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fechar\Documents\Internship projects\"/>
    </mc:Choice>
  </mc:AlternateContent>
  <xr:revisionPtr revIDLastSave="0" documentId="8_{19C31283-8112-43CD-B91D-3465799D1916}" xr6:coauthVersionLast="45" xr6:coauthVersionMax="45" xr10:uidLastSave="{00000000-0000-0000-0000-000000000000}"/>
  <bookViews>
    <workbookView xWindow="-90" yWindow="-90" windowWidth="19380" windowHeight="10380" xr2:uid="{00000000-000D-0000-FFFF-FFFF00000000}"/>
  </bookViews>
  <sheets>
    <sheet name="Pivot tables and Charts" sheetId="7" r:id="rId1"/>
    <sheet name="2019 Enrollment and Graduation " sheetId="1" r:id="rId2"/>
    <sheet name="#Degrees in each Major category" sheetId="2" r:id="rId3"/>
    <sheet name="Formulas_Majors" sheetId="3" r:id="rId4"/>
  </sheets>
  <definedNames>
    <definedName name="_xlnm._FilterDatabase" localSheetId="1" hidden="1">'2019 Enrollment and Graduation '!$A$1:$L$1820</definedName>
    <definedName name="_xlnm._FilterDatabase" localSheetId="3" hidden="1">Formulas_Majors!$A$1:$B$962</definedName>
    <definedName name="Slicer_2017_2018_Benchmark_logic">#N/A</definedName>
    <definedName name="Slicer_2018_2019_Benchmark_logic2">#N/A</definedName>
    <definedName name="Slicer_College">#N/A</definedName>
    <definedName name="Slicer_Degree_Category">#N/A</definedName>
    <definedName name="Slicer_Degree_Category1">#N/A</definedName>
    <definedName name="Slicer_Degree_Category2">#N/A</definedName>
    <definedName name="Slicer_Degree_Category3">#N/A</definedName>
    <definedName name="Slicer_Major_Category">#N/A</definedName>
    <definedName name="Slicer_Major_Category1">#N/A</definedName>
  </definedNames>
  <calcPr calcId="191029"/>
  <pivotCaches>
    <pivotCache cacheId="131" r:id="rId5"/>
    <pivotCache cacheId="133"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 i="1" l="1"/>
  <c r="M2" i="1"/>
  <c r="N2" i="1"/>
  <c r="O2" i="1"/>
  <c r="P2" i="1" s="1"/>
  <c r="O18" i="1"/>
  <c r="O13" i="1"/>
  <c r="O9" i="1"/>
  <c r="O6" i="1"/>
  <c r="P6" i="1" s="1"/>
  <c r="N1690" i="1"/>
  <c r="N947" i="1"/>
  <c r="N668" i="1"/>
  <c r="N172" i="1"/>
  <c r="N121" i="1"/>
  <c r="M1815" i="1"/>
  <c r="N1815" i="1" s="1"/>
  <c r="M1809" i="1"/>
  <c r="N1809" i="1" s="1"/>
  <c r="M1803" i="1"/>
  <c r="N1803" i="1" s="1"/>
  <c r="M1802" i="1"/>
  <c r="N1802" i="1" s="1"/>
  <c r="M1757" i="1"/>
  <c r="N1757" i="1" s="1"/>
  <c r="M1755" i="1"/>
  <c r="N1755" i="1" s="1"/>
  <c r="M1754" i="1"/>
  <c r="N1754" i="1" s="1"/>
  <c r="M1750" i="1"/>
  <c r="N1750" i="1" s="1"/>
  <c r="M1736" i="1"/>
  <c r="N1736" i="1" s="1"/>
  <c r="M1735" i="1"/>
  <c r="N1735" i="1" s="1"/>
  <c r="M1709" i="1"/>
  <c r="N1709" i="1" s="1"/>
  <c r="M1708" i="1"/>
  <c r="N1708" i="1" s="1"/>
  <c r="M1707" i="1"/>
  <c r="N1707" i="1" s="1"/>
  <c r="M1697" i="1"/>
  <c r="N1697" i="1" s="1"/>
  <c r="M1696" i="1"/>
  <c r="N1696" i="1" s="1"/>
  <c r="M1692" i="1"/>
  <c r="N1692" i="1" s="1"/>
  <c r="M1690" i="1"/>
  <c r="M1688" i="1"/>
  <c r="N1688" i="1" s="1"/>
  <c r="M1685" i="1"/>
  <c r="N1685" i="1" s="1"/>
  <c r="M1684" i="1"/>
  <c r="N1684" i="1" s="1"/>
  <c r="M1683" i="1"/>
  <c r="N1683" i="1" s="1"/>
  <c r="M1677" i="1"/>
  <c r="N1677" i="1" s="1"/>
  <c r="M1676" i="1"/>
  <c r="N1676" i="1" s="1"/>
  <c r="M1673" i="1"/>
  <c r="N1673" i="1" s="1"/>
  <c r="M1671" i="1"/>
  <c r="N1671" i="1" s="1"/>
  <c r="M1670" i="1"/>
  <c r="N1670" i="1" s="1"/>
  <c r="M1669" i="1"/>
  <c r="N1669" i="1" s="1"/>
  <c r="M1668" i="1"/>
  <c r="N1668" i="1" s="1"/>
  <c r="M1667" i="1"/>
  <c r="N1667" i="1" s="1"/>
  <c r="M1664" i="1"/>
  <c r="N1664" i="1" s="1"/>
  <c r="M1663" i="1"/>
  <c r="N1663" i="1" s="1"/>
  <c r="M1660" i="1"/>
  <c r="N1660" i="1" s="1"/>
  <c r="M1652" i="1"/>
  <c r="N1652" i="1" s="1"/>
  <c r="M1648" i="1"/>
  <c r="N1648" i="1" s="1"/>
  <c r="M1647" i="1"/>
  <c r="N1647" i="1" s="1"/>
  <c r="M1646" i="1"/>
  <c r="N1646" i="1" s="1"/>
  <c r="M1645" i="1"/>
  <c r="N1645" i="1" s="1"/>
  <c r="M1644" i="1"/>
  <c r="N1644" i="1" s="1"/>
  <c r="M1643" i="1"/>
  <c r="N1643" i="1" s="1"/>
  <c r="M1642" i="1"/>
  <c r="N1642" i="1" s="1"/>
  <c r="M1641" i="1"/>
  <c r="N1641" i="1" s="1"/>
  <c r="M1639" i="1"/>
  <c r="N1639" i="1" s="1"/>
  <c r="M1638" i="1"/>
  <c r="N1638" i="1" s="1"/>
  <c r="M1637" i="1"/>
  <c r="N1637" i="1" s="1"/>
  <c r="M1636" i="1"/>
  <c r="N1636" i="1" s="1"/>
  <c r="M1634" i="1"/>
  <c r="N1634" i="1" s="1"/>
  <c r="M1633" i="1"/>
  <c r="N1633" i="1" s="1"/>
  <c r="M1632" i="1"/>
  <c r="N1632" i="1" s="1"/>
  <c r="M1631" i="1"/>
  <c r="N1631" i="1" s="1"/>
  <c r="M1630" i="1"/>
  <c r="N1630" i="1" s="1"/>
  <c r="M1629" i="1"/>
  <c r="N1629" i="1" s="1"/>
  <c r="M1628" i="1"/>
  <c r="N1628" i="1" s="1"/>
  <c r="M1627" i="1"/>
  <c r="N1627" i="1" s="1"/>
  <c r="M1625" i="1"/>
  <c r="N1625" i="1" s="1"/>
  <c r="M1624" i="1"/>
  <c r="N1624" i="1" s="1"/>
  <c r="M1623" i="1"/>
  <c r="N1623" i="1" s="1"/>
  <c r="M1622" i="1"/>
  <c r="N1622" i="1" s="1"/>
  <c r="M1621" i="1"/>
  <c r="N1621" i="1" s="1"/>
  <c r="M1620" i="1"/>
  <c r="N1620" i="1" s="1"/>
  <c r="M1619" i="1"/>
  <c r="N1619" i="1" s="1"/>
  <c r="M1617" i="1"/>
  <c r="N1617" i="1" s="1"/>
  <c r="M1616" i="1"/>
  <c r="N1616" i="1" s="1"/>
  <c r="M1614" i="1"/>
  <c r="N1614" i="1" s="1"/>
  <c r="M1613" i="1"/>
  <c r="N1613" i="1" s="1"/>
  <c r="M1612" i="1"/>
  <c r="N1612" i="1" s="1"/>
  <c r="M1611" i="1"/>
  <c r="N1611" i="1" s="1"/>
  <c r="M1610" i="1"/>
  <c r="N1610" i="1" s="1"/>
  <c r="M1609" i="1"/>
  <c r="N1609" i="1" s="1"/>
  <c r="M1608" i="1"/>
  <c r="N1608" i="1" s="1"/>
  <c r="M1607" i="1"/>
  <c r="N1607" i="1" s="1"/>
  <c r="M1605" i="1"/>
  <c r="N1605" i="1" s="1"/>
  <c r="M1604" i="1"/>
  <c r="N1604" i="1" s="1"/>
  <c r="M1603" i="1"/>
  <c r="N1603" i="1" s="1"/>
  <c r="M1602" i="1"/>
  <c r="N1602" i="1" s="1"/>
  <c r="M1601" i="1"/>
  <c r="N1601" i="1" s="1"/>
  <c r="M1600" i="1"/>
  <c r="N1600" i="1" s="1"/>
  <c r="M1599" i="1"/>
  <c r="N1599" i="1" s="1"/>
  <c r="M1598" i="1"/>
  <c r="N1598" i="1" s="1"/>
  <c r="M1597" i="1"/>
  <c r="N1597" i="1" s="1"/>
  <c r="M1593" i="1"/>
  <c r="N1593" i="1" s="1"/>
  <c r="M1590" i="1"/>
  <c r="N1590" i="1" s="1"/>
  <c r="M1588" i="1"/>
  <c r="N1588" i="1" s="1"/>
  <c r="M1586" i="1"/>
  <c r="N1586" i="1" s="1"/>
  <c r="M1583" i="1"/>
  <c r="N1583" i="1" s="1"/>
  <c r="M1580" i="1"/>
  <c r="N1580" i="1" s="1"/>
  <c r="M1579" i="1"/>
  <c r="N1579" i="1" s="1"/>
  <c r="M1577" i="1"/>
  <c r="N1577" i="1" s="1"/>
  <c r="M1572" i="1"/>
  <c r="N1572" i="1" s="1"/>
  <c r="M1567" i="1"/>
  <c r="N1567" i="1" s="1"/>
  <c r="M1566" i="1"/>
  <c r="N1566" i="1" s="1"/>
  <c r="M1565" i="1"/>
  <c r="N1565" i="1" s="1"/>
  <c r="M1560" i="1"/>
  <c r="N1560" i="1" s="1"/>
  <c r="M1555" i="1"/>
  <c r="N1555" i="1" s="1"/>
  <c r="M1553" i="1"/>
  <c r="N1553" i="1" s="1"/>
  <c r="M1550" i="1"/>
  <c r="N1550" i="1" s="1"/>
  <c r="M1547" i="1"/>
  <c r="N1547" i="1" s="1"/>
  <c r="M1546" i="1"/>
  <c r="N1546" i="1" s="1"/>
  <c r="M1543" i="1"/>
  <c r="N1543" i="1" s="1"/>
  <c r="M1540" i="1"/>
  <c r="N1540" i="1" s="1"/>
  <c r="M1538" i="1"/>
  <c r="N1538" i="1" s="1"/>
  <c r="M1535" i="1"/>
  <c r="N1535" i="1" s="1"/>
  <c r="M1530" i="1"/>
  <c r="N1530" i="1" s="1"/>
  <c r="M1526" i="1"/>
  <c r="N1526" i="1" s="1"/>
  <c r="M1525" i="1"/>
  <c r="N1525" i="1" s="1"/>
  <c r="M1522" i="1"/>
  <c r="N1522" i="1" s="1"/>
  <c r="M1521" i="1"/>
  <c r="N1521" i="1" s="1"/>
  <c r="M1519" i="1"/>
  <c r="N1519" i="1" s="1"/>
  <c r="M1518" i="1"/>
  <c r="N1518" i="1" s="1"/>
  <c r="M1516" i="1"/>
  <c r="N1516" i="1" s="1"/>
  <c r="M1513" i="1"/>
  <c r="N1513" i="1" s="1"/>
  <c r="M1512" i="1"/>
  <c r="N1512" i="1" s="1"/>
  <c r="M1511" i="1"/>
  <c r="N1511" i="1" s="1"/>
  <c r="M1510" i="1"/>
  <c r="N1510" i="1" s="1"/>
  <c r="M1508" i="1"/>
  <c r="N1508" i="1" s="1"/>
  <c r="M1504" i="1"/>
  <c r="N1504" i="1" s="1"/>
  <c r="M1501" i="1"/>
  <c r="N1501" i="1" s="1"/>
  <c r="M1497" i="1"/>
  <c r="N1497" i="1" s="1"/>
  <c r="M1496" i="1"/>
  <c r="N1496" i="1" s="1"/>
  <c r="M1495" i="1"/>
  <c r="N1495" i="1" s="1"/>
  <c r="M1487" i="1"/>
  <c r="N1487" i="1" s="1"/>
  <c r="M1485" i="1"/>
  <c r="N1485" i="1" s="1"/>
  <c r="M1481" i="1"/>
  <c r="N1481" i="1" s="1"/>
  <c r="M1474" i="1"/>
  <c r="N1474" i="1" s="1"/>
  <c r="M1468" i="1"/>
  <c r="N1468" i="1" s="1"/>
  <c r="M1467" i="1"/>
  <c r="N1467" i="1" s="1"/>
  <c r="M1464" i="1"/>
  <c r="N1464" i="1" s="1"/>
  <c r="M1462" i="1"/>
  <c r="N1462" i="1" s="1"/>
  <c r="M1460" i="1"/>
  <c r="N1460" i="1" s="1"/>
  <c r="M1459" i="1"/>
  <c r="N1459" i="1" s="1"/>
  <c r="M1458" i="1"/>
  <c r="N1458" i="1" s="1"/>
  <c r="M1452" i="1"/>
  <c r="N1452" i="1" s="1"/>
  <c r="M1449" i="1"/>
  <c r="N1449" i="1" s="1"/>
  <c r="M1448" i="1"/>
  <c r="N1448" i="1" s="1"/>
  <c r="M1447" i="1"/>
  <c r="N1447" i="1" s="1"/>
  <c r="M1445" i="1"/>
  <c r="N1445" i="1" s="1"/>
  <c r="M1443" i="1"/>
  <c r="N1443" i="1" s="1"/>
  <c r="M1441" i="1"/>
  <c r="N1441" i="1" s="1"/>
  <c r="M1433" i="1"/>
  <c r="N1433" i="1" s="1"/>
  <c r="M1428" i="1"/>
  <c r="N1428" i="1" s="1"/>
  <c r="M1427" i="1"/>
  <c r="N1427" i="1" s="1"/>
  <c r="M1424" i="1"/>
  <c r="N1424" i="1" s="1"/>
  <c r="M1421" i="1"/>
  <c r="N1421" i="1" s="1"/>
  <c r="M1420" i="1"/>
  <c r="N1420" i="1" s="1"/>
  <c r="M1418" i="1"/>
  <c r="N1418" i="1" s="1"/>
  <c r="M1413" i="1"/>
  <c r="N1413" i="1" s="1"/>
  <c r="M1412" i="1"/>
  <c r="N1412" i="1" s="1"/>
  <c r="M1410" i="1"/>
  <c r="N1410" i="1" s="1"/>
  <c r="M1408" i="1"/>
  <c r="N1408" i="1" s="1"/>
  <c r="M1407" i="1"/>
  <c r="N1407" i="1" s="1"/>
  <c r="M1406" i="1"/>
  <c r="N1406" i="1" s="1"/>
  <c r="M1404" i="1"/>
  <c r="N1404" i="1" s="1"/>
  <c r="M1403" i="1"/>
  <c r="N1403" i="1" s="1"/>
  <c r="M1401" i="1"/>
  <c r="N1401" i="1" s="1"/>
  <c r="M1398" i="1"/>
  <c r="N1398" i="1" s="1"/>
  <c r="M1397" i="1"/>
  <c r="N1397" i="1" s="1"/>
  <c r="M1396" i="1"/>
  <c r="N1396" i="1" s="1"/>
  <c r="M1391" i="1"/>
  <c r="N1391" i="1" s="1"/>
  <c r="M1389" i="1"/>
  <c r="N1389" i="1" s="1"/>
  <c r="M1387" i="1"/>
  <c r="N1387" i="1" s="1"/>
  <c r="M1385" i="1"/>
  <c r="N1385" i="1" s="1"/>
  <c r="M1384" i="1"/>
  <c r="N1384" i="1" s="1"/>
  <c r="M1383" i="1"/>
  <c r="N1383" i="1" s="1"/>
  <c r="M1380" i="1"/>
  <c r="N1380" i="1" s="1"/>
  <c r="M1379" i="1"/>
  <c r="N1379" i="1" s="1"/>
  <c r="M1375" i="1"/>
  <c r="N1375" i="1" s="1"/>
  <c r="M1373" i="1"/>
  <c r="N1373" i="1" s="1"/>
  <c r="M1370" i="1"/>
  <c r="N1370" i="1" s="1"/>
  <c r="M1369" i="1"/>
  <c r="N1369" i="1" s="1"/>
  <c r="M1368" i="1"/>
  <c r="N1368" i="1" s="1"/>
  <c r="M1367" i="1"/>
  <c r="N1367" i="1" s="1"/>
  <c r="M1366" i="1"/>
  <c r="N1366" i="1" s="1"/>
  <c r="M1365" i="1"/>
  <c r="N1365" i="1" s="1"/>
  <c r="M1349" i="1"/>
  <c r="N1349" i="1" s="1"/>
  <c r="M1346" i="1"/>
  <c r="N1346" i="1" s="1"/>
  <c r="M1345" i="1"/>
  <c r="N1345" i="1" s="1"/>
  <c r="M1343" i="1"/>
  <c r="N1343" i="1" s="1"/>
  <c r="M1341" i="1"/>
  <c r="N1341" i="1" s="1"/>
  <c r="M1339" i="1"/>
  <c r="N1339" i="1" s="1"/>
  <c r="M1336" i="1"/>
  <c r="N1336" i="1" s="1"/>
  <c r="M1334" i="1"/>
  <c r="N1334" i="1" s="1"/>
  <c r="M1332" i="1"/>
  <c r="N1332" i="1" s="1"/>
  <c r="M1330" i="1"/>
  <c r="N1330" i="1" s="1"/>
  <c r="M1328" i="1"/>
  <c r="N1328" i="1" s="1"/>
  <c r="M1327" i="1"/>
  <c r="N1327" i="1" s="1"/>
  <c r="M1326" i="1"/>
  <c r="N1326" i="1" s="1"/>
  <c r="M1325" i="1"/>
  <c r="N1325" i="1" s="1"/>
  <c r="M1323" i="1"/>
  <c r="N1323" i="1" s="1"/>
  <c r="M1321" i="1"/>
  <c r="N1321" i="1" s="1"/>
  <c r="M1319" i="1"/>
  <c r="N1319" i="1" s="1"/>
  <c r="M1316" i="1"/>
  <c r="N1316" i="1" s="1"/>
  <c r="M1313" i="1"/>
  <c r="N1313" i="1" s="1"/>
  <c r="M1311" i="1"/>
  <c r="N1311" i="1" s="1"/>
  <c r="M1310" i="1"/>
  <c r="N1310" i="1" s="1"/>
  <c r="M1309" i="1"/>
  <c r="N1309" i="1" s="1"/>
  <c r="M1308" i="1"/>
  <c r="N1308" i="1" s="1"/>
  <c r="M1304" i="1"/>
  <c r="N1304" i="1" s="1"/>
  <c r="M1303" i="1"/>
  <c r="N1303" i="1" s="1"/>
  <c r="M1301" i="1"/>
  <c r="N1301" i="1" s="1"/>
  <c r="M1299" i="1"/>
  <c r="N1299" i="1" s="1"/>
  <c r="M1297" i="1"/>
  <c r="N1297" i="1" s="1"/>
  <c r="M1296" i="1"/>
  <c r="N1296" i="1" s="1"/>
  <c r="M1294" i="1"/>
  <c r="N1294" i="1" s="1"/>
  <c r="M1290" i="1"/>
  <c r="N1290" i="1" s="1"/>
  <c r="M1286" i="1"/>
  <c r="N1286" i="1" s="1"/>
  <c r="M1285" i="1"/>
  <c r="N1285" i="1" s="1"/>
  <c r="M1284" i="1"/>
  <c r="N1284" i="1" s="1"/>
  <c r="M1280" i="1"/>
  <c r="N1280" i="1" s="1"/>
  <c r="M1278" i="1"/>
  <c r="N1278" i="1" s="1"/>
  <c r="M1274" i="1"/>
  <c r="N1274" i="1" s="1"/>
  <c r="M1270" i="1"/>
  <c r="N1270" i="1" s="1"/>
  <c r="M1266" i="1"/>
  <c r="N1266" i="1" s="1"/>
  <c r="M1265" i="1"/>
  <c r="N1265" i="1" s="1"/>
  <c r="M1262" i="1"/>
  <c r="N1262" i="1" s="1"/>
  <c r="M1260" i="1"/>
  <c r="N1260" i="1" s="1"/>
  <c r="M1252" i="1"/>
  <c r="N1252" i="1" s="1"/>
  <c r="M1250" i="1"/>
  <c r="N1250" i="1" s="1"/>
  <c r="M1248" i="1"/>
  <c r="N1248" i="1" s="1"/>
  <c r="M1247" i="1"/>
  <c r="N1247" i="1" s="1"/>
  <c r="M1245" i="1"/>
  <c r="N1245" i="1" s="1"/>
  <c r="M1244" i="1"/>
  <c r="N1244" i="1" s="1"/>
  <c r="M1243" i="1"/>
  <c r="N1243" i="1" s="1"/>
  <c r="M1240" i="1"/>
  <c r="N1240" i="1" s="1"/>
  <c r="M1239" i="1"/>
  <c r="N1239" i="1" s="1"/>
  <c r="M1237" i="1"/>
  <c r="N1237" i="1" s="1"/>
  <c r="M1234" i="1"/>
  <c r="N1234" i="1" s="1"/>
  <c r="M1232" i="1"/>
  <c r="N1232" i="1" s="1"/>
  <c r="M1230" i="1"/>
  <c r="N1230" i="1" s="1"/>
  <c r="M1229" i="1"/>
  <c r="N1229" i="1" s="1"/>
  <c r="M1226" i="1"/>
  <c r="N1226" i="1" s="1"/>
  <c r="M1224" i="1"/>
  <c r="N1224" i="1" s="1"/>
  <c r="M1222" i="1"/>
  <c r="N1222" i="1" s="1"/>
  <c r="M1220" i="1"/>
  <c r="N1220" i="1" s="1"/>
  <c r="M1219" i="1"/>
  <c r="N1219" i="1" s="1"/>
  <c r="M1210" i="1"/>
  <c r="N1210" i="1" s="1"/>
  <c r="M1209" i="1"/>
  <c r="N1209" i="1" s="1"/>
  <c r="M1208" i="1"/>
  <c r="N1208" i="1" s="1"/>
  <c r="M1205" i="1"/>
  <c r="N1205" i="1" s="1"/>
  <c r="M1188" i="1"/>
  <c r="N1188" i="1" s="1"/>
  <c r="M1186" i="1"/>
  <c r="N1186" i="1" s="1"/>
  <c r="M1184" i="1"/>
  <c r="N1184" i="1" s="1"/>
  <c r="M1183" i="1"/>
  <c r="N1183" i="1" s="1"/>
  <c r="M1181" i="1"/>
  <c r="N1181" i="1" s="1"/>
  <c r="M1179" i="1"/>
  <c r="N1179" i="1" s="1"/>
  <c r="M1172" i="1"/>
  <c r="N1172" i="1" s="1"/>
  <c r="M1170" i="1"/>
  <c r="N1170" i="1" s="1"/>
  <c r="M1168" i="1"/>
  <c r="N1168" i="1" s="1"/>
  <c r="M1164" i="1"/>
  <c r="N1164" i="1" s="1"/>
  <c r="M1160" i="1"/>
  <c r="N1160" i="1" s="1"/>
  <c r="M1157" i="1"/>
  <c r="N1157" i="1" s="1"/>
  <c r="M1155" i="1"/>
  <c r="N1155" i="1" s="1"/>
  <c r="M1152" i="1"/>
  <c r="N1152" i="1" s="1"/>
  <c r="M1150" i="1"/>
  <c r="N1150" i="1" s="1"/>
  <c r="M1149" i="1"/>
  <c r="N1149" i="1" s="1"/>
  <c r="M1148" i="1"/>
  <c r="N1148" i="1" s="1"/>
  <c r="M1144" i="1"/>
  <c r="N1144" i="1" s="1"/>
  <c r="M1143" i="1"/>
  <c r="N1143" i="1" s="1"/>
  <c r="M1139" i="1"/>
  <c r="N1139" i="1" s="1"/>
  <c r="M1137" i="1"/>
  <c r="N1137" i="1" s="1"/>
  <c r="M1129" i="1"/>
  <c r="N1129" i="1" s="1"/>
  <c r="M1127" i="1"/>
  <c r="N1127" i="1" s="1"/>
  <c r="M1126" i="1"/>
  <c r="N1126" i="1" s="1"/>
  <c r="M1122" i="1"/>
  <c r="N1122" i="1" s="1"/>
  <c r="M1120" i="1"/>
  <c r="N1120" i="1" s="1"/>
  <c r="M1119" i="1"/>
  <c r="N1119" i="1" s="1"/>
  <c r="M1113" i="1"/>
  <c r="N1113" i="1" s="1"/>
  <c r="M1105" i="1"/>
  <c r="N1105" i="1" s="1"/>
  <c r="M1104" i="1"/>
  <c r="N1104" i="1" s="1"/>
  <c r="M1103" i="1"/>
  <c r="N1103" i="1" s="1"/>
  <c r="M1102" i="1"/>
  <c r="N1102" i="1" s="1"/>
  <c r="M1101" i="1"/>
  <c r="N1101" i="1" s="1"/>
  <c r="M1100" i="1"/>
  <c r="N1100" i="1" s="1"/>
  <c r="M1099" i="1"/>
  <c r="N1099" i="1" s="1"/>
  <c r="M1098" i="1"/>
  <c r="N1098" i="1" s="1"/>
  <c r="M1097" i="1"/>
  <c r="N1097" i="1" s="1"/>
  <c r="M1096" i="1"/>
  <c r="N1096" i="1" s="1"/>
  <c r="M1094" i="1"/>
  <c r="N1094" i="1" s="1"/>
  <c r="M1093" i="1"/>
  <c r="N1093" i="1" s="1"/>
  <c r="M1092" i="1"/>
  <c r="N1092" i="1" s="1"/>
  <c r="M1091" i="1"/>
  <c r="N1091" i="1" s="1"/>
  <c r="M1090" i="1"/>
  <c r="N1090" i="1" s="1"/>
  <c r="M1089" i="1"/>
  <c r="N1089" i="1" s="1"/>
  <c r="M1088" i="1"/>
  <c r="N1088" i="1" s="1"/>
  <c r="M1087" i="1"/>
  <c r="N1087" i="1" s="1"/>
  <c r="M1086" i="1"/>
  <c r="N1086" i="1" s="1"/>
  <c r="M1085" i="1"/>
  <c r="N1085" i="1" s="1"/>
  <c r="M1084" i="1"/>
  <c r="N1084" i="1" s="1"/>
  <c r="M1083" i="1"/>
  <c r="N1083" i="1" s="1"/>
  <c r="M1082" i="1"/>
  <c r="N1082" i="1" s="1"/>
  <c r="M1081" i="1"/>
  <c r="N1081" i="1" s="1"/>
  <c r="M1080" i="1"/>
  <c r="N1080" i="1" s="1"/>
  <c r="M1079" i="1"/>
  <c r="N1079" i="1" s="1"/>
  <c r="M1078" i="1"/>
  <c r="N1078" i="1" s="1"/>
  <c r="M1077" i="1"/>
  <c r="N1077" i="1" s="1"/>
  <c r="M1076" i="1"/>
  <c r="N1076" i="1" s="1"/>
  <c r="M1074" i="1"/>
  <c r="N1074" i="1" s="1"/>
  <c r="M1073" i="1"/>
  <c r="N1073" i="1" s="1"/>
  <c r="M1072" i="1"/>
  <c r="N1072" i="1" s="1"/>
  <c r="M1071" i="1"/>
  <c r="N1071" i="1" s="1"/>
  <c r="M1069" i="1"/>
  <c r="N1069" i="1" s="1"/>
  <c r="M1067" i="1"/>
  <c r="N1067" i="1" s="1"/>
  <c r="M1066" i="1"/>
  <c r="N1066" i="1" s="1"/>
  <c r="M1065" i="1"/>
  <c r="N1065" i="1" s="1"/>
  <c r="M1064" i="1"/>
  <c r="N1064" i="1" s="1"/>
  <c r="M1063" i="1"/>
  <c r="N1063" i="1" s="1"/>
  <c r="M1062" i="1"/>
  <c r="N1062" i="1" s="1"/>
  <c r="M1056" i="1"/>
  <c r="N1056" i="1" s="1"/>
  <c r="M1049" i="1"/>
  <c r="N1049" i="1" s="1"/>
  <c r="M1048" i="1"/>
  <c r="N1048" i="1" s="1"/>
  <c r="M1047" i="1"/>
  <c r="N1047" i="1" s="1"/>
  <c r="M1046" i="1"/>
  <c r="N1046" i="1" s="1"/>
  <c r="M1045" i="1"/>
  <c r="N1045" i="1" s="1"/>
  <c r="M1044" i="1"/>
  <c r="N1044" i="1" s="1"/>
  <c r="M1043" i="1"/>
  <c r="N1043" i="1" s="1"/>
  <c r="M1042" i="1"/>
  <c r="N1042" i="1" s="1"/>
  <c r="M1041" i="1"/>
  <c r="N1041" i="1" s="1"/>
  <c r="M1040" i="1"/>
  <c r="N1040" i="1" s="1"/>
  <c r="M1039" i="1"/>
  <c r="N1039" i="1" s="1"/>
  <c r="M1038" i="1"/>
  <c r="N1038" i="1" s="1"/>
  <c r="M1037" i="1"/>
  <c r="N1037" i="1" s="1"/>
  <c r="M1036" i="1"/>
  <c r="N1036" i="1" s="1"/>
  <c r="M1035" i="1"/>
  <c r="N1035" i="1" s="1"/>
  <c r="M1034" i="1"/>
  <c r="N1034" i="1" s="1"/>
  <c r="M1033" i="1"/>
  <c r="N1033" i="1" s="1"/>
  <c r="M1031" i="1"/>
  <c r="N1031" i="1" s="1"/>
  <c r="M1030" i="1"/>
  <c r="N1030" i="1" s="1"/>
  <c r="M1029" i="1"/>
  <c r="N1029" i="1" s="1"/>
  <c r="M1028" i="1"/>
  <c r="N1028" i="1" s="1"/>
  <c r="M1027" i="1"/>
  <c r="N1027" i="1" s="1"/>
  <c r="M1026" i="1"/>
  <c r="N1026" i="1" s="1"/>
  <c r="M1025" i="1"/>
  <c r="N1025" i="1" s="1"/>
  <c r="M1024" i="1"/>
  <c r="N1024" i="1" s="1"/>
  <c r="M1023" i="1"/>
  <c r="N1023" i="1" s="1"/>
  <c r="M1022" i="1"/>
  <c r="N1022" i="1" s="1"/>
  <c r="M1021" i="1"/>
  <c r="N1021" i="1" s="1"/>
  <c r="M1019" i="1"/>
  <c r="N1019" i="1" s="1"/>
  <c r="M1018" i="1"/>
  <c r="N1018" i="1" s="1"/>
  <c r="M1017" i="1"/>
  <c r="N1017" i="1" s="1"/>
  <c r="M1016" i="1"/>
  <c r="N1016" i="1" s="1"/>
  <c r="M1015" i="1"/>
  <c r="N1015" i="1" s="1"/>
  <c r="M1014" i="1"/>
  <c r="N1014" i="1" s="1"/>
  <c r="M1013" i="1"/>
  <c r="N1013" i="1" s="1"/>
  <c r="M1012" i="1"/>
  <c r="N1012" i="1" s="1"/>
  <c r="M1011" i="1"/>
  <c r="N1011" i="1" s="1"/>
  <c r="M1010" i="1"/>
  <c r="N1010" i="1" s="1"/>
  <c r="M1008" i="1"/>
  <c r="N1008" i="1" s="1"/>
  <c r="M1007" i="1"/>
  <c r="N1007" i="1" s="1"/>
  <c r="M1000" i="1"/>
  <c r="N1000" i="1" s="1"/>
  <c r="M997" i="1"/>
  <c r="N997" i="1" s="1"/>
  <c r="M996" i="1"/>
  <c r="N996" i="1" s="1"/>
  <c r="M995" i="1"/>
  <c r="N995" i="1" s="1"/>
  <c r="M994" i="1"/>
  <c r="N994" i="1" s="1"/>
  <c r="M993" i="1"/>
  <c r="N993" i="1" s="1"/>
  <c r="M992" i="1"/>
  <c r="N992" i="1" s="1"/>
  <c r="M989" i="1"/>
  <c r="N989" i="1" s="1"/>
  <c r="M988" i="1"/>
  <c r="N988" i="1" s="1"/>
  <c r="M966" i="1"/>
  <c r="N966" i="1" s="1"/>
  <c r="M963" i="1"/>
  <c r="N963" i="1" s="1"/>
  <c r="M957" i="1"/>
  <c r="N957" i="1" s="1"/>
  <c r="M950" i="1"/>
  <c r="N950" i="1" s="1"/>
  <c r="M949" i="1"/>
  <c r="N949" i="1" s="1"/>
  <c r="M948" i="1"/>
  <c r="N948" i="1" s="1"/>
  <c r="M947" i="1"/>
  <c r="M944" i="1"/>
  <c r="N944" i="1" s="1"/>
  <c r="M937" i="1"/>
  <c r="N937" i="1" s="1"/>
  <c r="M934" i="1"/>
  <c r="N934" i="1" s="1"/>
  <c r="M932" i="1"/>
  <c r="N932" i="1" s="1"/>
  <c r="M924" i="1"/>
  <c r="N924" i="1" s="1"/>
  <c r="M923" i="1"/>
  <c r="N923" i="1" s="1"/>
  <c r="M922" i="1"/>
  <c r="N922" i="1" s="1"/>
  <c r="M921" i="1"/>
  <c r="N921" i="1" s="1"/>
  <c r="M903" i="1"/>
  <c r="N903" i="1" s="1"/>
  <c r="M902" i="1"/>
  <c r="N902" i="1" s="1"/>
  <c r="M900" i="1"/>
  <c r="N900" i="1" s="1"/>
  <c r="M899" i="1"/>
  <c r="N899" i="1" s="1"/>
  <c r="M898" i="1"/>
  <c r="N898" i="1" s="1"/>
  <c r="M894" i="1"/>
  <c r="N894" i="1" s="1"/>
  <c r="M893" i="1"/>
  <c r="N893" i="1" s="1"/>
  <c r="M891" i="1"/>
  <c r="N891" i="1" s="1"/>
  <c r="M890" i="1"/>
  <c r="N890" i="1" s="1"/>
  <c r="M889" i="1"/>
  <c r="N889" i="1" s="1"/>
  <c r="M888" i="1"/>
  <c r="N888" i="1" s="1"/>
  <c r="M887" i="1"/>
  <c r="N887" i="1" s="1"/>
  <c r="M886" i="1"/>
  <c r="N886" i="1" s="1"/>
  <c r="M883" i="1"/>
  <c r="N883" i="1" s="1"/>
  <c r="M882" i="1"/>
  <c r="N882" i="1" s="1"/>
  <c r="M879" i="1"/>
  <c r="N879" i="1" s="1"/>
  <c r="M877" i="1"/>
  <c r="N877" i="1" s="1"/>
  <c r="M876" i="1"/>
  <c r="N876" i="1" s="1"/>
  <c r="M875" i="1"/>
  <c r="N875" i="1" s="1"/>
  <c r="M871" i="1"/>
  <c r="N871" i="1" s="1"/>
  <c r="M869" i="1"/>
  <c r="N869" i="1" s="1"/>
  <c r="M867" i="1"/>
  <c r="N867" i="1" s="1"/>
  <c r="M866" i="1"/>
  <c r="N866" i="1" s="1"/>
  <c r="M865" i="1"/>
  <c r="N865" i="1" s="1"/>
  <c r="M864" i="1"/>
  <c r="N864" i="1" s="1"/>
  <c r="M860" i="1"/>
  <c r="N860" i="1" s="1"/>
  <c r="M859" i="1"/>
  <c r="N859" i="1" s="1"/>
  <c r="M858" i="1"/>
  <c r="N858" i="1" s="1"/>
  <c r="M856" i="1"/>
  <c r="N856" i="1" s="1"/>
  <c r="M853" i="1"/>
  <c r="N853" i="1" s="1"/>
  <c r="M850" i="1"/>
  <c r="N850" i="1" s="1"/>
  <c r="M849" i="1"/>
  <c r="N849" i="1" s="1"/>
  <c r="M843" i="1"/>
  <c r="N843" i="1" s="1"/>
  <c r="M840" i="1"/>
  <c r="N840" i="1" s="1"/>
  <c r="M839" i="1"/>
  <c r="N839" i="1" s="1"/>
  <c r="M834" i="1"/>
  <c r="N834" i="1" s="1"/>
  <c r="M833" i="1"/>
  <c r="N833" i="1" s="1"/>
  <c r="M830" i="1"/>
  <c r="N830" i="1" s="1"/>
  <c r="M829" i="1"/>
  <c r="N829" i="1" s="1"/>
  <c r="M814" i="1"/>
  <c r="N814" i="1" s="1"/>
  <c r="M791" i="1"/>
  <c r="N791" i="1" s="1"/>
  <c r="M785" i="1"/>
  <c r="N785" i="1" s="1"/>
  <c r="M784" i="1"/>
  <c r="N784" i="1" s="1"/>
  <c r="M783" i="1"/>
  <c r="N783" i="1" s="1"/>
  <c r="M780" i="1"/>
  <c r="N780" i="1" s="1"/>
  <c r="M779" i="1"/>
  <c r="N779" i="1" s="1"/>
  <c r="M778" i="1"/>
  <c r="N778" i="1" s="1"/>
  <c r="M773" i="1"/>
  <c r="N773" i="1" s="1"/>
  <c r="M772" i="1"/>
  <c r="N772" i="1" s="1"/>
  <c r="M770" i="1"/>
  <c r="N770" i="1" s="1"/>
  <c r="M767" i="1"/>
  <c r="N767" i="1" s="1"/>
  <c r="M762" i="1"/>
  <c r="N762" i="1" s="1"/>
  <c r="M760" i="1"/>
  <c r="N760" i="1" s="1"/>
  <c r="M759" i="1"/>
  <c r="N759" i="1" s="1"/>
  <c r="M756" i="1"/>
  <c r="N756" i="1" s="1"/>
  <c r="M755" i="1"/>
  <c r="N755" i="1" s="1"/>
  <c r="M750" i="1"/>
  <c r="N750" i="1" s="1"/>
  <c r="M749" i="1"/>
  <c r="N749" i="1" s="1"/>
  <c r="M745" i="1"/>
  <c r="N745" i="1" s="1"/>
  <c r="M744" i="1"/>
  <c r="N744" i="1" s="1"/>
  <c r="M743" i="1"/>
  <c r="N743" i="1" s="1"/>
  <c r="M742" i="1"/>
  <c r="N742" i="1" s="1"/>
  <c r="M740" i="1"/>
  <c r="N740" i="1" s="1"/>
  <c r="M739" i="1"/>
  <c r="N739" i="1" s="1"/>
  <c r="M737" i="1"/>
  <c r="N737" i="1" s="1"/>
  <c r="M736" i="1"/>
  <c r="N736" i="1" s="1"/>
  <c r="M735" i="1"/>
  <c r="N735" i="1" s="1"/>
  <c r="M734" i="1"/>
  <c r="N734" i="1" s="1"/>
  <c r="M732" i="1"/>
  <c r="N732" i="1" s="1"/>
  <c r="M731" i="1"/>
  <c r="N731" i="1" s="1"/>
  <c r="M730" i="1"/>
  <c r="N730" i="1" s="1"/>
  <c r="M727" i="1"/>
  <c r="N727" i="1" s="1"/>
  <c r="M726" i="1"/>
  <c r="N726" i="1" s="1"/>
  <c r="M725" i="1"/>
  <c r="N725" i="1" s="1"/>
  <c r="M724" i="1"/>
  <c r="N724" i="1" s="1"/>
  <c r="M723" i="1"/>
  <c r="N723" i="1" s="1"/>
  <c r="M719" i="1"/>
  <c r="N719" i="1" s="1"/>
  <c r="M718" i="1"/>
  <c r="N718" i="1" s="1"/>
  <c r="M715" i="1"/>
  <c r="N715" i="1" s="1"/>
  <c r="M714" i="1"/>
  <c r="N714" i="1" s="1"/>
  <c r="M708" i="1"/>
  <c r="N708" i="1" s="1"/>
  <c r="M707" i="1"/>
  <c r="N707" i="1" s="1"/>
  <c r="M706" i="1"/>
  <c r="N706" i="1" s="1"/>
  <c r="M705" i="1"/>
  <c r="N705" i="1" s="1"/>
  <c r="M702" i="1"/>
  <c r="N702" i="1" s="1"/>
  <c r="M701" i="1"/>
  <c r="N701" i="1" s="1"/>
  <c r="M700" i="1"/>
  <c r="N700" i="1" s="1"/>
  <c r="M699" i="1"/>
  <c r="N699" i="1" s="1"/>
  <c r="M698" i="1"/>
  <c r="N698" i="1" s="1"/>
  <c r="M697" i="1"/>
  <c r="N697" i="1" s="1"/>
  <c r="M696" i="1"/>
  <c r="N696" i="1" s="1"/>
  <c r="M693" i="1"/>
  <c r="N693" i="1" s="1"/>
  <c r="M692" i="1"/>
  <c r="N692" i="1" s="1"/>
  <c r="M691" i="1"/>
  <c r="N691" i="1" s="1"/>
  <c r="M690" i="1"/>
  <c r="N690" i="1" s="1"/>
  <c r="M687" i="1"/>
  <c r="N687" i="1" s="1"/>
  <c r="M686" i="1"/>
  <c r="N686" i="1" s="1"/>
  <c r="M684" i="1"/>
  <c r="N684" i="1" s="1"/>
  <c r="M678" i="1"/>
  <c r="N678" i="1" s="1"/>
  <c r="M677" i="1"/>
  <c r="N677" i="1" s="1"/>
  <c r="M673" i="1"/>
  <c r="N673" i="1" s="1"/>
  <c r="M671" i="1"/>
  <c r="N671" i="1" s="1"/>
  <c r="M670" i="1"/>
  <c r="N670" i="1" s="1"/>
  <c r="M668" i="1"/>
  <c r="M666" i="1"/>
  <c r="N666" i="1" s="1"/>
  <c r="M664" i="1"/>
  <c r="N664" i="1" s="1"/>
  <c r="M663" i="1"/>
  <c r="N663" i="1" s="1"/>
  <c r="M662" i="1"/>
  <c r="N662" i="1" s="1"/>
  <c r="M659" i="1"/>
  <c r="N659" i="1" s="1"/>
  <c r="M651" i="1"/>
  <c r="N651" i="1" s="1"/>
  <c r="M649" i="1"/>
  <c r="N649" i="1" s="1"/>
  <c r="M648" i="1"/>
  <c r="N648" i="1" s="1"/>
  <c r="M647" i="1"/>
  <c r="N647" i="1" s="1"/>
  <c r="M646" i="1"/>
  <c r="N646" i="1" s="1"/>
  <c r="M645" i="1"/>
  <c r="N645" i="1" s="1"/>
  <c r="M643" i="1"/>
  <c r="N643" i="1" s="1"/>
  <c r="M642" i="1"/>
  <c r="N642" i="1" s="1"/>
  <c r="M640" i="1"/>
  <c r="N640" i="1" s="1"/>
  <c r="M639" i="1"/>
  <c r="N639" i="1" s="1"/>
  <c r="M638" i="1"/>
  <c r="N638" i="1" s="1"/>
  <c r="M637" i="1"/>
  <c r="N637" i="1" s="1"/>
  <c r="M636" i="1"/>
  <c r="N636" i="1" s="1"/>
  <c r="M635" i="1"/>
  <c r="N635" i="1" s="1"/>
  <c r="M634" i="1"/>
  <c r="N634" i="1" s="1"/>
  <c r="M633" i="1"/>
  <c r="N633" i="1" s="1"/>
  <c r="M632" i="1"/>
  <c r="N632" i="1" s="1"/>
  <c r="M631" i="1"/>
  <c r="N631" i="1" s="1"/>
  <c r="M630" i="1"/>
  <c r="N630" i="1" s="1"/>
  <c r="M629" i="1"/>
  <c r="N629" i="1" s="1"/>
  <c r="M628" i="1"/>
  <c r="N628" i="1" s="1"/>
  <c r="M627" i="1"/>
  <c r="N627" i="1" s="1"/>
  <c r="M626" i="1"/>
  <c r="N626" i="1" s="1"/>
  <c r="M625" i="1"/>
  <c r="N625" i="1" s="1"/>
  <c r="M624" i="1"/>
  <c r="N624" i="1" s="1"/>
  <c r="M623" i="1"/>
  <c r="N623" i="1" s="1"/>
  <c r="M622" i="1"/>
  <c r="N622" i="1" s="1"/>
  <c r="M621" i="1"/>
  <c r="N621" i="1" s="1"/>
  <c r="M620" i="1"/>
  <c r="N620" i="1" s="1"/>
  <c r="M619" i="1"/>
  <c r="N619" i="1" s="1"/>
  <c r="M618" i="1"/>
  <c r="N618" i="1" s="1"/>
  <c r="M617" i="1"/>
  <c r="N617" i="1" s="1"/>
  <c r="M616" i="1"/>
  <c r="N616" i="1" s="1"/>
  <c r="M615" i="1"/>
  <c r="N615" i="1" s="1"/>
  <c r="M614" i="1"/>
  <c r="N614" i="1" s="1"/>
  <c r="M613" i="1"/>
  <c r="N613" i="1" s="1"/>
  <c r="M602" i="1"/>
  <c r="N602" i="1" s="1"/>
  <c r="M597" i="1"/>
  <c r="N597" i="1" s="1"/>
  <c r="M592" i="1"/>
  <c r="N592" i="1" s="1"/>
  <c r="M589" i="1"/>
  <c r="N589" i="1" s="1"/>
  <c r="M588" i="1"/>
  <c r="N588" i="1" s="1"/>
  <c r="M586" i="1"/>
  <c r="N586" i="1" s="1"/>
  <c r="M578" i="1"/>
  <c r="N578" i="1" s="1"/>
  <c r="M577" i="1"/>
  <c r="N577" i="1" s="1"/>
  <c r="M575" i="1"/>
  <c r="N575" i="1" s="1"/>
  <c r="M573" i="1"/>
  <c r="N573" i="1" s="1"/>
  <c r="M571" i="1"/>
  <c r="N571" i="1" s="1"/>
  <c r="M557" i="1"/>
  <c r="N557" i="1" s="1"/>
  <c r="M556" i="1"/>
  <c r="N556" i="1" s="1"/>
  <c r="M554" i="1"/>
  <c r="N554" i="1" s="1"/>
  <c r="M552" i="1"/>
  <c r="N552" i="1" s="1"/>
  <c r="M551" i="1"/>
  <c r="N551" i="1" s="1"/>
  <c r="M550" i="1"/>
  <c r="N550" i="1" s="1"/>
  <c r="M548" i="1"/>
  <c r="N548" i="1" s="1"/>
  <c r="M547" i="1"/>
  <c r="N547" i="1" s="1"/>
  <c r="M545" i="1"/>
  <c r="N545" i="1" s="1"/>
  <c r="M544" i="1"/>
  <c r="N544" i="1" s="1"/>
  <c r="M542" i="1"/>
  <c r="N542" i="1" s="1"/>
  <c r="M541" i="1"/>
  <c r="N541" i="1" s="1"/>
  <c r="M540" i="1"/>
  <c r="N540" i="1" s="1"/>
  <c r="M539" i="1"/>
  <c r="N539" i="1" s="1"/>
  <c r="M538" i="1"/>
  <c r="N538" i="1" s="1"/>
  <c r="M537" i="1"/>
  <c r="N537" i="1" s="1"/>
  <c r="M533" i="1"/>
  <c r="N533" i="1" s="1"/>
  <c r="M531" i="1"/>
  <c r="N531" i="1" s="1"/>
  <c r="M529" i="1"/>
  <c r="N529" i="1" s="1"/>
  <c r="M528" i="1"/>
  <c r="N528" i="1" s="1"/>
  <c r="M527" i="1"/>
  <c r="N527" i="1" s="1"/>
  <c r="M524" i="1"/>
  <c r="N524" i="1" s="1"/>
  <c r="M522" i="1"/>
  <c r="N522" i="1" s="1"/>
  <c r="M520" i="1"/>
  <c r="N520" i="1" s="1"/>
  <c r="M516" i="1"/>
  <c r="N516" i="1" s="1"/>
  <c r="M511" i="1"/>
  <c r="N511" i="1" s="1"/>
  <c r="M510" i="1"/>
  <c r="N510" i="1" s="1"/>
  <c r="M477" i="1"/>
  <c r="N477" i="1" s="1"/>
  <c r="M475" i="1"/>
  <c r="N475" i="1" s="1"/>
  <c r="M471" i="1"/>
  <c r="N471" i="1" s="1"/>
  <c r="M469" i="1"/>
  <c r="N469" i="1" s="1"/>
  <c r="M465" i="1"/>
  <c r="N465" i="1" s="1"/>
  <c r="M464" i="1"/>
  <c r="N464" i="1" s="1"/>
  <c r="M463" i="1"/>
  <c r="N463" i="1" s="1"/>
  <c r="M462" i="1"/>
  <c r="N462" i="1" s="1"/>
  <c r="M458" i="1"/>
  <c r="N458" i="1" s="1"/>
  <c r="M456" i="1"/>
  <c r="N456" i="1" s="1"/>
  <c r="M454" i="1"/>
  <c r="N454" i="1" s="1"/>
  <c r="M453" i="1"/>
  <c r="N453" i="1" s="1"/>
  <c r="M452" i="1"/>
  <c r="N452" i="1" s="1"/>
  <c r="M449" i="1"/>
  <c r="N449" i="1" s="1"/>
  <c r="M445" i="1"/>
  <c r="N445" i="1" s="1"/>
  <c r="M442" i="1"/>
  <c r="N442" i="1" s="1"/>
  <c r="M440" i="1"/>
  <c r="N440" i="1" s="1"/>
  <c r="M436" i="1"/>
  <c r="N436" i="1" s="1"/>
  <c r="M432" i="1"/>
  <c r="N432" i="1" s="1"/>
  <c r="M431" i="1"/>
  <c r="N431" i="1" s="1"/>
  <c r="M430" i="1"/>
  <c r="N430" i="1" s="1"/>
  <c r="M427" i="1"/>
  <c r="N427" i="1" s="1"/>
  <c r="M426" i="1"/>
  <c r="N426" i="1" s="1"/>
  <c r="M424" i="1"/>
  <c r="N424" i="1" s="1"/>
  <c r="M421" i="1"/>
  <c r="N421" i="1" s="1"/>
  <c r="M420" i="1"/>
  <c r="N420" i="1" s="1"/>
  <c r="M419" i="1"/>
  <c r="N419" i="1" s="1"/>
  <c r="M417" i="1"/>
  <c r="N417" i="1" s="1"/>
  <c r="M416" i="1"/>
  <c r="N416" i="1" s="1"/>
  <c r="M414" i="1"/>
  <c r="N414" i="1" s="1"/>
  <c r="M408" i="1"/>
  <c r="N408" i="1" s="1"/>
  <c r="M406" i="1"/>
  <c r="N406" i="1" s="1"/>
  <c r="M405" i="1"/>
  <c r="N405" i="1" s="1"/>
  <c r="M403" i="1"/>
  <c r="N403" i="1" s="1"/>
  <c r="M402" i="1"/>
  <c r="N402" i="1" s="1"/>
  <c r="M399" i="1"/>
  <c r="N399" i="1" s="1"/>
  <c r="M397" i="1"/>
  <c r="N397" i="1" s="1"/>
  <c r="M396" i="1"/>
  <c r="N396" i="1" s="1"/>
  <c r="M392" i="1"/>
  <c r="N392" i="1" s="1"/>
  <c r="M389" i="1"/>
  <c r="N389" i="1" s="1"/>
  <c r="M386" i="1"/>
  <c r="N386" i="1" s="1"/>
  <c r="M384" i="1"/>
  <c r="N384" i="1" s="1"/>
  <c r="M383" i="1"/>
  <c r="N383" i="1" s="1"/>
  <c r="M380" i="1"/>
  <c r="N380" i="1" s="1"/>
  <c r="M379" i="1"/>
  <c r="N379" i="1" s="1"/>
  <c r="M377" i="1"/>
  <c r="N377" i="1" s="1"/>
  <c r="M375" i="1"/>
  <c r="N375" i="1" s="1"/>
  <c r="M374" i="1"/>
  <c r="N374" i="1" s="1"/>
  <c r="M370" i="1"/>
  <c r="N370" i="1" s="1"/>
  <c r="M369" i="1"/>
  <c r="N369" i="1" s="1"/>
  <c r="M362" i="1"/>
  <c r="N362" i="1" s="1"/>
  <c r="M361" i="1"/>
  <c r="N361" i="1" s="1"/>
  <c r="M358" i="1"/>
  <c r="N358" i="1" s="1"/>
  <c r="M356" i="1"/>
  <c r="N356" i="1" s="1"/>
  <c r="M355" i="1"/>
  <c r="N355" i="1" s="1"/>
  <c r="M354" i="1"/>
  <c r="N354" i="1" s="1"/>
  <c r="M352" i="1"/>
  <c r="N352" i="1" s="1"/>
  <c r="M350" i="1"/>
  <c r="N350" i="1" s="1"/>
  <c r="M348" i="1"/>
  <c r="N348" i="1" s="1"/>
  <c r="M346" i="1"/>
  <c r="N346" i="1" s="1"/>
  <c r="M345" i="1"/>
  <c r="N345" i="1" s="1"/>
  <c r="M343" i="1"/>
  <c r="N343" i="1" s="1"/>
  <c r="M341" i="1"/>
  <c r="N341" i="1" s="1"/>
  <c r="M340" i="1"/>
  <c r="N340" i="1" s="1"/>
  <c r="M338" i="1"/>
  <c r="N338" i="1" s="1"/>
  <c r="M337" i="1"/>
  <c r="N337" i="1" s="1"/>
  <c r="M330" i="1"/>
  <c r="N330" i="1" s="1"/>
  <c r="M323" i="1"/>
  <c r="N323" i="1" s="1"/>
  <c r="M322" i="1"/>
  <c r="N322" i="1" s="1"/>
  <c r="M319" i="1"/>
  <c r="N319" i="1" s="1"/>
  <c r="M318" i="1"/>
  <c r="N318" i="1" s="1"/>
  <c r="M317" i="1"/>
  <c r="N317" i="1" s="1"/>
  <c r="M316" i="1"/>
  <c r="N316" i="1" s="1"/>
  <c r="M313" i="1"/>
  <c r="N313" i="1" s="1"/>
  <c r="M312" i="1"/>
  <c r="N312" i="1" s="1"/>
  <c r="M311" i="1"/>
  <c r="N311" i="1" s="1"/>
  <c r="M310" i="1"/>
  <c r="N310" i="1" s="1"/>
  <c r="M308" i="1"/>
  <c r="N308" i="1" s="1"/>
  <c r="M305" i="1"/>
  <c r="N305" i="1" s="1"/>
  <c r="M304" i="1"/>
  <c r="N304" i="1" s="1"/>
  <c r="M303" i="1"/>
  <c r="N303" i="1" s="1"/>
  <c r="M294" i="1"/>
  <c r="N294" i="1" s="1"/>
  <c r="M293" i="1"/>
  <c r="N293" i="1" s="1"/>
  <c r="M251" i="1"/>
  <c r="N251" i="1" s="1"/>
  <c r="M250" i="1"/>
  <c r="N250" i="1" s="1"/>
  <c r="M249" i="1"/>
  <c r="N249" i="1" s="1"/>
  <c r="M248" i="1"/>
  <c r="N248" i="1" s="1"/>
  <c r="M246" i="1"/>
  <c r="N246" i="1" s="1"/>
  <c r="M237" i="1"/>
  <c r="N237" i="1" s="1"/>
  <c r="M235" i="1"/>
  <c r="N235" i="1" s="1"/>
  <c r="M234" i="1"/>
  <c r="N234" i="1" s="1"/>
  <c r="M233" i="1"/>
  <c r="N233" i="1" s="1"/>
  <c r="M231" i="1"/>
  <c r="N231" i="1" s="1"/>
  <c r="M227" i="1"/>
  <c r="N227" i="1" s="1"/>
  <c r="M226" i="1"/>
  <c r="N226" i="1" s="1"/>
  <c r="M224" i="1"/>
  <c r="N224" i="1" s="1"/>
  <c r="M219" i="1"/>
  <c r="N219" i="1" s="1"/>
  <c r="M217" i="1"/>
  <c r="N217" i="1" s="1"/>
  <c r="M216" i="1"/>
  <c r="N216" i="1" s="1"/>
  <c r="M215" i="1"/>
  <c r="N215" i="1" s="1"/>
  <c r="M213" i="1"/>
  <c r="N213" i="1" s="1"/>
  <c r="M211" i="1"/>
  <c r="N211" i="1" s="1"/>
  <c r="M209" i="1"/>
  <c r="N209" i="1" s="1"/>
  <c r="M208" i="1"/>
  <c r="N208" i="1" s="1"/>
  <c r="M206" i="1"/>
  <c r="N206" i="1" s="1"/>
  <c r="M205" i="1"/>
  <c r="N205" i="1" s="1"/>
  <c r="M200" i="1"/>
  <c r="N200" i="1" s="1"/>
  <c r="M199" i="1"/>
  <c r="N199" i="1" s="1"/>
  <c r="M197" i="1"/>
  <c r="N197" i="1" s="1"/>
  <c r="M195" i="1"/>
  <c r="N195" i="1" s="1"/>
  <c r="M191" i="1"/>
  <c r="N191" i="1" s="1"/>
  <c r="M188" i="1"/>
  <c r="N188" i="1" s="1"/>
  <c r="M186" i="1"/>
  <c r="N186" i="1" s="1"/>
  <c r="M185" i="1"/>
  <c r="N185" i="1" s="1"/>
  <c r="M182" i="1"/>
  <c r="N182" i="1" s="1"/>
  <c r="M181" i="1"/>
  <c r="N181" i="1" s="1"/>
  <c r="M179" i="1"/>
  <c r="N179" i="1" s="1"/>
  <c r="M178" i="1"/>
  <c r="N178" i="1" s="1"/>
  <c r="M172" i="1"/>
  <c r="M171" i="1"/>
  <c r="N171" i="1" s="1"/>
  <c r="M170" i="1"/>
  <c r="N170" i="1" s="1"/>
  <c r="M168" i="1"/>
  <c r="N168" i="1" s="1"/>
  <c r="M163" i="1"/>
  <c r="N163" i="1" s="1"/>
  <c r="M162" i="1"/>
  <c r="N162" i="1" s="1"/>
  <c r="M159" i="1"/>
  <c r="N159" i="1" s="1"/>
  <c r="M153" i="1"/>
  <c r="N153" i="1" s="1"/>
  <c r="M152" i="1"/>
  <c r="N152" i="1" s="1"/>
  <c r="M149" i="1"/>
  <c r="N149" i="1" s="1"/>
  <c r="M147" i="1"/>
  <c r="N147" i="1" s="1"/>
  <c r="M146" i="1"/>
  <c r="N146" i="1" s="1"/>
  <c r="M145" i="1"/>
  <c r="N145" i="1" s="1"/>
  <c r="M144" i="1"/>
  <c r="N144" i="1" s="1"/>
  <c r="M143" i="1"/>
  <c r="N143" i="1" s="1"/>
  <c r="M141" i="1"/>
  <c r="N141" i="1" s="1"/>
  <c r="M140" i="1"/>
  <c r="N140" i="1" s="1"/>
  <c r="M139" i="1"/>
  <c r="N139" i="1" s="1"/>
  <c r="M138" i="1"/>
  <c r="N138" i="1" s="1"/>
  <c r="M137" i="1"/>
  <c r="N137" i="1" s="1"/>
  <c r="M136" i="1"/>
  <c r="N136" i="1" s="1"/>
  <c r="M135" i="1"/>
  <c r="N135" i="1" s="1"/>
  <c r="M134" i="1"/>
  <c r="N134" i="1" s="1"/>
  <c r="M133" i="1"/>
  <c r="N133" i="1" s="1"/>
  <c r="M131" i="1"/>
  <c r="N131" i="1" s="1"/>
  <c r="M130" i="1"/>
  <c r="N130" i="1" s="1"/>
  <c r="M129" i="1"/>
  <c r="N129" i="1" s="1"/>
  <c r="M128" i="1"/>
  <c r="N128" i="1" s="1"/>
  <c r="M127" i="1"/>
  <c r="N127" i="1" s="1"/>
  <c r="M126" i="1"/>
  <c r="N126" i="1" s="1"/>
  <c r="M125" i="1"/>
  <c r="N125" i="1" s="1"/>
  <c r="M124" i="1"/>
  <c r="N124" i="1" s="1"/>
  <c r="M123" i="1"/>
  <c r="N123" i="1" s="1"/>
  <c r="M121" i="1"/>
  <c r="M120" i="1"/>
  <c r="N120" i="1" s="1"/>
  <c r="M118" i="1"/>
  <c r="N118" i="1" s="1"/>
  <c r="M117" i="1"/>
  <c r="N117" i="1" s="1"/>
  <c r="M116" i="1"/>
  <c r="N116" i="1" s="1"/>
  <c r="M115" i="1"/>
  <c r="N115" i="1" s="1"/>
  <c r="M114" i="1"/>
  <c r="N114" i="1" s="1"/>
  <c r="M113" i="1"/>
  <c r="N113" i="1" s="1"/>
  <c r="M112" i="1"/>
  <c r="N112" i="1" s="1"/>
  <c r="M111" i="1"/>
  <c r="N111" i="1" s="1"/>
  <c r="M107" i="1"/>
  <c r="N107" i="1" s="1"/>
  <c r="M106" i="1"/>
  <c r="N106" i="1" s="1"/>
  <c r="M105" i="1"/>
  <c r="N105" i="1" s="1"/>
  <c r="M104" i="1"/>
  <c r="N104" i="1" s="1"/>
  <c r="M103" i="1"/>
  <c r="N103" i="1" s="1"/>
  <c r="M102" i="1"/>
  <c r="N102" i="1" s="1"/>
  <c r="M101" i="1"/>
  <c r="N101" i="1" s="1"/>
  <c r="M100" i="1"/>
  <c r="N100" i="1" s="1"/>
  <c r="M99" i="1"/>
  <c r="N99" i="1" s="1"/>
  <c r="M98" i="1"/>
  <c r="N98" i="1" s="1"/>
  <c r="M97" i="1"/>
  <c r="N97" i="1" s="1"/>
  <c r="M96" i="1"/>
  <c r="N96" i="1" s="1"/>
  <c r="M95" i="1"/>
  <c r="N95" i="1" s="1"/>
  <c r="M94" i="1"/>
  <c r="N94" i="1" s="1"/>
  <c r="M93" i="1"/>
  <c r="N93" i="1" s="1"/>
  <c r="M92" i="1"/>
  <c r="N92" i="1" s="1"/>
  <c r="M91" i="1"/>
  <c r="N91" i="1" s="1"/>
  <c r="M90" i="1"/>
  <c r="N90" i="1" s="1"/>
  <c r="M89" i="1"/>
  <c r="N89" i="1" s="1"/>
  <c r="M88" i="1"/>
  <c r="N88" i="1" s="1"/>
  <c r="M87" i="1"/>
  <c r="N87" i="1" s="1"/>
  <c r="M86" i="1"/>
  <c r="N86" i="1" s="1"/>
  <c r="M85" i="1"/>
  <c r="N85" i="1" s="1"/>
  <c r="M84" i="1"/>
  <c r="N84" i="1" s="1"/>
  <c r="M83" i="1"/>
  <c r="N83" i="1" s="1"/>
  <c r="M81" i="1"/>
  <c r="N81" i="1" s="1"/>
  <c r="M80" i="1"/>
  <c r="N80" i="1" s="1"/>
  <c r="M79" i="1"/>
  <c r="N79" i="1" s="1"/>
  <c r="M78" i="1"/>
  <c r="N78" i="1" s="1"/>
  <c r="M77" i="1"/>
  <c r="N77" i="1" s="1"/>
  <c r="M76" i="1"/>
  <c r="N76" i="1" s="1"/>
  <c r="M75" i="1"/>
  <c r="N75" i="1" s="1"/>
  <c r="M74" i="1"/>
  <c r="N74" i="1" s="1"/>
  <c r="M73" i="1"/>
  <c r="N73" i="1" s="1"/>
  <c r="M72" i="1"/>
  <c r="N72" i="1" s="1"/>
  <c r="M71" i="1"/>
  <c r="N71" i="1" s="1"/>
  <c r="M70" i="1"/>
  <c r="N70" i="1" s="1"/>
  <c r="M69" i="1"/>
  <c r="N69" i="1" s="1"/>
  <c r="M68" i="1"/>
  <c r="N68" i="1" s="1"/>
  <c r="M67" i="1"/>
  <c r="N67" i="1" s="1"/>
  <c r="M66" i="1"/>
  <c r="N66" i="1" s="1"/>
  <c r="M65" i="1"/>
  <c r="N65" i="1" s="1"/>
  <c r="M64" i="1"/>
  <c r="N64" i="1" s="1"/>
  <c r="M63" i="1"/>
  <c r="N63" i="1" s="1"/>
  <c r="M62" i="1"/>
  <c r="N62" i="1" s="1"/>
  <c r="M61" i="1"/>
  <c r="N61" i="1" s="1"/>
  <c r="M60" i="1"/>
  <c r="N60" i="1" s="1"/>
  <c r="M59" i="1"/>
  <c r="N59" i="1" s="1"/>
  <c r="M58" i="1"/>
  <c r="N58" i="1" s="1"/>
  <c r="M56" i="1"/>
  <c r="N56" i="1" s="1"/>
  <c r="M55" i="1"/>
  <c r="N55" i="1" s="1"/>
  <c r="M53" i="1"/>
  <c r="N53" i="1" s="1"/>
  <c r="M48" i="1"/>
  <c r="N48" i="1" s="1"/>
  <c r="M47" i="1"/>
  <c r="N47" i="1" s="1"/>
  <c r="M45" i="1"/>
  <c r="N45" i="1" s="1"/>
  <c r="M41" i="1"/>
  <c r="N41" i="1" s="1"/>
  <c r="M38" i="1"/>
  <c r="N38" i="1" s="1"/>
  <c r="M33" i="1"/>
  <c r="N33" i="1" s="1"/>
  <c r="M32" i="1"/>
  <c r="N32" i="1" s="1"/>
  <c r="M30" i="1"/>
  <c r="N30" i="1" s="1"/>
  <c r="M29" i="1"/>
  <c r="N29" i="1" s="1"/>
  <c r="M28" i="1"/>
  <c r="N28" i="1" s="1"/>
  <c r="M26" i="1"/>
  <c r="N26" i="1" s="1"/>
  <c r="M25" i="1"/>
  <c r="N25" i="1" s="1"/>
  <c r="M24" i="1"/>
  <c r="N24" i="1" s="1"/>
  <c r="M22" i="1"/>
  <c r="N22" i="1" s="1"/>
  <c r="M21" i="1"/>
  <c r="N21" i="1" s="1"/>
  <c r="M20" i="1"/>
  <c r="N20" i="1" s="1"/>
  <c r="M18" i="1"/>
  <c r="N18" i="1" s="1"/>
  <c r="M13" i="1"/>
  <c r="N13" i="1" s="1"/>
  <c r="M9" i="1"/>
  <c r="N9" i="1" s="1"/>
  <c r="M8" i="1"/>
  <c r="N8" i="1" s="1"/>
  <c r="M6" i="1"/>
  <c r="N6" i="1" s="1"/>
  <c r="M3" i="1"/>
  <c r="N3" i="1" s="1"/>
  <c r="P1501" i="1"/>
  <c r="P1474" i="1"/>
  <c r="P1449" i="1"/>
  <c r="P876" i="1"/>
  <c r="P875" i="1"/>
  <c r="P736" i="1"/>
  <c r="P735" i="1"/>
  <c r="P636" i="1"/>
  <c r="P635" i="1"/>
  <c r="P633" i="1"/>
  <c r="P469" i="1"/>
  <c r="P464" i="1"/>
  <c r="P419" i="1"/>
  <c r="P319" i="1"/>
  <c r="P234" i="1"/>
  <c r="P233" i="1"/>
  <c r="P116" i="1"/>
  <c r="P114" i="1"/>
  <c r="P89" i="1"/>
  <c r="P18" i="1"/>
  <c r="P13" i="1"/>
  <c r="P9" i="1"/>
  <c r="O1815" i="1"/>
  <c r="P1815" i="1" s="1"/>
  <c r="O1809" i="1"/>
  <c r="P1809" i="1" s="1"/>
  <c r="O1803" i="1"/>
  <c r="P1803" i="1" s="1"/>
  <c r="O1802" i="1"/>
  <c r="P1802" i="1" s="1"/>
  <c r="O1757" i="1"/>
  <c r="P1757" i="1" s="1"/>
  <c r="O1755" i="1"/>
  <c r="P1755" i="1" s="1"/>
  <c r="O1754" i="1"/>
  <c r="P1754" i="1" s="1"/>
  <c r="O1750" i="1"/>
  <c r="P1750" i="1" s="1"/>
  <c r="O1736" i="1"/>
  <c r="P1736" i="1" s="1"/>
  <c r="O1735" i="1"/>
  <c r="P1735" i="1" s="1"/>
  <c r="O1709" i="1"/>
  <c r="P1709" i="1" s="1"/>
  <c r="O1708" i="1"/>
  <c r="P1708" i="1" s="1"/>
  <c r="O1707" i="1"/>
  <c r="P1707" i="1" s="1"/>
  <c r="O1697" i="1"/>
  <c r="P1697" i="1" s="1"/>
  <c r="O1696" i="1"/>
  <c r="P1696" i="1" s="1"/>
  <c r="O1692" i="1"/>
  <c r="P1692" i="1" s="1"/>
  <c r="O1690" i="1"/>
  <c r="P1690" i="1" s="1"/>
  <c r="O1688" i="1"/>
  <c r="P1688" i="1" s="1"/>
  <c r="O1685" i="1"/>
  <c r="P1685" i="1" s="1"/>
  <c r="O1684" i="1"/>
  <c r="P1684" i="1" s="1"/>
  <c r="O1683" i="1"/>
  <c r="P1683" i="1" s="1"/>
  <c r="O1677" i="1"/>
  <c r="P1677" i="1" s="1"/>
  <c r="O1676" i="1"/>
  <c r="P1676" i="1" s="1"/>
  <c r="O1673" i="1"/>
  <c r="P1673" i="1" s="1"/>
  <c r="O1671" i="1"/>
  <c r="P1671" i="1" s="1"/>
  <c r="O1670" i="1"/>
  <c r="P1670" i="1" s="1"/>
  <c r="O1669" i="1"/>
  <c r="P1669" i="1" s="1"/>
  <c r="O1668" i="1"/>
  <c r="P1668" i="1" s="1"/>
  <c r="O1667" i="1"/>
  <c r="P1667" i="1" s="1"/>
  <c r="O1664" i="1"/>
  <c r="P1664" i="1" s="1"/>
  <c r="O1663" i="1"/>
  <c r="P1663" i="1" s="1"/>
  <c r="O1660" i="1"/>
  <c r="P1660" i="1" s="1"/>
  <c r="O1652" i="1"/>
  <c r="P1652" i="1" s="1"/>
  <c r="O1648" i="1"/>
  <c r="P1648" i="1" s="1"/>
  <c r="O1647" i="1"/>
  <c r="P1647" i="1" s="1"/>
  <c r="O1646" i="1"/>
  <c r="P1646" i="1" s="1"/>
  <c r="O1645" i="1"/>
  <c r="P1645" i="1" s="1"/>
  <c r="O1644" i="1"/>
  <c r="P1644" i="1" s="1"/>
  <c r="O1643" i="1"/>
  <c r="P1643" i="1" s="1"/>
  <c r="O1642" i="1"/>
  <c r="P1642" i="1" s="1"/>
  <c r="O1641" i="1"/>
  <c r="P1641" i="1" s="1"/>
  <c r="O1639" i="1"/>
  <c r="P1639" i="1" s="1"/>
  <c r="O1638" i="1"/>
  <c r="P1638" i="1" s="1"/>
  <c r="O1637" i="1"/>
  <c r="P1637" i="1" s="1"/>
  <c r="O1636" i="1"/>
  <c r="P1636" i="1" s="1"/>
  <c r="O1634" i="1"/>
  <c r="P1634" i="1" s="1"/>
  <c r="O1633" i="1"/>
  <c r="P1633" i="1" s="1"/>
  <c r="O1632" i="1"/>
  <c r="P1632" i="1" s="1"/>
  <c r="O1631" i="1"/>
  <c r="P1631" i="1" s="1"/>
  <c r="O1630" i="1"/>
  <c r="P1630" i="1" s="1"/>
  <c r="O1629" i="1"/>
  <c r="P1629" i="1" s="1"/>
  <c r="O1628" i="1"/>
  <c r="P1628" i="1" s="1"/>
  <c r="O1627" i="1"/>
  <c r="P1627" i="1" s="1"/>
  <c r="O1625" i="1"/>
  <c r="P1625" i="1" s="1"/>
  <c r="O1624" i="1"/>
  <c r="P1624" i="1" s="1"/>
  <c r="O1623" i="1"/>
  <c r="P1623" i="1" s="1"/>
  <c r="O1622" i="1"/>
  <c r="P1622" i="1" s="1"/>
  <c r="O1621" i="1"/>
  <c r="P1621" i="1" s="1"/>
  <c r="O1620" i="1"/>
  <c r="P1620" i="1" s="1"/>
  <c r="O1619" i="1"/>
  <c r="P1619" i="1" s="1"/>
  <c r="O1617" i="1"/>
  <c r="P1617" i="1" s="1"/>
  <c r="O1616" i="1"/>
  <c r="P1616" i="1" s="1"/>
  <c r="O1614" i="1"/>
  <c r="P1614" i="1" s="1"/>
  <c r="O1613" i="1"/>
  <c r="P1613" i="1" s="1"/>
  <c r="O1612" i="1"/>
  <c r="P1612" i="1" s="1"/>
  <c r="O1611" i="1"/>
  <c r="P1611" i="1" s="1"/>
  <c r="O1610" i="1"/>
  <c r="P1610" i="1" s="1"/>
  <c r="O1609" i="1"/>
  <c r="P1609" i="1" s="1"/>
  <c r="O1608" i="1"/>
  <c r="P1608" i="1" s="1"/>
  <c r="O1607" i="1"/>
  <c r="P1607" i="1" s="1"/>
  <c r="O1605" i="1"/>
  <c r="P1605" i="1" s="1"/>
  <c r="O1604" i="1"/>
  <c r="P1604" i="1" s="1"/>
  <c r="O1603" i="1"/>
  <c r="P1603" i="1" s="1"/>
  <c r="O1602" i="1"/>
  <c r="P1602" i="1" s="1"/>
  <c r="O1601" i="1"/>
  <c r="P1601" i="1" s="1"/>
  <c r="O1600" i="1"/>
  <c r="P1600" i="1" s="1"/>
  <c r="O1599" i="1"/>
  <c r="P1599" i="1" s="1"/>
  <c r="O1598" i="1"/>
  <c r="P1598" i="1" s="1"/>
  <c r="O1597" i="1"/>
  <c r="P1597" i="1" s="1"/>
  <c r="O1593" i="1"/>
  <c r="P1593" i="1" s="1"/>
  <c r="O1590" i="1"/>
  <c r="P1590" i="1" s="1"/>
  <c r="O1588" i="1"/>
  <c r="P1588" i="1" s="1"/>
  <c r="O1586" i="1"/>
  <c r="P1586" i="1" s="1"/>
  <c r="O1583" i="1"/>
  <c r="P1583" i="1" s="1"/>
  <c r="O1580" i="1"/>
  <c r="P1580" i="1" s="1"/>
  <c r="O1579" i="1"/>
  <c r="P1579" i="1" s="1"/>
  <c r="O1577" i="1"/>
  <c r="P1577" i="1" s="1"/>
  <c r="O1572" i="1"/>
  <c r="P1572" i="1" s="1"/>
  <c r="O1567" i="1"/>
  <c r="P1567" i="1" s="1"/>
  <c r="O1566" i="1"/>
  <c r="P1566" i="1" s="1"/>
  <c r="O1565" i="1"/>
  <c r="P1565" i="1" s="1"/>
  <c r="O1560" i="1"/>
  <c r="P1560" i="1" s="1"/>
  <c r="O1555" i="1"/>
  <c r="P1555" i="1" s="1"/>
  <c r="O1553" i="1"/>
  <c r="P1553" i="1" s="1"/>
  <c r="O1550" i="1"/>
  <c r="P1550" i="1" s="1"/>
  <c r="O1547" i="1"/>
  <c r="P1547" i="1" s="1"/>
  <c r="O1546" i="1"/>
  <c r="P1546" i="1" s="1"/>
  <c r="O1543" i="1"/>
  <c r="P1543" i="1" s="1"/>
  <c r="O1540" i="1"/>
  <c r="P1540" i="1" s="1"/>
  <c r="O1538" i="1"/>
  <c r="P1538" i="1" s="1"/>
  <c r="O1535" i="1"/>
  <c r="P1535" i="1" s="1"/>
  <c r="O1530" i="1"/>
  <c r="P1530" i="1" s="1"/>
  <c r="O1526" i="1"/>
  <c r="P1526" i="1" s="1"/>
  <c r="O1525" i="1"/>
  <c r="P1525" i="1" s="1"/>
  <c r="O1522" i="1"/>
  <c r="P1522" i="1" s="1"/>
  <c r="O1521" i="1"/>
  <c r="P1521" i="1" s="1"/>
  <c r="O1519" i="1"/>
  <c r="P1519" i="1" s="1"/>
  <c r="O1518" i="1"/>
  <c r="P1518" i="1" s="1"/>
  <c r="O1516" i="1"/>
  <c r="P1516" i="1" s="1"/>
  <c r="O1513" i="1"/>
  <c r="P1513" i="1" s="1"/>
  <c r="O1512" i="1"/>
  <c r="P1512" i="1" s="1"/>
  <c r="O1511" i="1"/>
  <c r="P1511" i="1" s="1"/>
  <c r="O1510" i="1"/>
  <c r="P1510" i="1" s="1"/>
  <c r="O1508" i="1"/>
  <c r="P1508" i="1" s="1"/>
  <c r="O1504" i="1"/>
  <c r="P1504" i="1" s="1"/>
  <c r="O1501" i="1"/>
  <c r="O1497" i="1"/>
  <c r="P1497" i="1" s="1"/>
  <c r="O1496" i="1"/>
  <c r="P1496" i="1" s="1"/>
  <c r="O1495" i="1"/>
  <c r="P1495" i="1" s="1"/>
  <c r="O1487" i="1"/>
  <c r="P1487" i="1" s="1"/>
  <c r="O1485" i="1"/>
  <c r="P1485" i="1" s="1"/>
  <c r="O1481" i="1"/>
  <c r="P1481" i="1" s="1"/>
  <c r="O1474" i="1"/>
  <c r="O1468" i="1"/>
  <c r="P1468" i="1" s="1"/>
  <c r="O1467" i="1"/>
  <c r="P1467" i="1" s="1"/>
  <c r="O1464" i="1"/>
  <c r="P1464" i="1" s="1"/>
  <c r="O1462" i="1"/>
  <c r="P1462" i="1" s="1"/>
  <c r="O1460" i="1"/>
  <c r="P1460" i="1" s="1"/>
  <c r="O1459" i="1"/>
  <c r="P1459" i="1" s="1"/>
  <c r="O1458" i="1"/>
  <c r="P1458" i="1" s="1"/>
  <c r="O1452" i="1"/>
  <c r="P1452" i="1" s="1"/>
  <c r="O1449" i="1"/>
  <c r="O1448" i="1"/>
  <c r="P1448" i="1" s="1"/>
  <c r="O1447" i="1"/>
  <c r="P1447" i="1" s="1"/>
  <c r="O1445" i="1"/>
  <c r="P1445" i="1" s="1"/>
  <c r="O1443" i="1"/>
  <c r="P1443" i="1" s="1"/>
  <c r="O1441" i="1"/>
  <c r="P1441" i="1" s="1"/>
  <c r="O1433" i="1"/>
  <c r="P1433" i="1" s="1"/>
  <c r="O1428" i="1"/>
  <c r="P1428" i="1" s="1"/>
  <c r="O1427" i="1"/>
  <c r="P1427" i="1" s="1"/>
  <c r="O1424" i="1"/>
  <c r="P1424" i="1" s="1"/>
  <c r="O1421" i="1"/>
  <c r="P1421" i="1" s="1"/>
  <c r="O1420" i="1"/>
  <c r="P1420" i="1" s="1"/>
  <c r="O1418" i="1"/>
  <c r="P1418" i="1" s="1"/>
  <c r="O1413" i="1"/>
  <c r="P1413" i="1" s="1"/>
  <c r="O1412" i="1"/>
  <c r="P1412" i="1" s="1"/>
  <c r="O1410" i="1"/>
  <c r="P1410" i="1" s="1"/>
  <c r="O1408" i="1"/>
  <c r="P1408" i="1" s="1"/>
  <c r="O1407" i="1"/>
  <c r="P1407" i="1" s="1"/>
  <c r="O1406" i="1"/>
  <c r="P1406" i="1" s="1"/>
  <c r="O1404" i="1"/>
  <c r="P1404" i="1" s="1"/>
  <c r="O1403" i="1"/>
  <c r="P1403" i="1" s="1"/>
  <c r="O1401" i="1"/>
  <c r="P1401" i="1" s="1"/>
  <c r="O1398" i="1"/>
  <c r="P1398" i="1" s="1"/>
  <c r="O1397" i="1"/>
  <c r="P1397" i="1" s="1"/>
  <c r="O1396" i="1"/>
  <c r="P1396" i="1" s="1"/>
  <c r="O1391" i="1"/>
  <c r="P1391" i="1" s="1"/>
  <c r="O1389" i="1"/>
  <c r="P1389" i="1" s="1"/>
  <c r="O1387" i="1"/>
  <c r="P1387" i="1" s="1"/>
  <c r="O1385" i="1"/>
  <c r="P1385" i="1" s="1"/>
  <c r="O1384" i="1"/>
  <c r="P1384" i="1" s="1"/>
  <c r="O1383" i="1"/>
  <c r="P1383" i="1" s="1"/>
  <c r="O1380" i="1"/>
  <c r="P1380" i="1" s="1"/>
  <c r="O1379" i="1"/>
  <c r="P1379" i="1" s="1"/>
  <c r="O1375" i="1"/>
  <c r="P1375" i="1" s="1"/>
  <c r="O1373" i="1"/>
  <c r="P1373" i="1" s="1"/>
  <c r="O1370" i="1"/>
  <c r="P1370" i="1" s="1"/>
  <c r="O1369" i="1"/>
  <c r="P1369" i="1" s="1"/>
  <c r="O1368" i="1"/>
  <c r="P1368" i="1" s="1"/>
  <c r="O1367" i="1"/>
  <c r="P1367" i="1" s="1"/>
  <c r="O1366" i="1"/>
  <c r="P1366" i="1" s="1"/>
  <c r="O1365" i="1"/>
  <c r="P1365" i="1" s="1"/>
  <c r="O1349" i="1"/>
  <c r="P1349" i="1" s="1"/>
  <c r="O1346" i="1"/>
  <c r="P1346" i="1" s="1"/>
  <c r="O1345" i="1"/>
  <c r="P1345" i="1" s="1"/>
  <c r="O1343" i="1"/>
  <c r="P1343" i="1" s="1"/>
  <c r="O1341" i="1"/>
  <c r="P1341" i="1" s="1"/>
  <c r="O1339" i="1"/>
  <c r="P1339" i="1" s="1"/>
  <c r="O1336" i="1"/>
  <c r="P1336" i="1" s="1"/>
  <c r="O1334" i="1"/>
  <c r="P1334" i="1" s="1"/>
  <c r="O1332" i="1"/>
  <c r="P1332" i="1" s="1"/>
  <c r="O1330" i="1"/>
  <c r="P1330" i="1" s="1"/>
  <c r="O1328" i="1"/>
  <c r="P1328" i="1" s="1"/>
  <c r="O1327" i="1"/>
  <c r="P1327" i="1" s="1"/>
  <c r="O1326" i="1"/>
  <c r="P1326" i="1" s="1"/>
  <c r="O1325" i="1"/>
  <c r="P1325" i="1" s="1"/>
  <c r="O1323" i="1"/>
  <c r="P1323" i="1" s="1"/>
  <c r="O1321" i="1"/>
  <c r="P1321" i="1" s="1"/>
  <c r="O1319" i="1"/>
  <c r="P1319" i="1" s="1"/>
  <c r="O1316" i="1"/>
  <c r="P1316" i="1" s="1"/>
  <c r="O1313" i="1"/>
  <c r="P1313" i="1" s="1"/>
  <c r="O1311" i="1"/>
  <c r="P1311" i="1" s="1"/>
  <c r="O1310" i="1"/>
  <c r="P1310" i="1" s="1"/>
  <c r="O1309" i="1"/>
  <c r="P1309" i="1" s="1"/>
  <c r="O1308" i="1"/>
  <c r="P1308" i="1" s="1"/>
  <c r="O1304" i="1"/>
  <c r="P1304" i="1" s="1"/>
  <c r="O1303" i="1"/>
  <c r="P1303" i="1" s="1"/>
  <c r="O1301" i="1"/>
  <c r="P1301" i="1" s="1"/>
  <c r="O1299" i="1"/>
  <c r="P1299" i="1" s="1"/>
  <c r="O1297" i="1"/>
  <c r="P1297" i="1" s="1"/>
  <c r="O1296" i="1"/>
  <c r="P1296" i="1" s="1"/>
  <c r="O1294" i="1"/>
  <c r="P1294" i="1" s="1"/>
  <c r="O1290" i="1"/>
  <c r="P1290" i="1" s="1"/>
  <c r="O1286" i="1"/>
  <c r="P1286" i="1" s="1"/>
  <c r="O1285" i="1"/>
  <c r="P1285" i="1" s="1"/>
  <c r="O1284" i="1"/>
  <c r="P1284" i="1" s="1"/>
  <c r="O1280" i="1"/>
  <c r="P1280" i="1" s="1"/>
  <c r="O1278" i="1"/>
  <c r="P1278" i="1" s="1"/>
  <c r="O1274" i="1"/>
  <c r="P1274" i="1" s="1"/>
  <c r="O1270" i="1"/>
  <c r="P1270" i="1" s="1"/>
  <c r="O1266" i="1"/>
  <c r="P1266" i="1" s="1"/>
  <c r="O1265" i="1"/>
  <c r="P1265" i="1" s="1"/>
  <c r="O1262" i="1"/>
  <c r="P1262" i="1" s="1"/>
  <c r="O1260" i="1"/>
  <c r="P1260" i="1" s="1"/>
  <c r="O1252" i="1"/>
  <c r="P1252" i="1" s="1"/>
  <c r="O1250" i="1"/>
  <c r="P1250" i="1" s="1"/>
  <c r="O1248" i="1"/>
  <c r="P1248" i="1" s="1"/>
  <c r="O1247" i="1"/>
  <c r="P1247" i="1" s="1"/>
  <c r="O1245" i="1"/>
  <c r="P1245" i="1" s="1"/>
  <c r="O1244" i="1"/>
  <c r="P1244" i="1" s="1"/>
  <c r="O1243" i="1"/>
  <c r="P1243" i="1" s="1"/>
  <c r="O1240" i="1"/>
  <c r="P1240" i="1" s="1"/>
  <c r="O1239" i="1"/>
  <c r="P1239" i="1" s="1"/>
  <c r="O1237" i="1"/>
  <c r="P1237" i="1" s="1"/>
  <c r="O1234" i="1"/>
  <c r="P1234" i="1" s="1"/>
  <c r="O1232" i="1"/>
  <c r="P1232" i="1" s="1"/>
  <c r="O1230" i="1"/>
  <c r="P1230" i="1" s="1"/>
  <c r="O1229" i="1"/>
  <c r="P1229" i="1" s="1"/>
  <c r="O1226" i="1"/>
  <c r="P1226" i="1" s="1"/>
  <c r="O1224" i="1"/>
  <c r="P1224" i="1" s="1"/>
  <c r="O1222" i="1"/>
  <c r="P1222" i="1" s="1"/>
  <c r="O1220" i="1"/>
  <c r="P1220" i="1" s="1"/>
  <c r="O1219" i="1"/>
  <c r="P1219" i="1" s="1"/>
  <c r="O1210" i="1"/>
  <c r="P1210" i="1" s="1"/>
  <c r="O1209" i="1"/>
  <c r="P1209" i="1" s="1"/>
  <c r="O1208" i="1"/>
  <c r="P1208" i="1" s="1"/>
  <c r="O1205" i="1"/>
  <c r="P1205" i="1" s="1"/>
  <c r="O1188" i="1"/>
  <c r="P1188" i="1" s="1"/>
  <c r="O1186" i="1"/>
  <c r="P1186" i="1" s="1"/>
  <c r="O1184" i="1"/>
  <c r="P1184" i="1" s="1"/>
  <c r="O1183" i="1"/>
  <c r="P1183" i="1" s="1"/>
  <c r="O1181" i="1"/>
  <c r="P1181" i="1" s="1"/>
  <c r="O1179" i="1"/>
  <c r="P1179" i="1" s="1"/>
  <c r="O1172" i="1"/>
  <c r="P1172" i="1" s="1"/>
  <c r="O1170" i="1"/>
  <c r="P1170" i="1" s="1"/>
  <c r="O1168" i="1"/>
  <c r="P1168" i="1" s="1"/>
  <c r="O1164" i="1"/>
  <c r="P1164" i="1" s="1"/>
  <c r="O1160" i="1"/>
  <c r="P1160" i="1" s="1"/>
  <c r="O1157" i="1"/>
  <c r="P1157" i="1" s="1"/>
  <c r="O1155" i="1"/>
  <c r="P1155" i="1" s="1"/>
  <c r="O1152" i="1"/>
  <c r="P1152" i="1" s="1"/>
  <c r="O1150" i="1"/>
  <c r="P1150" i="1" s="1"/>
  <c r="O1149" i="1"/>
  <c r="P1149" i="1" s="1"/>
  <c r="O1148" i="1"/>
  <c r="P1148" i="1" s="1"/>
  <c r="O1144" i="1"/>
  <c r="P1144" i="1" s="1"/>
  <c r="O1143" i="1"/>
  <c r="P1143" i="1" s="1"/>
  <c r="O1139" i="1"/>
  <c r="P1139" i="1" s="1"/>
  <c r="O1137" i="1"/>
  <c r="P1137" i="1" s="1"/>
  <c r="O1129" i="1"/>
  <c r="P1129" i="1" s="1"/>
  <c r="O1127" i="1"/>
  <c r="P1127" i="1" s="1"/>
  <c r="O1126" i="1"/>
  <c r="P1126" i="1" s="1"/>
  <c r="O1122" i="1"/>
  <c r="P1122" i="1" s="1"/>
  <c r="O1120" i="1"/>
  <c r="P1120" i="1" s="1"/>
  <c r="O1119" i="1"/>
  <c r="P1119" i="1" s="1"/>
  <c r="O1113" i="1"/>
  <c r="P1113" i="1" s="1"/>
  <c r="O1105" i="1"/>
  <c r="P1105" i="1" s="1"/>
  <c r="O1104" i="1"/>
  <c r="P1104" i="1" s="1"/>
  <c r="O1103" i="1"/>
  <c r="P1103" i="1" s="1"/>
  <c r="O1102" i="1"/>
  <c r="P1102" i="1" s="1"/>
  <c r="O1101" i="1"/>
  <c r="P1101" i="1" s="1"/>
  <c r="O1100" i="1"/>
  <c r="P1100" i="1" s="1"/>
  <c r="O1099" i="1"/>
  <c r="P1099" i="1" s="1"/>
  <c r="O1098" i="1"/>
  <c r="P1098" i="1" s="1"/>
  <c r="O1097" i="1"/>
  <c r="P1097" i="1" s="1"/>
  <c r="O1096" i="1"/>
  <c r="P1096" i="1" s="1"/>
  <c r="O1094" i="1"/>
  <c r="P1094" i="1" s="1"/>
  <c r="O1093" i="1"/>
  <c r="P1093" i="1" s="1"/>
  <c r="O1092" i="1"/>
  <c r="P1092" i="1" s="1"/>
  <c r="O1091" i="1"/>
  <c r="P1091" i="1" s="1"/>
  <c r="O1090" i="1"/>
  <c r="P1090" i="1" s="1"/>
  <c r="O1089" i="1"/>
  <c r="P1089" i="1" s="1"/>
  <c r="O1088" i="1"/>
  <c r="P1088" i="1" s="1"/>
  <c r="O1087" i="1"/>
  <c r="P1087" i="1" s="1"/>
  <c r="O1086" i="1"/>
  <c r="P1086" i="1" s="1"/>
  <c r="O1085" i="1"/>
  <c r="P1085" i="1" s="1"/>
  <c r="O1084" i="1"/>
  <c r="P1084" i="1" s="1"/>
  <c r="O1083" i="1"/>
  <c r="P1083" i="1" s="1"/>
  <c r="O1082" i="1"/>
  <c r="P1082" i="1" s="1"/>
  <c r="O1081" i="1"/>
  <c r="P1081" i="1" s="1"/>
  <c r="O1080" i="1"/>
  <c r="P1080" i="1" s="1"/>
  <c r="O1079" i="1"/>
  <c r="P1079" i="1" s="1"/>
  <c r="O1078" i="1"/>
  <c r="P1078" i="1" s="1"/>
  <c r="O1077" i="1"/>
  <c r="P1077" i="1" s="1"/>
  <c r="O1076" i="1"/>
  <c r="P1076" i="1" s="1"/>
  <c r="O1074" i="1"/>
  <c r="P1074" i="1" s="1"/>
  <c r="O1073" i="1"/>
  <c r="P1073" i="1" s="1"/>
  <c r="O1072" i="1"/>
  <c r="P1072" i="1" s="1"/>
  <c r="O1071" i="1"/>
  <c r="P1071" i="1" s="1"/>
  <c r="O1069" i="1"/>
  <c r="P1069" i="1" s="1"/>
  <c r="O1067" i="1"/>
  <c r="P1067" i="1" s="1"/>
  <c r="O1066" i="1"/>
  <c r="P1066" i="1" s="1"/>
  <c r="O1065" i="1"/>
  <c r="P1065" i="1" s="1"/>
  <c r="O1064" i="1"/>
  <c r="P1064" i="1" s="1"/>
  <c r="O1063" i="1"/>
  <c r="P1063" i="1" s="1"/>
  <c r="O1062" i="1"/>
  <c r="P1062" i="1" s="1"/>
  <c r="O1056" i="1"/>
  <c r="P1056" i="1" s="1"/>
  <c r="O1049" i="1"/>
  <c r="P1049" i="1" s="1"/>
  <c r="O1048" i="1"/>
  <c r="P1048" i="1" s="1"/>
  <c r="O1047" i="1"/>
  <c r="P1047" i="1" s="1"/>
  <c r="O1046" i="1"/>
  <c r="P1046" i="1" s="1"/>
  <c r="O1045" i="1"/>
  <c r="P1045" i="1" s="1"/>
  <c r="O1044" i="1"/>
  <c r="P1044" i="1" s="1"/>
  <c r="O1043" i="1"/>
  <c r="P1043" i="1" s="1"/>
  <c r="O1042" i="1"/>
  <c r="P1042" i="1" s="1"/>
  <c r="O1041" i="1"/>
  <c r="P1041" i="1" s="1"/>
  <c r="O1040" i="1"/>
  <c r="P1040" i="1" s="1"/>
  <c r="O1039" i="1"/>
  <c r="P1039" i="1" s="1"/>
  <c r="O1038" i="1"/>
  <c r="P1038" i="1" s="1"/>
  <c r="O1037" i="1"/>
  <c r="P1037" i="1" s="1"/>
  <c r="O1036" i="1"/>
  <c r="P1036" i="1" s="1"/>
  <c r="O1035" i="1"/>
  <c r="P1035" i="1" s="1"/>
  <c r="O1034" i="1"/>
  <c r="P1034" i="1" s="1"/>
  <c r="O1033" i="1"/>
  <c r="P1033" i="1" s="1"/>
  <c r="O1031" i="1"/>
  <c r="P1031" i="1" s="1"/>
  <c r="O1030" i="1"/>
  <c r="P1030" i="1" s="1"/>
  <c r="O1029" i="1"/>
  <c r="P1029" i="1" s="1"/>
  <c r="O1028" i="1"/>
  <c r="P1028" i="1" s="1"/>
  <c r="O1027" i="1"/>
  <c r="P1027" i="1" s="1"/>
  <c r="O1026" i="1"/>
  <c r="P1026" i="1" s="1"/>
  <c r="O1025" i="1"/>
  <c r="P1025" i="1" s="1"/>
  <c r="O1024" i="1"/>
  <c r="P1024" i="1" s="1"/>
  <c r="O1023" i="1"/>
  <c r="P1023" i="1" s="1"/>
  <c r="O1022" i="1"/>
  <c r="P1022" i="1" s="1"/>
  <c r="O1021" i="1"/>
  <c r="P1021" i="1" s="1"/>
  <c r="O1019" i="1"/>
  <c r="P1019" i="1" s="1"/>
  <c r="O1018" i="1"/>
  <c r="P1018" i="1" s="1"/>
  <c r="O1017" i="1"/>
  <c r="P1017" i="1" s="1"/>
  <c r="O1016" i="1"/>
  <c r="P1016" i="1" s="1"/>
  <c r="O1015" i="1"/>
  <c r="P1015" i="1" s="1"/>
  <c r="O1014" i="1"/>
  <c r="P1014" i="1" s="1"/>
  <c r="O1013" i="1"/>
  <c r="P1013" i="1" s="1"/>
  <c r="O1012" i="1"/>
  <c r="P1012" i="1" s="1"/>
  <c r="O1011" i="1"/>
  <c r="P1011" i="1" s="1"/>
  <c r="O1010" i="1"/>
  <c r="P1010" i="1" s="1"/>
  <c r="O1008" i="1"/>
  <c r="P1008" i="1" s="1"/>
  <c r="O1007" i="1"/>
  <c r="P1007" i="1" s="1"/>
  <c r="O1000" i="1"/>
  <c r="P1000" i="1" s="1"/>
  <c r="O997" i="1"/>
  <c r="P997" i="1" s="1"/>
  <c r="O996" i="1"/>
  <c r="P996" i="1" s="1"/>
  <c r="O995" i="1"/>
  <c r="P995" i="1" s="1"/>
  <c r="O994" i="1"/>
  <c r="P994" i="1" s="1"/>
  <c r="O993" i="1"/>
  <c r="P993" i="1" s="1"/>
  <c r="O992" i="1"/>
  <c r="P992" i="1" s="1"/>
  <c r="O989" i="1"/>
  <c r="P989" i="1" s="1"/>
  <c r="O988" i="1"/>
  <c r="P988" i="1" s="1"/>
  <c r="O966" i="1"/>
  <c r="P966" i="1" s="1"/>
  <c r="O963" i="1"/>
  <c r="P963" i="1" s="1"/>
  <c r="O957" i="1"/>
  <c r="P957" i="1" s="1"/>
  <c r="O950" i="1"/>
  <c r="P950" i="1" s="1"/>
  <c r="O949" i="1"/>
  <c r="P949" i="1" s="1"/>
  <c r="O948" i="1"/>
  <c r="P948" i="1" s="1"/>
  <c r="O947" i="1"/>
  <c r="P947" i="1" s="1"/>
  <c r="O944" i="1"/>
  <c r="P944" i="1" s="1"/>
  <c r="O937" i="1"/>
  <c r="P937" i="1" s="1"/>
  <c r="O934" i="1"/>
  <c r="P934" i="1" s="1"/>
  <c r="O932" i="1"/>
  <c r="P932" i="1" s="1"/>
  <c r="O924" i="1"/>
  <c r="P924" i="1" s="1"/>
  <c r="O923" i="1"/>
  <c r="P923" i="1" s="1"/>
  <c r="O922" i="1"/>
  <c r="P922" i="1" s="1"/>
  <c r="O921" i="1"/>
  <c r="P921" i="1" s="1"/>
  <c r="O903" i="1"/>
  <c r="P903" i="1" s="1"/>
  <c r="O902" i="1"/>
  <c r="P902" i="1" s="1"/>
  <c r="O900" i="1"/>
  <c r="P900" i="1" s="1"/>
  <c r="O899" i="1"/>
  <c r="P899" i="1" s="1"/>
  <c r="O898" i="1"/>
  <c r="P898" i="1" s="1"/>
  <c r="O894" i="1"/>
  <c r="P894" i="1" s="1"/>
  <c r="O893" i="1"/>
  <c r="P893" i="1" s="1"/>
  <c r="O891" i="1"/>
  <c r="P891" i="1" s="1"/>
  <c r="O890" i="1"/>
  <c r="P890" i="1" s="1"/>
  <c r="O889" i="1"/>
  <c r="P889" i="1" s="1"/>
  <c r="O888" i="1"/>
  <c r="P888" i="1" s="1"/>
  <c r="O887" i="1"/>
  <c r="P887" i="1" s="1"/>
  <c r="O886" i="1"/>
  <c r="P886" i="1" s="1"/>
  <c r="O883" i="1"/>
  <c r="P883" i="1" s="1"/>
  <c r="O882" i="1"/>
  <c r="P882" i="1" s="1"/>
  <c r="O879" i="1"/>
  <c r="P879" i="1" s="1"/>
  <c r="O877" i="1"/>
  <c r="P877" i="1" s="1"/>
  <c r="O876" i="1"/>
  <c r="O875" i="1"/>
  <c r="O871" i="1"/>
  <c r="P871" i="1" s="1"/>
  <c r="O869" i="1"/>
  <c r="P869" i="1" s="1"/>
  <c r="O867" i="1"/>
  <c r="P867" i="1" s="1"/>
  <c r="O866" i="1"/>
  <c r="P866" i="1" s="1"/>
  <c r="O865" i="1"/>
  <c r="P865" i="1" s="1"/>
  <c r="O864" i="1"/>
  <c r="P864" i="1" s="1"/>
  <c r="O860" i="1"/>
  <c r="P860" i="1" s="1"/>
  <c r="O859" i="1"/>
  <c r="P859" i="1" s="1"/>
  <c r="O858" i="1"/>
  <c r="P858" i="1" s="1"/>
  <c r="O856" i="1"/>
  <c r="P856" i="1" s="1"/>
  <c r="O853" i="1"/>
  <c r="P853" i="1" s="1"/>
  <c r="O850" i="1"/>
  <c r="P850" i="1" s="1"/>
  <c r="O849" i="1"/>
  <c r="P849" i="1" s="1"/>
  <c r="O843" i="1"/>
  <c r="P843" i="1" s="1"/>
  <c r="O840" i="1"/>
  <c r="P840" i="1" s="1"/>
  <c r="O839" i="1"/>
  <c r="P839" i="1" s="1"/>
  <c r="O834" i="1"/>
  <c r="P834" i="1" s="1"/>
  <c r="O833" i="1"/>
  <c r="P833" i="1" s="1"/>
  <c r="O830" i="1"/>
  <c r="P830" i="1" s="1"/>
  <c r="O829" i="1"/>
  <c r="P829" i="1" s="1"/>
  <c r="O814" i="1"/>
  <c r="P814" i="1" s="1"/>
  <c r="O791" i="1"/>
  <c r="P791" i="1" s="1"/>
  <c r="O785" i="1"/>
  <c r="P785" i="1" s="1"/>
  <c r="O784" i="1"/>
  <c r="P784" i="1" s="1"/>
  <c r="O783" i="1"/>
  <c r="P783" i="1" s="1"/>
  <c r="O780" i="1"/>
  <c r="P780" i="1" s="1"/>
  <c r="O779" i="1"/>
  <c r="P779" i="1" s="1"/>
  <c r="O778" i="1"/>
  <c r="P778" i="1" s="1"/>
  <c r="O773" i="1"/>
  <c r="P773" i="1" s="1"/>
  <c r="O772" i="1"/>
  <c r="P772" i="1" s="1"/>
  <c r="O770" i="1"/>
  <c r="P770" i="1" s="1"/>
  <c r="O767" i="1"/>
  <c r="P767" i="1" s="1"/>
  <c r="O762" i="1"/>
  <c r="P762" i="1" s="1"/>
  <c r="O760" i="1"/>
  <c r="P760" i="1" s="1"/>
  <c r="O759" i="1"/>
  <c r="P759" i="1" s="1"/>
  <c r="O756" i="1"/>
  <c r="P756" i="1" s="1"/>
  <c r="O755" i="1"/>
  <c r="P755" i="1" s="1"/>
  <c r="O750" i="1"/>
  <c r="P750" i="1" s="1"/>
  <c r="O749" i="1"/>
  <c r="P749" i="1" s="1"/>
  <c r="O745" i="1"/>
  <c r="P745" i="1" s="1"/>
  <c r="O744" i="1"/>
  <c r="P744" i="1" s="1"/>
  <c r="O743" i="1"/>
  <c r="P743" i="1" s="1"/>
  <c r="O742" i="1"/>
  <c r="P742" i="1" s="1"/>
  <c r="O740" i="1"/>
  <c r="P740" i="1" s="1"/>
  <c r="O739" i="1"/>
  <c r="P739" i="1" s="1"/>
  <c r="O737" i="1"/>
  <c r="P737" i="1" s="1"/>
  <c r="O736" i="1"/>
  <c r="O735" i="1"/>
  <c r="O734" i="1"/>
  <c r="P734" i="1" s="1"/>
  <c r="O732" i="1"/>
  <c r="P732" i="1" s="1"/>
  <c r="O731" i="1"/>
  <c r="P731" i="1" s="1"/>
  <c r="O730" i="1"/>
  <c r="P730" i="1" s="1"/>
  <c r="O727" i="1"/>
  <c r="P727" i="1" s="1"/>
  <c r="O726" i="1"/>
  <c r="P726" i="1" s="1"/>
  <c r="O725" i="1"/>
  <c r="P725" i="1" s="1"/>
  <c r="O724" i="1"/>
  <c r="P724" i="1" s="1"/>
  <c r="O723" i="1"/>
  <c r="P723" i="1" s="1"/>
  <c r="O719" i="1"/>
  <c r="P719" i="1" s="1"/>
  <c r="O718" i="1"/>
  <c r="P718" i="1" s="1"/>
  <c r="O715" i="1"/>
  <c r="P715" i="1" s="1"/>
  <c r="O714" i="1"/>
  <c r="P714" i="1" s="1"/>
  <c r="O708" i="1"/>
  <c r="P708" i="1" s="1"/>
  <c r="O707" i="1"/>
  <c r="P707" i="1" s="1"/>
  <c r="O706" i="1"/>
  <c r="P706" i="1" s="1"/>
  <c r="O705" i="1"/>
  <c r="P705" i="1" s="1"/>
  <c r="O702" i="1"/>
  <c r="P702" i="1" s="1"/>
  <c r="O701" i="1"/>
  <c r="P701" i="1" s="1"/>
  <c r="O700" i="1"/>
  <c r="P700" i="1" s="1"/>
  <c r="O699" i="1"/>
  <c r="P699" i="1" s="1"/>
  <c r="O698" i="1"/>
  <c r="P698" i="1" s="1"/>
  <c r="O697" i="1"/>
  <c r="P697" i="1" s="1"/>
  <c r="O696" i="1"/>
  <c r="P696" i="1" s="1"/>
  <c r="O693" i="1"/>
  <c r="P693" i="1" s="1"/>
  <c r="O692" i="1"/>
  <c r="P692" i="1" s="1"/>
  <c r="O691" i="1"/>
  <c r="P691" i="1" s="1"/>
  <c r="O690" i="1"/>
  <c r="P690" i="1" s="1"/>
  <c r="O687" i="1"/>
  <c r="P687" i="1" s="1"/>
  <c r="O686" i="1"/>
  <c r="P686" i="1" s="1"/>
  <c r="O684" i="1"/>
  <c r="P684" i="1" s="1"/>
  <c r="O678" i="1"/>
  <c r="P678" i="1" s="1"/>
  <c r="O677" i="1"/>
  <c r="P677" i="1" s="1"/>
  <c r="O673" i="1"/>
  <c r="P673" i="1" s="1"/>
  <c r="O671" i="1"/>
  <c r="P671" i="1" s="1"/>
  <c r="O670" i="1"/>
  <c r="P670" i="1" s="1"/>
  <c r="O668" i="1"/>
  <c r="P668" i="1" s="1"/>
  <c r="O666" i="1"/>
  <c r="P666" i="1" s="1"/>
  <c r="O664" i="1"/>
  <c r="P664" i="1" s="1"/>
  <c r="O663" i="1"/>
  <c r="P663" i="1" s="1"/>
  <c r="O662" i="1"/>
  <c r="P662" i="1" s="1"/>
  <c r="O659" i="1"/>
  <c r="P659" i="1" s="1"/>
  <c r="O651" i="1"/>
  <c r="P651" i="1" s="1"/>
  <c r="O649" i="1"/>
  <c r="P649" i="1" s="1"/>
  <c r="O648" i="1"/>
  <c r="P648" i="1" s="1"/>
  <c r="O647" i="1"/>
  <c r="P647" i="1" s="1"/>
  <c r="O646" i="1"/>
  <c r="P646" i="1" s="1"/>
  <c r="O645" i="1"/>
  <c r="P645" i="1" s="1"/>
  <c r="O643" i="1"/>
  <c r="P643" i="1" s="1"/>
  <c r="O642" i="1"/>
  <c r="P642" i="1" s="1"/>
  <c r="O640" i="1"/>
  <c r="P640" i="1" s="1"/>
  <c r="O639" i="1"/>
  <c r="P639" i="1" s="1"/>
  <c r="O638" i="1"/>
  <c r="P638" i="1" s="1"/>
  <c r="O637" i="1"/>
  <c r="P637" i="1" s="1"/>
  <c r="O636" i="1"/>
  <c r="O635" i="1"/>
  <c r="O634" i="1"/>
  <c r="P634" i="1" s="1"/>
  <c r="O633" i="1"/>
  <c r="O632" i="1"/>
  <c r="P632" i="1" s="1"/>
  <c r="O631" i="1"/>
  <c r="P631" i="1" s="1"/>
  <c r="O630" i="1"/>
  <c r="P630" i="1" s="1"/>
  <c r="O629" i="1"/>
  <c r="P629" i="1" s="1"/>
  <c r="O628" i="1"/>
  <c r="P628" i="1" s="1"/>
  <c r="O627" i="1"/>
  <c r="P627" i="1" s="1"/>
  <c r="O626" i="1"/>
  <c r="P626" i="1" s="1"/>
  <c r="O625" i="1"/>
  <c r="P625" i="1" s="1"/>
  <c r="O624" i="1"/>
  <c r="P624" i="1" s="1"/>
  <c r="O623" i="1"/>
  <c r="P623" i="1" s="1"/>
  <c r="O622" i="1"/>
  <c r="P622" i="1" s="1"/>
  <c r="O621" i="1"/>
  <c r="P621" i="1" s="1"/>
  <c r="O620" i="1"/>
  <c r="P620" i="1" s="1"/>
  <c r="O619" i="1"/>
  <c r="P619" i="1" s="1"/>
  <c r="O618" i="1"/>
  <c r="P618" i="1" s="1"/>
  <c r="O617" i="1"/>
  <c r="P617" i="1" s="1"/>
  <c r="O616" i="1"/>
  <c r="P616" i="1" s="1"/>
  <c r="O615" i="1"/>
  <c r="P615" i="1" s="1"/>
  <c r="O614" i="1"/>
  <c r="P614" i="1" s="1"/>
  <c r="O613" i="1"/>
  <c r="P613" i="1" s="1"/>
  <c r="O602" i="1"/>
  <c r="P602" i="1" s="1"/>
  <c r="O597" i="1"/>
  <c r="P597" i="1" s="1"/>
  <c r="O592" i="1"/>
  <c r="P592" i="1" s="1"/>
  <c r="O589" i="1"/>
  <c r="P589" i="1" s="1"/>
  <c r="O588" i="1"/>
  <c r="P588" i="1" s="1"/>
  <c r="O586" i="1"/>
  <c r="P586" i="1" s="1"/>
  <c r="O578" i="1"/>
  <c r="P578" i="1" s="1"/>
  <c r="O577" i="1"/>
  <c r="P577" i="1" s="1"/>
  <c r="O575" i="1"/>
  <c r="P575" i="1" s="1"/>
  <c r="O573" i="1"/>
  <c r="P573" i="1" s="1"/>
  <c r="O571" i="1"/>
  <c r="P571" i="1" s="1"/>
  <c r="O557" i="1"/>
  <c r="P557" i="1" s="1"/>
  <c r="O556" i="1"/>
  <c r="P556" i="1" s="1"/>
  <c r="O554" i="1"/>
  <c r="P554" i="1" s="1"/>
  <c r="O552" i="1"/>
  <c r="P552" i="1" s="1"/>
  <c r="O551" i="1"/>
  <c r="P551" i="1" s="1"/>
  <c r="O550" i="1"/>
  <c r="P550" i="1" s="1"/>
  <c r="O548" i="1"/>
  <c r="P548" i="1" s="1"/>
  <c r="O547" i="1"/>
  <c r="P547" i="1" s="1"/>
  <c r="O545" i="1"/>
  <c r="P545" i="1" s="1"/>
  <c r="O544" i="1"/>
  <c r="P544" i="1" s="1"/>
  <c r="O542" i="1"/>
  <c r="P542" i="1" s="1"/>
  <c r="O541" i="1"/>
  <c r="P541" i="1" s="1"/>
  <c r="O540" i="1"/>
  <c r="P540" i="1" s="1"/>
  <c r="O539" i="1"/>
  <c r="P539" i="1" s="1"/>
  <c r="O538" i="1"/>
  <c r="P538" i="1" s="1"/>
  <c r="O537" i="1"/>
  <c r="P537" i="1" s="1"/>
  <c r="O533" i="1"/>
  <c r="P533" i="1" s="1"/>
  <c r="O531" i="1"/>
  <c r="P531" i="1" s="1"/>
  <c r="O529" i="1"/>
  <c r="P529" i="1" s="1"/>
  <c r="O528" i="1"/>
  <c r="P528" i="1" s="1"/>
  <c r="O527" i="1"/>
  <c r="P527" i="1" s="1"/>
  <c r="O524" i="1"/>
  <c r="P524" i="1" s="1"/>
  <c r="O522" i="1"/>
  <c r="P522" i="1" s="1"/>
  <c r="O520" i="1"/>
  <c r="P520" i="1" s="1"/>
  <c r="O516" i="1"/>
  <c r="P516" i="1" s="1"/>
  <c r="O511" i="1"/>
  <c r="P511" i="1" s="1"/>
  <c r="O510" i="1"/>
  <c r="P510" i="1" s="1"/>
  <c r="O477" i="1"/>
  <c r="P477" i="1" s="1"/>
  <c r="O475" i="1"/>
  <c r="P475" i="1" s="1"/>
  <c r="O471" i="1"/>
  <c r="P471" i="1" s="1"/>
  <c r="O469" i="1"/>
  <c r="O465" i="1"/>
  <c r="P465" i="1" s="1"/>
  <c r="O464" i="1"/>
  <c r="O463" i="1"/>
  <c r="P463" i="1" s="1"/>
  <c r="O462" i="1"/>
  <c r="P462" i="1" s="1"/>
  <c r="O458" i="1"/>
  <c r="P458" i="1" s="1"/>
  <c r="O456" i="1"/>
  <c r="P456" i="1" s="1"/>
  <c r="O454" i="1"/>
  <c r="P454" i="1" s="1"/>
  <c r="O453" i="1"/>
  <c r="P453" i="1" s="1"/>
  <c r="O452" i="1"/>
  <c r="P452" i="1" s="1"/>
  <c r="O449" i="1"/>
  <c r="P449" i="1" s="1"/>
  <c r="O445" i="1"/>
  <c r="P445" i="1" s="1"/>
  <c r="O442" i="1"/>
  <c r="P442" i="1" s="1"/>
  <c r="O440" i="1"/>
  <c r="P440" i="1" s="1"/>
  <c r="O436" i="1"/>
  <c r="P436" i="1" s="1"/>
  <c r="O432" i="1"/>
  <c r="P432" i="1" s="1"/>
  <c r="O431" i="1"/>
  <c r="P431" i="1" s="1"/>
  <c r="O430" i="1"/>
  <c r="P430" i="1" s="1"/>
  <c r="O427" i="1"/>
  <c r="P427" i="1" s="1"/>
  <c r="O426" i="1"/>
  <c r="P426" i="1" s="1"/>
  <c r="O424" i="1"/>
  <c r="P424" i="1" s="1"/>
  <c r="O421" i="1"/>
  <c r="P421" i="1" s="1"/>
  <c r="O420" i="1"/>
  <c r="P420" i="1" s="1"/>
  <c r="O419" i="1"/>
  <c r="O417" i="1"/>
  <c r="P417" i="1" s="1"/>
  <c r="O416" i="1"/>
  <c r="P416" i="1" s="1"/>
  <c r="O414" i="1"/>
  <c r="P414" i="1" s="1"/>
  <c r="O408" i="1"/>
  <c r="P408" i="1" s="1"/>
  <c r="O406" i="1"/>
  <c r="P406" i="1" s="1"/>
  <c r="O405" i="1"/>
  <c r="P405" i="1" s="1"/>
  <c r="O403" i="1"/>
  <c r="P403" i="1" s="1"/>
  <c r="O402" i="1"/>
  <c r="P402" i="1" s="1"/>
  <c r="O399" i="1"/>
  <c r="P399" i="1" s="1"/>
  <c r="O397" i="1"/>
  <c r="P397" i="1" s="1"/>
  <c r="O396" i="1"/>
  <c r="P396" i="1" s="1"/>
  <c r="O392" i="1"/>
  <c r="P392" i="1" s="1"/>
  <c r="O389" i="1"/>
  <c r="P389" i="1" s="1"/>
  <c r="O386" i="1"/>
  <c r="P386" i="1" s="1"/>
  <c r="O384" i="1"/>
  <c r="P384" i="1" s="1"/>
  <c r="O383" i="1"/>
  <c r="P383" i="1" s="1"/>
  <c r="O380" i="1"/>
  <c r="P380" i="1" s="1"/>
  <c r="O379" i="1"/>
  <c r="P379" i="1" s="1"/>
  <c r="O377" i="1"/>
  <c r="P377" i="1" s="1"/>
  <c r="O375" i="1"/>
  <c r="P375" i="1" s="1"/>
  <c r="O374" i="1"/>
  <c r="P374" i="1" s="1"/>
  <c r="O370" i="1"/>
  <c r="P370" i="1" s="1"/>
  <c r="O369" i="1"/>
  <c r="P369" i="1" s="1"/>
  <c r="O362" i="1"/>
  <c r="P362" i="1" s="1"/>
  <c r="O361" i="1"/>
  <c r="P361" i="1" s="1"/>
  <c r="O358" i="1"/>
  <c r="P358" i="1" s="1"/>
  <c r="O356" i="1"/>
  <c r="P356" i="1" s="1"/>
  <c r="O355" i="1"/>
  <c r="P355" i="1" s="1"/>
  <c r="O354" i="1"/>
  <c r="P354" i="1" s="1"/>
  <c r="O352" i="1"/>
  <c r="P352" i="1" s="1"/>
  <c r="O350" i="1"/>
  <c r="P350" i="1" s="1"/>
  <c r="O348" i="1"/>
  <c r="P348" i="1" s="1"/>
  <c r="O346" i="1"/>
  <c r="P346" i="1" s="1"/>
  <c r="O345" i="1"/>
  <c r="P345" i="1" s="1"/>
  <c r="O343" i="1"/>
  <c r="P343" i="1" s="1"/>
  <c r="O341" i="1"/>
  <c r="P341" i="1" s="1"/>
  <c r="O340" i="1"/>
  <c r="P340" i="1" s="1"/>
  <c r="O338" i="1"/>
  <c r="P338" i="1" s="1"/>
  <c r="O337" i="1"/>
  <c r="P337" i="1" s="1"/>
  <c r="O330" i="1"/>
  <c r="P330" i="1" s="1"/>
  <c r="O323" i="1"/>
  <c r="P323" i="1" s="1"/>
  <c r="O322" i="1"/>
  <c r="P322" i="1" s="1"/>
  <c r="O319" i="1"/>
  <c r="O318" i="1"/>
  <c r="P318" i="1" s="1"/>
  <c r="O317" i="1"/>
  <c r="P317" i="1" s="1"/>
  <c r="O316" i="1"/>
  <c r="P316" i="1" s="1"/>
  <c r="O313" i="1"/>
  <c r="P313" i="1" s="1"/>
  <c r="O312" i="1"/>
  <c r="P312" i="1" s="1"/>
  <c r="O311" i="1"/>
  <c r="P311" i="1" s="1"/>
  <c r="O310" i="1"/>
  <c r="P310" i="1" s="1"/>
  <c r="O308" i="1"/>
  <c r="P308" i="1" s="1"/>
  <c r="O305" i="1"/>
  <c r="P305" i="1" s="1"/>
  <c r="O304" i="1"/>
  <c r="P304" i="1" s="1"/>
  <c r="O303" i="1"/>
  <c r="P303" i="1" s="1"/>
  <c r="O294" i="1"/>
  <c r="P294" i="1" s="1"/>
  <c r="O293" i="1"/>
  <c r="P293" i="1" s="1"/>
  <c r="O251" i="1"/>
  <c r="P251" i="1" s="1"/>
  <c r="O250" i="1"/>
  <c r="P250" i="1" s="1"/>
  <c r="O249" i="1"/>
  <c r="P249" i="1" s="1"/>
  <c r="O248" i="1"/>
  <c r="P248" i="1" s="1"/>
  <c r="O246" i="1"/>
  <c r="P246" i="1" s="1"/>
  <c r="O237" i="1"/>
  <c r="P237" i="1" s="1"/>
  <c r="O235" i="1"/>
  <c r="P235" i="1" s="1"/>
  <c r="O234" i="1"/>
  <c r="O233" i="1"/>
  <c r="O231" i="1"/>
  <c r="P231" i="1" s="1"/>
  <c r="O227" i="1"/>
  <c r="P227" i="1" s="1"/>
  <c r="O226" i="1"/>
  <c r="P226" i="1" s="1"/>
  <c r="O224" i="1"/>
  <c r="P224" i="1" s="1"/>
  <c r="O219" i="1"/>
  <c r="P219" i="1" s="1"/>
  <c r="O217" i="1"/>
  <c r="P217" i="1" s="1"/>
  <c r="O216" i="1"/>
  <c r="P216" i="1" s="1"/>
  <c r="O215" i="1"/>
  <c r="P215" i="1" s="1"/>
  <c r="O213" i="1"/>
  <c r="P213" i="1" s="1"/>
  <c r="O211" i="1"/>
  <c r="P211" i="1" s="1"/>
  <c r="O209" i="1"/>
  <c r="P209" i="1" s="1"/>
  <c r="O208" i="1"/>
  <c r="P208" i="1" s="1"/>
  <c r="O206" i="1"/>
  <c r="P206" i="1" s="1"/>
  <c r="O205" i="1"/>
  <c r="P205" i="1" s="1"/>
  <c r="O200" i="1"/>
  <c r="P200" i="1" s="1"/>
  <c r="O199" i="1"/>
  <c r="P199" i="1" s="1"/>
  <c r="O197" i="1"/>
  <c r="P197" i="1" s="1"/>
  <c r="O195" i="1"/>
  <c r="P195" i="1" s="1"/>
  <c r="O191" i="1"/>
  <c r="P191" i="1" s="1"/>
  <c r="O188" i="1"/>
  <c r="P188" i="1" s="1"/>
  <c r="O186" i="1"/>
  <c r="P186" i="1" s="1"/>
  <c r="O185" i="1"/>
  <c r="P185" i="1" s="1"/>
  <c r="O182" i="1"/>
  <c r="P182" i="1" s="1"/>
  <c r="O181" i="1"/>
  <c r="P181" i="1" s="1"/>
  <c r="O179" i="1"/>
  <c r="P179" i="1" s="1"/>
  <c r="O178" i="1"/>
  <c r="P178" i="1" s="1"/>
  <c r="O172" i="1"/>
  <c r="P172" i="1" s="1"/>
  <c r="O171" i="1"/>
  <c r="P171" i="1" s="1"/>
  <c r="O170" i="1"/>
  <c r="P170" i="1" s="1"/>
  <c r="O168" i="1"/>
  <c r="P168" i="1" s="1"/>
  <c r="O163" i="1"/>
  <c r="P163" i="1" s="1"/>
  <c r="O162" i="1"/>
  <c r="P162" i="1" s="1"/>
  <c r="O159" i="1"/>
  <c r="P159" i="1" s="1"/>
  <c r="O153" i="1"/>
  <c r="P153" i="1" s="1"/>
  <c r="O152" i="1"/>
  <c r="P152" i="1" s="1"/>
  <c r="O149" i="1"/>
  <c r="P149" i="1" s="1"/>
  <c r="O147" i="1"/>
  <c r="P147" i="1" s="1"/>
  <c r="O146" i="1"/>
  <c r="P146" i="1" s="1"/>
  <c r="O145" i="1"/>
  <c r="P145" i="1" s="1"/>
  <c r="O144" i="1"/>
  <c r="P144" i="1" s="1"/>
  <c r="O143" i="1"/>
  <c r="P143" i="1" s="1"/>
  <c r="O141" i="1"/>
  <c r="P141" i="1" s="1"/>
  <c r="O140" i="1"/>
  <c r="P140" i="1" s="1"/>
  <c r="O139" i="1"/>
  <c r="P139" i="1" s="1"/>
  <c r="O138" i="1"/>
  <c r="P138" i="1" s="1"/>
  <c r="O137" i="1"/>
  <c r="P137" i="1" s="1"/>
  <c r="O136" i="1"/>
  <c r="P136" i="1" s="1"/>
  <c r="O135" i="1"/>
  <c r="P135" i="1" s="1"/>
  <c r="O134" i="1"/>
  <c r="P134" i="1" s="1"/>
  <c r="O133" i="1"/>
  <c r="P133" i="1" s="1"/>
  <c r="O131" i="1"/>
  <c r="P131" i="1" s="1"/>
  <c r="O130" i="1"/>
  <c r="P130" i="1" s="1"/>
  <c r="O129" i="1"/>
  <c r="P129" i="1" s="1"/>
  <c r="O128" i="1"/>
  <c r="P128" i="1" s="1"/>
  <c r="O127" i="1"/>
  <c r="P127" i="1" s="1"/>
  <c r="O126" i="1"/>
  <c r="P126" i="1" s="1"/>
  <c r="O125" i="1"/>
  <c r="P125" i="1" s="1"/>
  <c r="O124" i="1"/>
  <c r="P124" i="1" s="1"/>
  <c r="O123" i="1"/>
  <c r="P123" i="1" s="1"/>
  <c r="O121" i="1"/>
  <c r="P121" i="1" s="1"/>
  <c r="O120" i="1"/>
  <c r="P120" i="1" s="1"/>
  <c r="O118" i="1"/>
  <c r="P118" i="1" s="1"/>
  <c r="O117" i="1"/>
  <c r="P117" i="1" s="1"/>
  <c r="O116" i="1"/>
  <c r="O115" i="1"/>
  <c r="P115" i="1" s="1"/>
  <c r="O114" i="1"/>
  <c r="O113" i="1"/>
  <c r="P113" i="1" s="1"/>
  <c r="O112" i="1"/>
  <c r="P112" i="1" s="1"/>
  <c r="O111" i="1"/>
  <c r="P111" i="1" s="1"/>
  <c r="O107" i="1"/>
  <c r="P107" i="1" s="1"/>
  <c r="O106" i="1"/>
  <c r="P106" i="1" s="1"/>
  <c r="O105" i="1"/>
  <c r="P105" i="1" s="1"/>
  <c r="O104" i="1"/>
  <c r="P104" i="1" s="1"/>
  <c r="O103" i="1"/>
  <c r="P103" i="1" s="1"/>
  <c r="O102" i="1"/>
  <c r="P102" i="1" s="1"/>
  <c r="O101" i="1"/>
  <c r="P101" i="1" s="1"/>
  <c r="O100" i="1"/>
  <c r="P100" i="1" s="1"/>
  <c r="O99" i="1"/>
  <c r="P99" i="1" s="1"/>
  <c r="O98" i="1"/>
  <c r="P98" i="1" s="1"/>
  <c r="O97" i="1"/>
  <c r="P97" i="1" s="1"/>
  <c r="O96" i="1"/>
  <c r="P96" i="1" s="1"/>
  <c r="O95" i="1"/>
  <c r="P95" i="1" s="1"/>
  <c r="O94" i="1"/>
  <c r="P94" i="1" s="1"/>
  <c r="O93" i="1"/>
  <c r="P93" i="1" s="1"/>
  <c r="O92" i="1"/>
  <c r="P92" i="1" s="1"/>
  <c r="O91" i="1"/>
  <c r="P91" i="1" s="1"/>
  <c r="O90" i="1"/>
  <c r="P90" i="1" s="1"/>
  <c r="O89" i="1"/>
  <c r="O88" i="1"/>
  <c r="P88" i="1" s="1"/>
  <c r="O87" i="1"/>
  <c r="P87" i="1" s="1"/>
  <c r="O86" i="1"/>
  <c r="P86" i="1" s="1"/>
  <c r="O85" i="1"/>
  <c r="P85" i="1" s="1"/>
  <c r="O84" i="1"/>
  <c r="P84" i="1" s="1"/>
  <c r="O83" i="1"/>
  <c r="P83" i="1" s="1"/>
  <c r="O81" i="1"/>
  <c r="P81" i="1" s="1"/>
  <c r="O80" i="1"/>
  <c r="P80" i="1" s="1"/>
  <c r="O79" i="1"/>
  <c r="P79" i="1" s="1"/>
  <c r="O78" i="1"/>
  <c r="P78" i="1" s="1"/>
  <c r="O77" i="1"/>
  <c r="P77" i="1" s="1"/>
  <c r="O76" i="1"/>
  <c r="P76" i="1" s="1"/>
  <c r="O75" i="1"/>
  <c r="P75" i="1" s="1"/>
  <c r="O74" i="1"/>
  <c r="P74" i="1" s="1"/>
  <c r="O73" i="1"/>
  <c r="P73" i="1" s="1"/>
  <c r="O72" i="1"/>
  <c r="P72" i="1" s="1"/>
  <c r="O71" i="1"/>
  <c r="P71" i="1" s="1"/>
  <c r="O70" i="1"/>
  <c r="P70" i="1" s="1"/>
  <c r="O69" i="1"/>
  <c r="P69" i="1" s="1"/>
  <c r="O68" i="1"/>
  <c r="P68" i="1" s="1"/>
  <c r="O67" i="1"/>
  <c r="P67" i="1" s="1"/>
  <c r="O66" i="1"/>
  <c r="P66" i="1" s="1"/>
  <c r="O65" i="1"/>
  <c r="P65" i="1" s="1"/>
  <c r="O64" i="1"/>
  <c r="P64" i="1" s="1"/>
  <c r="O63" i="1"/>
  <c r="P63" i="1" s="1"/>
  <c r="O62" i="1"/>
  <c r="P62" i="1" s="1"/>
  <c r="O61" i="1"/>
  <c r="P61" i="1" s="1"/>
  <c r="O60" i="1"/>
  <c r="P60" i="1" s="1"/>
  <c r="O59" i="1"/>
  <c r="P59" i="1" s="1"/>
  <c r="O58" i="1"/>
  <c r="P58" i="1" s="1"/>
  <c r="O56" i="1"/>
  <c r="P56" i="1" s="1"/>
  <c r="O55" i="1"/>
  <c r="P55" i="1" s="1"/>
  <c r="O53" i="1"/>
  <c r="P53" i="1" s="1"/>
  <c r="O48" i="1"/>
  <c r="P48" i="1" s="1"/>
  <c r="O47" i="1"/>
  <c r="P47" i="1" s="1"/>
  <c r="O45" i="1"/>
  <c r="P45" i="1" s="1"/>
  <c r="O41" i="1"/>
  <c r="P41" i="1" s="1"/>
  <c r="O38" i="1"/>
  <c r="P38" i="1" s="1"/>
  <c r="O33" i="1"/>
  <c r="P33" i="1" s="1"/>
  <c r="O32" i="1"/>
  <c r="P32" i="1" s="1"/>
  <c r="O30" i="1"/>
  <c r="P30" i="1" s="1"/>
  <c r="O29" i="1"/>
  <c r="P29" i="1" s="1"/>
  <c r="O28" i="1"/>
  <c r="P28" i="1" s="1"/>
  <c r="O26" i="1"/>
  <c r="P26" i="1" s="1"/>
  <c r="O25" i="1"/>
  <c r="P25" i="1" s="1"/>
  <c r="O24" i="1"/>
  <c r="P24" i="1" s="1"/>
  <c r="O22" i="1"/>
  <c r="P22" i="1" s="1"/>
  <c r="O21" i="1"/>
  <c r="P21" i="1" s="1"/>
  <c r="O20" i="1"/>
  <c r="P20" i="1" s="1"/>
  <c r="O8" i="1"/>
  <c r="P8" i="1" s="1"/>
  <c r="O3" i="1"/>
  <c r="P3" i="1" s="1"/>
  <c r="P1575" i="1"/>
  <c r="N1259" i="1"/>
  <c r="O1819" i="1"/>
  <c r="P1819" i="1" s="1"/>
  <c r="O1818" i="1"/>
  <c r="P1818" i="1" s="1"/>
  <c r="O1817" i="1"/>
  <c r="P1817" i="1" s="1"/>
  <c r="O1816" i="1"/>
  <c r="P1816" i="1" s="1"/>
  <c r="O1814" i="1"/>
  <c r="P1814" i="1" s="1"/>
  <c r="O1813" i="1"/>
  <c r="P1813" i="1" s="1"/>
  <c r="O1812" i="1"/>
  <c r="P1812" i="1" s="1"/>
  <c r="O1811" i="1"/>
  <c r="P1811" i="1" s="1"/>
  <c r="O1810" i="1"/>
  <c r="P1810" i="1" s="1"/>
  <c r="O1808" i="1"/>
  <c r="P1808" i="1" s="1"/>
  <c r="O1807" i="1"/>
  <c r="P1807" i="1" s="1"/>
  <c r="O1806" i="1"/>
  <c r="P1806" i="1" s="1"/>
  <c r="O1805" i="1"/>
  <c r="P1805" i="1" s="1"/>
  <c r="O1804" i="1"/>
  <c r="P1804" i="1" s="1"/>
  <c r="O1801" i="1"/>
  <c r="P1801" i="1" s="1"/>
  <c r="O1800" i="1"/>
  <c r="P1800" i="1" s="1"/>
  <c r="O1799" i="1"/>
  <c r="P1799" i="1" s="1"/>
  <c r="O1798" i="1"/>
  <c r="P1798" i="1" s="1"/>
  <c r="O1797" i="1"/>
  <c r="P1797" i="1" s="1"/>
  <c r="O1796" i="1"/>
  <c r="P1796" i="1" s="1"/>
  <c r="O1795" i="1"/>
  <c r="P1795" i="1" s="1"/>
  <c r="O1794" i="1"/>
  <c r="P1794" i="1" s="1"/>
  <c r="O1793" i="1"/>
  <c r="P1793" i="1" s="1"/>
  <c r="O1792" i="1"/>
  <c r="P1792" i="1" s="1"/>
  <c r="O1791" i="1"/>
  <c r="P1791" i="1" s="1"/>
  <c r="O1790" i="1"/>
  <c r="P1790" i="1" s="1"/>
  <c r="O1789" i="1"/>
  <c r="P1789" i="1" s="1"/>
  <c r="O1788" i="1"/>
  <c r="P1788" i="1" s="1"/>
  <c r="O1787" i="1"/>
  <c r="P1787" i="1" s="1"/>
  <c r="O1786" i="1"/>
  <c r="P1786" i="1" s="1"/>
  <c r="O1785" i="1"/>
  <c r="P1785" i="1" s="1"/>
  <c r="O1784" i="1"/>
  <c r="P1784" i="1" s="1"/>
  <c r="O1783" i="1"/>
  <c r="P1783" i="1" s="1"/>
  <c r="O1782" i="1"/>
  <c r="P1782" i="1" s="1"/>
  <c r="O1781" i="1"/>
  <c r="P1781" i="1" s="1"/>
  <c r="O1780" i="1"/>
  <c r="P1780" i="1" s="1"/>
  <c r="O1779" i="1"/>
  <c r="P1779" i="1" s="1"/>
  <c r="O1778" i="1"/>
  <c r="P1778" i="1" s="1"/>
  <c r="O1777" i="1"/>
  <c r="P1777" i="1" s="1"/>
  <c r="O1776" i="1"/>
  <c r="P1776" i="1" s="1"/>
  <c r="O1775" i="1"/>
  <c r="P1775" i="1" s="1"/>
  <c r="O1774" i="1"/>
  <c r="P1774" i="1" s="1"/>
  <c r="O1773" i="1"/>
  <c r="P1773" i="1" s="1"/>
  <c r="O1772" i="1"/>
  <c r="P1772" i="1" s="1"/>
  <c r="O1771" i="1"/>
  <c r="P1771" i="1" s="1"/>
  <c r="O1770" i="1"/>
  <c r="P1770" i="1" s="1"/>
  <c r="O1769" i="1"/>
  <c r="P1769" i="1" s="1"/>
  <c r="O1768" i="1"/>
  <c r="P1768" i="1" s="1"/>
  <c r="O1767" i="1"/>
  <c r="P1767" i="1" s="1"/>
  <c r="O1766" i="1"/>
  <c r="P1766" i="1" s="1"/>
  <c r="O1765" i="1"/>
  <c r="P1765" i="1" s="1"/>
  <c r="O1764" i="1"/>
  <c r="P1764" i="1" s="1"/>
  <c r="O1763" i="1"/>
  <c r="P1763" i="1" s="1"/>
  <c r="O1762" i="1"/>
  <c r="P1762" i="1" s="1"/>
  <c r="O1761" i="1"/>
  <c r="P1761" i="1" s="1"/>
  <c r="O1760" i="1"/>
  <c r="P1760" i="1" s="1"/>
  <c r="O1759" i="1"/>
  <c r="P1759" i="1" s="1"/>
  <c r="O1758" i="1"/>
  <c r="P1758" i="1" s="1"/>
  <c r="O1753" i="1"/>
  <c r="P1753" i="1" s="1"/>
  <c r="O1752" i="1"/>
  <c r="P1752" i="1" s="1"/>
  <c r="O1751" i="1"/>
  <c r="P1751" i="1" s="1"/>
  <c r="O1749" i="1"/>
  <c r="P1749" i="1" s="1"/>
  <c r="O1748" i="1"/>
  <c r="P1748" i="1" s="1"/>
  <c r="O1747" i="1"/>
  <c r="P1747" i="1" s="1"/>
  <c r="O1745" i="1"/>
  <c r="P1745" i="1" s="1"/>
  <c r="O1744" i="1"/>
  <c r="P1744" i="1" s="1"/>
  <c r="O1743" i="1"/>
  <c r="P1743" i="1" s="1"/>
  <c r="O1742" i="1"/>
  <c r="P1742" i="1" s="1"/>
  <c r="O1741" i="1"/>
  <c r="P1741" i="1" s="1"/>
  <c r="O1739" i="1"/>
  <c r="P1739" i="1" s="1"/>
  <c r="O1738" i="1"/>
  <c r="P1738" i="1" s="1"/>
  <c r="O1737" i="1"/>
  <c r="P1737" i="1" s="1"/>
  <c r="O1734" i="1"/>
  <c r="P1734" i="1" s="1"/>
  <c r="O1733" i="1"/>
  <c r="P1733" i="1" s="1"/>
  <c r="O1732" i="1"/>
  <c r="P1732" i="1" s="1"/>
  <c r="O1731" i="1"/>
  <c r="P1731" i="1" s="1"/>
  <c r="O1730" i="1"/>
  <c r="P1730" i="1" s="1"/>
  <c r="O1729" i="1"/>
  <c r="P1729" i="1" s="1"/>
  <c r="O1728" i="1"/>
  <c r="P1728" i="1" s="1"/>
  <c r="O1727" i="1"/>
  <c r="P1727" i="1" s="1"/>
  <c r="O1726" i="1"/>
  <c r="P1726" i="1" s="1"/>
  <c r="O1725" i="1"/>
  <c r="P1725" i="1" s="1"/>
  <c r="O1724" i="1"/>
  <c r="P1724" i="1" s="1"/>
  <c r="O1723" i="1"/>
  <c r="P1723" i="1" s="1"/>
  <c r="O1722" i="1"/>
  <c r="P1722" i="1" s="1"/>
  <c r="O1721" i="1"/>
  <c r="P1721" i="1" s="1"/>
  <c r="O1720" i="1"/>
  <c r="P1720" i="1" s="1"/>
  <c r="O1719" i="1"/>
  <c r="P1719" i="1" s="1"/>
  <c r="O1718" i="1"/>
  <c r="P1718" i="1" s="1"/>
  <c r="O1717" i="1"/>
  <c r="P1717" i="1" s="1"/>
  <c r="O1716" i="1"/>
  <c r="P1716" i="1" s="1"/>
  <c r="O1715" i="1"/>
  <c r="P1715" i="1" s="1"/>
  <c r="O1714" i="1"/>
  <c r="P1714" i="1" s="1"/>
  <c r="O1713" i="1"/>
  <c r="P1713" i="1" s="1"/>
  <c r="O1712" i="1"/>
  <c r="P1712" i="1" s="1"/>
  <c r="O1711" i="1"/>
  <c r="P1711" i="1" s="1"/>
  <c r="O1710" i="1"/>
  <c r="P1710" i="1" s="1"/>
  <c r="O1703" i="1"/>
  <c r="P1703" i="1" s="1"/>
  <c r="O1702" i="1"/>
  <c r="P1702" i="1" s="1"/>
  <c r="O1701" i="1"/>
  <c r="P1701" i="1" s="1"/>
  <c r="O1700" i="1"/>
  <c r="P1700" i="1" s="1"/>
  <c r="O1699" i="1"/>
  <c r="P1699" i="1" s="1"/>
  <c r="O1698" i="1"/>
  <c r="P1698" i="1" s="1"/>
  <c r="O1695" i="1"/>
  <c r="P1695" i="1" s="1"/>
  <c r="O1694" i="1"/>
  <c r="P1694" i="1" s="1"/>
  <c r="O1693" i="1"/>
  <c r="P1693" i="1" s="1"/>
  <c r="O1691" i="1"/>
  <c r="P1691" i="1" s="1"/>
  <c r="O1689" i="1"/>
  <c r="P1689" i="1" s="1"/>
  <c r="O1687" i="1"/>
  <c r="P1687" i="1" s="1"/>
  <c r="O1686" i="1"/>
  <c r="P1686" i="1" s="1"/>
  <c r="O1682" i="1"/>
  <c r="P1682" i="1" s="1"/>
  <c r="O1681" i="1"/>
  <c r="P1681" i="1" s="1"/>
  <c r="O1680" i="1"/>
  <c r="P1680" i="1" s="1"/>
  <c r="O1679" i="1"/>
  <c r="P1679" i="1" s="1"/>
  <c r="O1678" i="1"/>
  <c r="P1678" i="1" s="1"/>
  <c r="O1675" i="1"/>
  <c r="P1675" i="1" s="1"/>
  <c r="O1674" i="1"/>
  <c r="P1674" i="1" s="1"/>
  <c r="O1672" i="1"/>
  <c r="P1672" i="1" s="1"/>
  <c r="O1666" i="1"/>
  <c r="P1666" i="1" s="1"/>
  <c r="O1665" i="1"/>
  <c r="P1665" i="1" s="1"/>
  <c r="O1662" i="1"/>
  <c r="P1662" i="1" s="1"/>
  <c r="O1661" i="1"/>
  <c r="P1661" i="1" s="1"/>
  <c r="O1659" i="1"/>
  <c r="P1659" i="1" s="1"/>
  <c r="O1658" i="1"/>
  <c r="P1658" i="1" s="1"/>
  <c r="O1656" i="1"/>
  <c r="P1656" i="1" s="1"/>
  <c r="O1655" i="1"/>
  <c r="P1655" i="1" s="1"/>
  <c r="O1654" i="1"/>
  <c r="P1654" i="1" s="1"/>
  <c r="O1653" i="1"/>
  <c r="P1653" i="1" s="1"/>
  <c r="O1640" i="1"/>
  <c r="P1640" i="1" s="1"/>
  <c r="O1596" i="1"/>
  <c r="P1596" i="1" s="1"/>
  <c r="O1595" i="1"/>
  <c r="P1595" i="1" s="1"/>
  <c r="O1594" i="1"/>
  <c r="P1594" i="1" s="1"/>
  <c r="O1592" i="1"/>
  <c r="P1592" i="1" s="1"/>
  <c r="O1585" i="1"/>
  <c r="P1585" i="1" s="1"/>
  <c r="O1584" i="1"/>
  <c r="P1584" i="1" s="1"/>
  <c r="O1578" i="1"/>
  <c r="P1578" i="1" s="1"/>
  <c r="O1576" i="1"/>
  <c r="P1576" i="1" s="1"/>
  <c r="O1575" i="1"/>
  <c r="O1574" i="1"/>
  <c r="P1574" i="1" s="1"/>
  <c r="O1568" i="1"/>
  <c r="P1568" i="1" s="1"/>
  <c r="O1563" i="1"/>
  <c r="P1563" i="1" s="1"/>
  <c r="O1562" i="1"/>
  <c r="P1562" i="1" s="1"/>
  <c r="O1561" i="1"/>
  <c r="P1561" i="1" s="1"/>
  <c r="O1559" i="1"/>
  <c r="P1559" i="1" s="1"/>
  <c r="O1558" i="1"/>
  <c r="P1558" i="1" s="1"/>
  <c r="O1557" i="1"/>
  <c r="P1557" i="1" s="1"/>
  <c r="O1556" i="1"/>
  <c r="P1556" i="1" s="1"/>
  <c r="O1554" i="1"/>
  <c r="P1554" i="1" s="1"/>
  <c r="O1552" i="1"/>
  <c r="P1552" i="1" s="1"/>
  <c r="O1551" i="1"/>
  <c r="P1551" i="1" s="1"/>
  <c r="O1549" i="1"/>
  <c r="P1549" i="1" s="1"/>
  <c r="O1545" i="1"/>
  <c r="P1545" i="1" s="1"/>
  <c r="O1544" i="1"/>
  <c r="P1544" i="1" s="1"/>
  <c r="O1542" i="1"/>
  <c r="P1542" i="1" s="1"/>
  <c r="O1541" i="1"/>
  <c r="P1541" i="1" s="1"/>
  <c r="O1539" i="1"/>
  <c r="P1539" i="1" s="1"/>
  <c r="O1537" i="1"/>
  <c r="P1537" i="1" s="1"/>
  <c r="O1529" i="1"/>
  <c r="P1529" i="1" s="1"/>
  <c r="O1528" i="1"/>
  <c r="P1528" i="1" s="1"/>
  <c r="O1527" i="1"/>
  <c r="P1527" i="1" s="1"/>
  <c r="O1524" i="1"/>
  <c r="P1524" i="1" s="1"/>
  <c r="O1523" i="1"/>
  <c r="P1523" i="1" s="1"/>
  <c r="O1520" i="1"/>
  <c r="P1520" i="1" s="1"/>
  <c r="O1515" i="1"/>
  <c r="P1515" i="1" s="1"/>
  <c r="O1514" i="1"/>
  <c r="P1514" i="1" s="1"/>
  <c r="O1507" i="1"/>
  <c r="P1507" i="1" s="1"/>
  <c r="O1506" i="1"/>
  <c r="P1506" i="1" s="1"/>
  <c r="O1505" i="1"/>
  <c r="P1505" i="1" s="1"/>
  <c r="O1503" i="1"/>
  <c r="P1503" i="1" s="1"/>
  <c r="O1500" i="1"/>
  <c r="P1500" i="1" s="1"/>
  <c r="O1499" i="1"/>
  <c r="P1499" i="1" s="1"/>
  <c r="O1498" i="1"/>
  <c r="P1498" i="1" s="1"/>
  <c r="O1494" i="1"/>
  <c r="P1494" i="1" s="1"/>
  <c r="O1493" i="1"/>
  <c r="P1493" i="1" s="1"/>
  <c r="O1492" i="1"/>
  <c r="P1492" i="1" s="1"/>
  <c r="O1491" i="1"/>
  <c r="P1491" i="1" s="1"/>
  <c r="O1490" i="1"/>
  <c r="P1490" i="1" s="1"/>
  <c r="O1489" i="1"/>
  <c r="P1489" i="1" s="1"/>
  <c r="O1488" i="1"/>
  <c r="P1488" i="1" s="1"/>
  <c r="O1486" i="1"/>
  <c r="P1486" i="1" s="1"/>
  <c r="O1484" i="1"/>
  <c r="P1484" i="1" s="1"/>
  <c r="O1483" i="1"/>
  <c r="P1483" i="1" s="1"/>
  <c r="O1482" i="1"/>
  <c r="P1482" i="1" s="1"/>
  <c r="O1480" i="1"/>
  <c r="P1480" i="1" s="1"/>
  <c r="O1478" i="1"/>
  <c r="P1478" i="1" s="1"/>
  <c r="O1477" i="1"/>
  <c r="P1477" i="1" s="1"/>
  <c r="O1476" i="1"/>
  <c r="P1476" i="1" s="1"/>
  <c r="O1475" i="1"/>
  <c r="P1475" i="1" s="1"/>
  <c r="O1473" i="1"/>
  <c r="P1473" i="1" s="1"/>
  <c r="O1472" i="1"/>
  <c r="P1472" i="1" s="1"/>
  <c r="O1471" i="1"/>
  <c r="P1471" i="1" s="1"/>
  <c r="O1470" i="1"/>
  <c r="P1470" i="1" s="1"/>
  <c r="O1466" i="1"/>
  <c r="P1466" i="1" s="1"/>
  <c r="O1465" i="1"/>
  <c r="P1465" i="1" s="1"/>
  <c r="O1457" i="1"/>
  <c r="P1457" i="1" s="1"/>
  <c r="O1456" i="1"/>
  <c r="P1456" i="1" s="1"/>
  <c r="O1455" i="1"/>
  <c r="P1455" i="1" s="1"/>
  <c r="O1454" i="1"/>
  <c r="P1454" i="1" s="1"/>
  <c r="O1453" i="1"/>
  <c r="P1453" i="1" s="1"/>
  <c r="O1451" i="1"/>
  <c r="P1451" i="1" s="1"/>
  <c r="O1446" i="1"/>
  <c r="P1446" i="1" s="1"/>
  <c r="O1444" i="1"/>
  <c r="P1444" i="1" s="1"/>
  <c r="O1442" i="1"/>
  <c r="P1442" i="1" s="1"/>
  <c r="O1440" i="1"/>
  <c r="P1440" i="1" s="1"/>
  <c r="O1439" i="1"/>
  <c r="P1439" i="1" s="1"/>
  <c r="O1438" i="1"/>
  <c r="P1438" i="1" s="1"/>
  <c r="O1437" i="1"/>
  <c r="P1437" i="1" s="1"/>
  <c r="O1436" i="1"/>
  <c r="P1436" i="1" s="1"/>
  <c r="O1435" i="1"/>
  <c r="P1435" i="1" s="1"/>
  <c r="O1434" i="1"/>
  <c r="P1434" i="1" s="1"/>
  <c r="O1432" i="1"/>
  <c r="P1432" i="1" s="1"/>
  <c r="O1426" i="1"/>
  <c r="P1426" i="1" s="1"/>
  <c r="O1423" i="1"/>
  <c r="P1423" i="1" s="1"/>
  <c r="O1417" i="1"/>
  <c r="P1417" i="1" s="1"/>
  <c r="O1416" i="1"/>
  <c r="P1416" i="1" s="1"/>
  <c r="O1415" i="1"/>
  <c r="P1415" i="1" s="1"/>
  <c r="O1414" i="1"/>
  <c r="P1414" i="1" s="1"/>
  <c r="O1393" i="1"/>
  <c r="P1393" i="1" s="1"/>
  <c r="O1386" i="1"/>
  <c r="P1386" i="1" s="1"/>
  <c r="O1377" i="1"/>
  <c r="P1377" i="1" s="1"/>
  <c r="O1372" i="1"/>
  <c r="P1372" i="1" s="1"/>
  <c r="O1363" i="1"/>
  <c r="P1363" i="1" s="1"/>
  <c r="O1362" i="1"/>
  <c r="P1362" i="1" s="1"/>
  <c r="O1361" i="1"/>
  <c r="P1361" i="1" s="1"/>
  <c r="O1360" i="1"/>
  <c r="P1360" i="1" s="1"/>
  <c r="O1359" i="1"/>
  <c r="P1359" i="1" s="1"/>
  <c r="O1355" i="1"/>
  <c r="P1355" i="1" s="1"/>
  <c r="O1353" i="1"/>
  <c r="P1353" i="1" s="1"/>
  <c r="O1352" i="1"/>
  <c r="P1352" i="1" s="1"/>
  <c r="O1351" i="1"/>
  <c r="P1351" i="1" s="1"/>
  <c r="O1348" i="1"/>
  <c r="P1348" i="1" s="1"/>
  <c r="O1344" i="1"/>
  <c r="P1344" i="1" s="1"/>
  <c r="O1342" i="1"/>
  <c r="P1342" i="1" s="1"/>
  <c r="O1340" i="1"/>
  <c r="P1340" i="1" s="1"/>
  <c r="O1338" i="1"/>
  <c r="P1338" i="1" s="1"/>
  <c r="O1337" i="1"/>
  <c r="P1337" i="1" s="1"/>
  <c r="O1335" i="1"/>
  <c r="P1335" i="1" s="1"/>
  <c r="O1333" i="1"/>
  <c r="P1333" i="1" s="1"/>
  <c r="O1331" i="1"/>
  <c r="P1331" i="1" s="1"/>
  <c r="O1329" i="1"/>
  <c r="P1329" i="1" s="1"/>
  <c r="O1324" i="1"/>
  <c r="P1324" i="1" s="1"/>
  <c r="O1322" i="1"/>
  <c r="P1322" i="1" s="1"/>
  <c r="O1320" i="1"/>
  <c r="P1320" i="1" s="1"/>
  <c r="O1318" i="1"/>
  <c r="P1318" i="1" s="1"/>
  <c r="O1317" i="1"/>
  <c r="P1317" i="1" s="1"/>
  <c r="O1315" i="1"/>
  <c r="P1315" i="1" s="1"/>
  <c r="O1314" i="1"/>
  <c r="P1314" i="1" s="1"/>
  <c r="O1312" i="1"/>
  <c r="P1312" i="1" s="1"/>
  <c r="O1306" i="1"/>
  <c r="P1306" i="1" s="1"/>
  <c r="O1305" i="1"/>
  <c r="P1305" i="1" s="1"/>
  <c r="O1302" i="1"/>
  <c r="P1302" i="1" s="1"/>
  <c r="O1300" i="1"/>
  <c r="P1300" i="1" s="1"/>
  <c r="O1298" i="1"/>
  <c r="P1298" i="1" s="1"/>
  <c r="O1295" i="1"/>
  <c r="P1295" i="1" s="1"/>
  <c r="O1293" i="1"/>
  <c r="P1293" i="1" s="1"/>
  <c r="O1292" i="1"/>
  <c r="P1292" i="1" s="1"/>
  <c r="O1291" i="1"/>
  <c r="P1291" i="1" s="1"/>
  <c r="O1289" i="1"/>
  <c r="P1289" i="1" s="1"/>
  <c r="O1288" i="1"/>
  <c r="P1288" i="1" s="1"/>
  <c r="O1287" i="1"/>
  <c r="P1287" i="1" s="1"/>
  <c r="O1283" i="1"/>
  <c r="P1283" i="1" s="1"/>
  <c r="O1282" i="1"/>
  <c r="P1282" i="1" s="1"/>
  <c r="O1281" i="1"/>
  <c r="P1281" i="1" s="1"/>
  <c r="O1279" i="1"/>
  <c r="P1279" i="1" s="1"/>
  <c r="O1277" i="1"/>
  <c r="P1277" i="1" s="1"/>
  <c r="O1275" i="1"/>
  <c r="P1275" i="1" s="1"/>
  <c r="O1273" i="1"/>
  <c r="P1273" i="1" s="1"/>
  <c r="O1272" i="1"/>
  <c r="P1272" i="1" s="1"/>
  <c r="O1271" i="1"/>
  <c r="P1271" i="1" s="1"/>
  <c r="O1269" i="1"/>
  <c r="P1269" i="1" s="1"/>
  <c r="O1268" i="1"/>
  <c r="P1268" i="1" s="1"/>
  <c r="O1267" i="1"/>
  <c r="P1267" i="1" s="1"/>
  <c r="O1264" i="1"/>
  <c r="P1264" i="1" s="1"/>
  <c r="O1263" i="1"/>
  <c r="P1263" i="1" s="1"/>
  <c r="O1261" i="1"/>
  <c r="P1261" i="1" s="1"/>
  <c r="O1259" i="1"/>
  <c r="P1259" i="1" s="1"/>
  <c r="O1258" i="1"/>
  <c r="P1258" i="1" s="1"/>
  <c r="O1257" i="1"/>
  <c r="P1257" i="1" s="1"/>
  <c r="O1256" i="1"/>
  <c r="P1256" i="1" s="1"/>
  <c r="O1255" i="1"/>
  <c r="P1255" i="1" s="1"/>
  <c r="O1254" i="1"/>
  <c r="P1254" i="1" s="1"/>
  <c r="O1253" i="1"/>
  <c r="P1253" i="1" s="1"/>
  <c r="O1249" i="1"/>
  <c r="P1249" i="1" s="1"/>
  <c r="O1238" i="1"/>
  <c r="P1238" i="1" s="1"/>
  <c r="O1236" i="1"/>
  <c r="P1236" i="1" s="1"/>
  <c r="O1235" i="1"/>
  <c r="P1235" i="1" s="1"/>
  <c r="O1233" i="1"/>
  <c r="P1233" i="1" s="1"/>
  <c r="O1228" i="1"/>
  <c r="P1228" i="1" s="1"/>
  <c r="O1227" i="1"/>
  <c r="P1227" i="1" s="1"/>
  <c r="O1221" i="1"/>
  <c r="P1221" i="1" s="1"/>
  <c r="O1218" i="1"/>
  <c r="P1218" i="1" s="1"/>
  <c r="O1217" i="1"/>
  <c r="P1217" i="1" s="1"/>
  <c r="O1216" i="1"/>
  <c r="P1216" i="1" s="1"/>
  <c r="O1215" i="1"/>
  <c r="P1215" i="1" s="1"/>
  <c r="O1214" i="1"/>
  <c r="P1214" i="1" s="1"/>
  <c r="O1213" i="1"/>
  <c r="P1213" i="1" s="1"/>
  <c r="O1212" i="1"/>
  <c r="P1212" i="1" s="1"/>
  <c r="O1211" i="1"/>
  <c r="P1211" i="1" s="1"/>
  <c r="O1207" i="1"/>
  <c r="P1207" i="1" s="1"/>
  <c r="O1206" i="1"/>
  <c r="P1206" i="1" s="1"/>
  <c r="O1204" i="1"/>
  <c r="P1204" i="1" s="1"/>
  <c r="O1203" i="1"/>
  <c r="P1203" i="1" s="1"/>
  <c r="O1201" i="1"/>
  <c r="P1201" i="1" s="1"/>
  <c r="O1200" i="1"/>
  <c r="P1200" i="1" s="1"/>
  <c r="O1199" i="1"/>
  <c r="P1199" i="1" s="1"/>
  <c r="O1198" i="1"/>
  <c r="P1198" i="1" s="1"/>
  <c r="O1197" i="1"/>
  <c r="P1197" i="1" s="1"/>
  <c r="O1196" i="1"/>
  <c r="P1196" i="1" s="1"/>
  <c r="O1195" i="1"/>
  <c r="P1195" i="1" s="1"/>
  <c r="O1194" i="1"/>
  <c r="P1194" i="1" s="1"/>
  <c r="O1193" i="1"/>
  <c r="P1193" i="1" s="1"/>
  <c r="O1192" i="1"/>
  <c r="P1192" i="1" s="1"/>
  <c r="O1191" i="1"/>
  <c r="P1191" i="1" s="1"/>
  <c r="O1190" i="1"/>
  <c r="P1190" i="1" s="1"/>
  <c r="O1189" i="1"/>
  <c r="P1189" i="1" s="1"/>
  <c r="O1185" i="1"/>
  <c r="P1185" i="1" s="1"/>
  <c r="O1182" i="1"/>
  <c r="P1182" i="1" s="1"/>
  <c r="O1180" i="1"/>
  <c r="P1180" i="1" s="1"/>
  <c r="O1178" i="1"/>
  <c r="P1178" i="1" s="1"/>
  <c r="O1177" i="1"/>
  <c r="P1177" i="1" s="1"/>
  <c r="O1176" i="1"/>
  <c r="P1176" i="1" s="1"/>
  <c r="O1175" i="1"/>
  <c r="P1175" i="1" s="1"/>
  <c r="O1174" i="1"/>
  <c r="P1174" i="1" s="1"/>
  <c r="O1173" i="1"/>
  <c r="P1173" i="1" s="1"/>
  <c r="O1171" i="1"/>
  <c r="P1171" i="1" s="1"/>
  <c r="O1169" i="1"/>
  <c r="P1169" i="1" s="1"/>
  <c r="O1167" i="1"/>
  <c r="P1167" i="1" s="1"/>
  <c r="O1165" i="1"/>
  <c r="P1165" i="1" s="1"/>
  <c r="O1162" i="1"/>
  <c r="P1162" i="1" s="1"/>
  <c r="O1161" i="1"/>
  <c r="P1161" i="1" s="1"/>
  <c r="O1158" i="1"/>
  <c r="P1158" i="1" s="1"/>
  <c r="O1154" i="1"/>
  <c r="P1154" i="1" s="1"/>
  <c r="O1151" i="1"/>
  <c r="P1151" i="1" s="1"/>
  <c r="O1147" i="1"/>
  <c r="P1147" i="1" s="1"/>
  <c r="O1146" i="1"/>
  <c r="P1146" i="1" s="1"/>
  <c r="O1145" i="1"/>
  <c r="P1145" i="1" s="1"/>
  <c r="O1142" i="1"/>
  <c r="P1142" i="1" s="1"/>
  <c r="O1141" i="1"/>
  <c r="P1141" i="1" s="1"/>
  <c r="O1140" i="1"/>
  <c r="P1140" i="1" s="1"/>
  <c r="O1138" i="1"/>
  <c r="P1138" i="1" s="1"/>
  <c r="O1136" i="1"/>
  <c r="P1136" i="1" s="1"/>
  <c r="O1135" i="1"/>
  <c r="P1135" i="1" s="1"/>
  <c r="O1134" i="1"/>
  <c r="P1134" i="1" s="1"/>
  <c r="O1133" i="1"/>
  <c r="P1133" i="1" s="1"/>
  <c r="O1132" i="1"/>
  <c r="P1132" i="1" s="1"/>
  <c r="O1131" i="1"/>
  <c r="P1131" i="1" s="1"/>
  <c r="O1130" i="1"/>
  <c r="P1130" i="1" s="1"/>
  <c r="O1128" i="1"/>
  <c r="P1128" i="1" s="1"/>
  <c r="O1125" i="1"/>
  <c r="P1125" i="1" s="1"/>
  <c r="O1124" i="1"/>
  <c r="P1124" i="1" s="1"/>
  <c r="O1121" i="1"/>
  <c r="P1121" i="1" s="1"/>
  <c r="O1118" i="1"/>
  <c r="P1118" i="1" s="1"/>
  <c r="O1117" i="1"/>
  <c r="P1117" i="1" s="1"/>
  <c r="O1116" i="1"/>
  <c r="P1116" i="1" s="1"/>
  <c r="O1115" i="1"/>
  <c r="P1115" i="1" s="1"/>
  <c r="O1112" i="1"/>
  <c r="P1112" i="1" s="1"/>
  <c r="O1111" i="1"/>
  <c r="P1111" i="1" s="1"/>
  <c r="O1061" i="1"/>
  <c r="P1061" i="1" s="1"/>
  <c r="O1004" i="1"/>
  <c r="P1004" i="1" s="1"/>
  <c r="O1002" i="1"/>
  <c r="P1002" i="1" s="1"/>
  <c r="O1001" i="1"/>
  <c r="P1001" i="1" s="1"/>
  <c r="O999" i="1"/>
  <c r="P999" i="1" s="1"/>
  <c r="O991" i="1"/>
  <c r="P991" i="1" s="1"/>
  <c r="O990" i="1"/>
  <c r="P990" i="1" s="1"/>
  <c r="O986" i="1"/>
  <c r="P986" i="1" s="1"/>
  <c r="O985" i="1"/>
  <c r="P985" i="1" s="1"/>
  <c r="O984" i="1"/>
  <c r="P984" i="1" s="1"/>
  <c r="O983" i="1"/>
  <c r="P983" i="1" s="1"/>
  <c r="O982" i="1"/>
  <c r="P982" i="1" s="1"/>
  <c r="O981" i="1"/>
  <c r="P981" i="1" s="1"/>
  <c r="O980" i="1"/>
  <c r="P980" i="1" s="1"/>
  <c r="O979" i="1"/>
  <c r="P979" i="1" s="1"/>
  <c r="O978" i="1"/>
  <c r="P978" i="1" s="1"/>
  <c r="O977" i="1"/>
  <c r="P977" i="1" s="1"/>
  <c r="O976" i="1"/>
  <c r="P976" i="1" s="1"/>
  <c r="O975" i="1"/>
  <c r="P975" i="1" s="1"/>
  <c r="O974" i="1"/>
  <c r="P974" i="1" s="1"/>
  <c r="O973" i="1"/>
  <c r="P973" i="1" s="1"/>
  <c r="O972" i="1"/>
  <c r="P972" i="1" s="1"/>
  <c r="O971" i="1"/>
  <c r="P971" i="1" s="1"/>
  <c r="O969" i="1"/>
  <c r="P969" i="1" s="1"/>
  <c r="O968" i="1"/>
  <c r="P968" i="1" s="1"/>
  <c r="O967" i="1"/>
  <c r="P967" i="1" s="1"/>
  <c r="O965" i="1"/>
  <c r="P965" i="1" s="1"/>
  <c r="O964" i="1"/>
  <c r="P964" i="1" s="1"/>
  <c r="O961" i="1"/>
  <c r="P961" i="1" s="1"/>
  <c r="O960" i="1"/>
  <c r="P960" i="1" s="1"/>
  <c r="O959" i="1"/>
  <c r="P959" i="1" s="1"/>
  <c r="O958" i="1"/>
  <c r="P958" i="1" s="1"/>
  <c r="O956" i="1"/>
  <c r="P956" i="1" s="1"/>
  <c r="O955" i="1"/>
  <c r="P955" i="1" s="1"/>
  <c r="O954" i="1"/>
  <c r="P954" i="1" s="1"/>
  <c r="O953" i="1"/>
  <c r="P953" i="1" s="1"/>
  <c r="O952" i="1"/>
  <c r="P952" i="1" s="1"/>
  <c r="O951" i="1"/>
  <c r="P951" i="1" s="1"/>
  <c r="O946" i="1"/>
  <c r="P946" i="1" s="1"/>
  <c r="O945" i="1"/>
  <c r="P945" i="1" s="1"/>
  <c r="O941" i="1"/>
  <c r="P941" i="1" s="1"/>
  <c r="O940" i="1"/>
  <c r="P940" i="1" s="1"/>
  <c r="O939" i="1"/>
  <c r="P939" i="1" s="1"/>
  <c r="O938" i="1"/>
  <c r="P938" i="1" s="1"/>
  <c r="O935" i="1"/>
  <c r="P935" i="1" s="1"/>
  <c r="O933" i="1"/>
  <c r="P933" i="1" s="1"/>
  <c r="O931" i="1"/>
  <c r="P931" i="1" s="1"/>
  <c r="O930" i="1"/>
  <c r="P930" i="1" s="1"/>
  <c r="O929" i="1"/>
  <c r="P929" i="1" s="1"/>
  <c r="O928" i="1"/>
  <c r="P928" i="1" s="1"/>
  <c r="O927" i="1"/>
  <c r="P927" i="1" s="1"/>
  <c r="O926" i="1"/>
  <c r="P926" i="1" s="1"/>
  <c r="O925" i="1"/>
  <c r="P925" i="1" s="1"/>
  <c r="O920" i="1"/>
  <c r="P920" i="1" s="1"/>
  <c r="O919" i="1"/>
  <c r="P919" i="1" s="1"/>
  <c r="O918" i="1"/>
  <c r="P918" i="1" s="1"/>
  <c r="O917" i="1"/>
  <c r="P917" i="1" s="1"/>
  <c r="O916" i="1"/>
  <c r="P916" i="1" s="1"/>
  <c r="O915" i="1"/>
  <c r="P915" i="1" s="1"/>
  <c r="O914" i="1"/>
  <c r="P914" i="1" s="1"/>
  <c r="O913" i="1"/>
  <c r="P913" i="1" s="1"/>
  <c r="O909" i="1"/>
  <c r="P909" i="1" s="1"/>
  <c r="O908" i="1"/>
  <c r="P908" i="1" s="1"/>
  <c r="O907" i="1"/>
  <c r="P907" i="1" s="1"/>
  <c r="O905" i="1"/>
  <c r="P905" i="1" s="1"/>
  <c r="O904" i="1"/>
  <c r="P904" i="1" s="1"/>
  <c r="O901" i="1"/>
  <c r="P901" i="1" s="1"/>
  <c r="O897" i="1"/>
  <c r="P897" i="1" s="1"/>
  <c r="O885" i="1"/>
  <c r="P885" i="1" s="1"/>
  <c r="O884" i="1"/>
  <c r="P884" i="1" s="1"/>
  <c r="O881" i="1"/>
  <c r="P881" i="1" s="1"/>
  <c r="O880" i="1"/>
  <c r="P880" i="1" s="1"/>
  <c r="O878" i="1"/>
  <c r="P878" i="1" s="1"/>
  <c r="O874" i="1"/>
  <c r="P874" i="1" s="1"/>
  <c r="O873" i="1"/>
  <c r="P873" i="1" s="1"/>
  <c r="O872" i="1"/>
  <c r="P872" i="1" s="1"/>
  <c r="O870" i="1"/>
  <c r="P870" i="1" s="1"/>
  <c r="O868" i="1"/>
  <c r="P868" i="1" s="1"/>
  <c r="O863" i="1"/>
  <c r="P863" i="1" s="1"/>
  <c r="O862" i="1"/>
  <c r="P862" i="1" s="1"/>
  <c r="O861" i="1"/>
  <c r="P861" i="1" s="1"/>
  <c r="O855" i="1"/>
  <c r="P855" i="1" s="1"/>
  <c r="O851" i="1"/>
  <c r="P851" i="1" s="1"/>
  <c r="O848" i="1"/>
  <c r="P848" i="1" s="1"/>
  <c r="O847" i="1"/>
  <c r="P847" i="1" s="1"/>
  <c r="O845" i="1"/>
  <c r="P845" i="1" s="1"/>
  <c r="O842" i="1"/>
  <c r="P842" i="1" s="1"/>
  <c r="O838" i="1"/>
  <c r="P838" i="1" s="1"/>
  <c r="O837" i="1"/>
  <c r="P837" i="1" s="1"/>
  <c r="O836" i="1"/>
  <c r="P836" i="1" s="1"/>
  <c r="O835" i="1"/>
  <c r="P835" i="1" s="1"/>
  <c r="O832" i="1"/>
  <c r="P832" i="1" s="1"/>
  <c r="O831" i="1"/>
  <c r="P831" i="1" s="1"/>
  <c r="O828" i="1"/>
  <c r="P828" i="1" s="1"/>
  <c r="O827" i="1"/>
  <c r="P827" i="1" s="1"/>
  <c r="O826" i="1"/>
  <c r="P826" i="1" s="1"/>
  <c r="O825" i="1"/>
  <c r="P825" i="1" s="1"/>
  <c r="O824" i="1"/>
  <c r="P824" i="1" s="1"/>
  <c r="O823" i="1"/>
  <c r="P823" i="1" s="1"/>
  <c r="O822" i="1"/>
  <c r="P822" i="1" s="1"/>
  <c r="O821" i="1"/>
  <c r="P821" i="1" s="1"/>
  <c r="O820" i="1"/>
  <c r="P820" i="1" s="1"/>
  <c r="O819" i="1"/>
  <c r="P819" i="1" s="1"/>
  <c r="O818" i="1"/>
  <c r="P818" i="1" s="1"/>
  <c r="O817" i="1"/>
  <c r="P817" i="1" s="1"/>
  <c r="O816" i="1"/>
  <c r="P816" i="1" s="1"/>
  <c r="O815" i="1"/>
  <c r="P815" i="1" s="1"/>
  <c r="O813" i="1"/>
  <c r="P813" i="1" s="1"/>
  <c r="O812" i="1"/>
  <c r="P812" i="1" s="1"/>
  <c r="O811" i="1"/>
  <c r="P811" i="1" s="1"/>
  <c r="O810" i="1"/>
  <c r="P810" i="1" s="1"/>
  <c r="O809" i="1"/>
  <c r="P809" i="1" s="1"/>
  <c r="O808" i="1"/>
  <c r="P808" i="1" s="1"/>
  <c r="O807" i="1"/>
  <c r="P807" i="1" s="1"/>
  <c r="O806" i="1"/>
  <c r="P806" i="1" s="1"/>
  <c r="O805" i="1"/>
  <c r="P805" i="1" s="1"/>
  <c r="O804" i="1"/>
  <c r="P804" i="1" s="1"/>
  <c r="O803" i="1"/>
  <c r="P803" i="1" s="1"/>
  <c r="O802" i="1"/>
  <c r="P802" i="1" s="1"/>
  <c r="O801" i="1"/>
  <c r="P801" i="1" s="1"/>
  <c r="O800" i="1"/>
  <c r="P800" i="1" s="1"/>
  <c r="O799" i="1"/>
  <c r="P799" i="1" s="1"/>
  <c r="O798" i="1"/>
  <c r="P798" i="1" s="1"/>
  <c r="O797" i="1"/>
  <c r="P797" i="1" s="1"/>
  <c r="O796" i="1"/>
  <c r="P796" i="1" s="1"/>
  <c r="O795" i="1"/>
  <c r="P795" i="1" s="1"/>
  <c r="O794" i="1"/>
  <c r="P794" i="1" s="1"/>
  <c r="O793" i="1"/>
  <c r="P793" i="1" s="1"/>
  <c r="O792" i="1"/>
  <c r="P792" i="1" s="1"/>
  <c r="O789" i="1"/>
  <c r="P789" i="1" s="1"/>
  <c r="O788" i="1"/>
  <c r="P788" i="1" s="1"/>
  <c r="O787" i="1"/>
  <c r="P787" i="1" s="1"/>
  <c r="O786" i="1"/>
  <c r="P786" i="1" s="1"/>
  <c r="O782" i="1"/>
  <c r="P782" i="1" s="1"/>
  <c r="O781" i="1"/>
  <c r="P781" i="1" s="1"/>
  <c r="O777" i="1"/>
  <c r="P777" i="1" s="1"/>
  <c r="O776" i="1"/>
  <c r="P776" i="1" s="1"/>
  <c r="O775" i="1"/>
  <c r="P775" i="1" s="1"/>
  <c r="O774" i="1"/>
  <c r="P774" i="1" s="1"/>
  <c r="O771" i="1"/>
  <c r="P771" i="1" s="1"/>
  <c r="O768" i="1"/>
  <c r="P768" i="1" s="1"/>
  <c r="O766" i="1"/>
  <c r="P766" i="1" s="1"/>
  <c r="O765" i="1"/>
  <c r="P765" i="1" s="1"/>
  <c r="O761" i="1"/>
  <c r="P761" i="1" s="1"/>
  <c r="O758" i="1"/>
  <c r="P758" i="1" s="1"/>
  <c r="O754" i="1"/>
  <c r="P754" i="1" s="1"/>
  <c r="O752" i="1"/>
  <c r="P752" i="1" s="1"/>
  <c r="O751" i="1"/>
  <c r="P751" i="1" s="1"/>
  <c r="O748" i="1"/>
  <c r="P748" i="1" s="1"/>
  <c r="O747" i="1"/>
  <c r="P747" i="1" s="1"/>
  <c r="O746" i="1"/>
  <c r="P746" i="1" s="1"/>
  <c r="O741" i="1"/>
  <c r="P741" i="1" s="1"/>
  <c r="O738" i="1"/>
  <c r="P738" i="1" s="1"/>
  <c r="O729" i="1"/>
  <c r="P729" i="1" s="1"/>
  <c r="O722" i="1"/>
  <c r="P722" i="1" s="1"/>
  <c r="O721" i="1"/>
  <c r="P721" i="1" s="1"/>
  <c r="O717" i="1"/>
  <c r="P717" i="1" s="1"/>
  <c r="O716" i="1"/>
  <c r="P716" i="1" s="1"/>
  <c r="O713" i="1"/>
  <c r="P713" i="1" s="1"/>
  <c r="O712" i="1"/>
  <c r="P712" i="1" s="1"/>
  <c r="O711" i="1"/>
  <c r="P711" i="1" s="1"/>
  <c r="O710" i="1"/>
  <c r="P710" i="1" s="1"/>
  <c r="O709" i="1"/>
  <c r="P709" i="1" s="1"/>
  <c r="O703" i="1"/>
  <c r="P703" i="1" s="1"/>
  <c r="O695" i="1"/>
  <c r="P695" i="1" s="1"/>
  <c r="O694" i="1"/>
  <c r="P694" i="1" s="1"/>
  <c r="O689" i="1"/>
  <c r="P689" i="1" s="1"/>
  <c r="O688" i="1"/>
  <c r="P688" i="1" s="1"/>
  <c r="O685" i="1"/>
  <c r="P685" i="1" s="1"/>
  <c r="O680" i="1"/>
  <c r="P680" i="1" s="1"/>
  <c r="O679" i="1"/>
  <c r="P679" i="1" s="1"/>
  <c r="O676" i="1"/>
  <c r="P676" i="1" s="1"/>
  <c r="O675" i="1"/>
  <c r="P675" i="1" s="1"/>
  <c r="O674" i="1"/>
  <c r="P674" i="1" s="1"/>
  <c r="O669" i="1"/>
  <c r="P669" i="1" s="1"/>
  <c r="O667" i="1"/>
  <c r="P667" i="1" s="1"/>
  <c r="O658" i="1"/>
  <c r="P658" i="1" s="1"/>
  <c r="O650" i="1"/>
  <c r="P650" i="1" s="1"/>
  <c r="O555" i="1"/>
  <c r="P555" i="1" s="1"/>
  <c r="O536" i="1"/>
  <c r="P536" i="1" s="1"/>
  <c r="O535" i="1"/>
  <c r="P535" i="1" s="1"/>
  <c r="O534" i="1"/>
  <c r="P534" i="1" s="1"/>
  <c r="O523" i="1"/>
  <c r="P523" i="1" s="1"/>
  <c r="O519" i="1"/>
  <c r="P519" i="1" s="1"/>
  <c r="O518" i="1"/>
  <c r="P518" i="1" s="1"/>
  <c r="O517" i="1"/>
  <c r="P517" i="1" s="1"/>
  <c r="O515" i="1"/>
  <c r="P515" i="1" s="1"/>
  <c r="O514" i="1"/>
  <c r="P514" i="1" s="1"/>
  <c r="O513" i="1"/>
  <c r="P513" i="1" s="1"/>
  <c r="O512" i="1"/>
  <c r="P512" i="1" s="1"/>
  <c r="O509" i="1"/>
  <c r="P509" i="1" s="1"/>
  <c r="O508" i="1"/>
  <c r="P508" i="1" s="1"/>
  <c r="O507" i="1"/>
  <c r="P507" i="1" s="1"/>
  <c r="O506" i="1"/>
  <c r="P506" i="1" s="1"/>
  <c r="O505" i="1"/>
  <c r="P505" i="1" s="1"/>
  <c r="O504" i="1"/>
  <c r="P504" i="1" s="1"/>
  <c r="O503" i="1"/>
  <c r="P503" i="1" s="1"/>
  <c r="O502" i="1"/>
  <c r="P502" i="1" s="1"/>
  <c r="O501" i="1"/>
  <c r="P501" i="1" s="1"/>
  <c r="O500" i="1"/>
  <c r="P500" i="1" s="1"/>
  <c r="O499" i="1"/>
  <c r="P499" i="1" s="1"/>
  <c r="O498" i="1"/>
  <c r="P498" i="1" s="1"/>
  <c r="O497" i="1"/>
  <c r="P497" i="1" s="1"/>
  <c r="O496" i="1"/>
  <c r="P496" i="1" s="1"/>
  <c r="O495" i="1"/>
  <c r="P495" i="1" s="1"/>
  <c r="O494" i="1"/>
  <c r="P494" i="1" s="1"/>
  <c r="O493" i="1"/>
  <c r="P493" i="1" s="1"/>
  <c r="O492" i="1"/>
  <c r="P492" i="1" s="1"/>
  <c r="O491" i="1"/>
  <c r="P491" i="1" s="1"/>
  <c r="O490" i="1"/>
  <c r="P490" i="1" s="1"/>
  <c r="O489" i="1"/>
  <c r="P489" i="1" s="1"/>
  <c r="O488" i="1"/>
  <c r="P488" i="1" s="1"/>
  <c r="O487" i="1"/>
  <c r="P487" i="1" s="1"/>
  <c r="O486" i="1"/>
  <c r="P486" i="1" s="1"/>
  <c r="O485" i="1"/>
  <c r="P485" i="1" s="1"/>
  <c r="O484" i="1"/>
  <c r="P484" i="1" s="1"/>
  <c r="O483" i="1"/>
  <c r="P483" i="1" s="1"/>
  <c r="O482" i="1"/>
  <c r="P482" i="1" s="1"/>
  <c r="O481" i="1"/>
  <c r="P481" i="1" s="1"/>
  <c r="O480" i="1"/>
  <c r="P480" i="1" s="1"/>
  <c r="O479" i="1"/>
  <c r="P479" i="1" s="1"/>
  <c r="O478" i="1"/>
  <c r="P478" i="1" s="1"/>
  <c r="O474" i="1"/>
  <c r="P474" i="1" s="1"/>
  <c r="O473" i="1"/>
  <c r="P473" i="1" s="1"/>
  <c r="O472" i="1"/>
  <c r="P472" i="1" s="1"/>
  <c r="O468" i="1"/>
  <c r="P468" i="1" s="1"/>
  <c r="O467" i="1"/>
  <c r="P467" i="1" s="1"/>
  <c r="O466" i="1"/>
  <c r="P466" i="1" s="1"/>
  <c r="O461" i="1"/>
  <c r="P461" i="1" s="1"/>
  <c r="O460" i="1"/>
  <c r="P460" i="1" s="1"/>
  <c r="O459" i="1"/>
  <c r="P459" i="1" s="1"/>
  <c r="O457" i="1"/>
  <c r="P457" i="1" s="1"/>
  <c r="O455" i="1"/>
  <c r="P455" i="1" s="1"/>
  <c r="O451" i="1"/>
  <c r="P451" i="1" s="1"/>
  <c r="O450" i="1"/>
  <c r="P450" i="1" s="1"/>
  <c r="O448" i="1"/>
  <c r="P448" i="1" s="1"/>
  <c r="O447" i="1"/>
  <c r="P447" i="1" s="1"/>
  <c r="O446" i="1"/>
  <c r="P446" i="1" s="1"/>
  <c r="O444" i="1"/>
  <c r="P444" i="1" s="1"/>
  <c r="O439" i="1"/>
  <c r="P439" i="1" s="1"/>
  <c r="O438" i="1"/>
  <c r="P438" i="1" s="1"/>
  <c r="O435" i="1"/>
  <c r="P435" i="1" s="1"/>
  <c r="O434" i="1"/>
  <c r="P434" i="1" s="1"/>
  <c r="O433" i="1"/>
  <c r="P433" i="1" s="1"/>
  <c r="O428" i="1"/>
  <c r="P428" i="1" s="1"/>
  <c r="O425" i="1"/>
  <c r="P425" i="1" s="1"/>
  <c r="O423" i="1"/>
  <c r="P423" i="1" s="1"/>
  <c r="O422" i="1"/>
  <c r="P422" i="1" s="1"/>
  <c r="O415" i="1"/>
  <c r="P415" i="1" s="1"/>
  <c r="O413" i="1"/>
  <c r="P413" i="1" s="1"/>
  <c r="O411" i="1"/>
  <c r="P411" i="1" s="1"/>
  <c r="O407" i="1"/>
  <c r="P407" i="1" s="1"/>
  <c r="O404" i="1"/>
  <c r="P404" i="1" s="1"/>
  <c r="O401" i="1"/>
  <c r="P401" i="1" s="1"/>
  <c r="O400" i="1"/>
  <c r="P400" i="1" s="1"/>
  <c r="O395" i="1"/>
  <c r="P395" i="1" s="1"/>
  <c r="O394" i="1"/>
  <c r="P394" i="1" s="1"/>
  <c r="O391" i="1"/>
  <c r="P391" i="1" s="1"/>
  <c r="O388" i="1"/>
  <c r="P388" i="1" s="1"/>
  <c r="O387" i="1"/>
  <c r="P387" i="1" s="1"/>
  <c r="O385" i="1"/>
  <c r="P385" i="1" s="1"/>
  <c r="O381" i="1"/>
  <c r="P381" i="1" s="1"/>
  <c r="O378" i="1"/>
  <c r="P378" i="1" s="1"/>
  <c r="O373" i="1"/>
  <c r="P373" i="1" s="1"/>
  <c r="O372" i="1"/>
  <c r="P372" i="1" s="1"/>
  <c r="O371" i="1"/>
  <c r="P371" i="1" s="1"/>
  <c r="O368" i="1"/>
  <c r="P368" i="1" s="1"/>
  <c r="O367" i="1"/>
  <c r="P367" i="1" s="1"/>
  <c r="O366" i="1"/>
  <c r="P366" i="1" s="1"/>
  <c r="O365" i="1"/>
  <c r="P365" i="1" s="1"/>
  <c r="O364" i="1"/>
  <c r="P364" i="1" s="1"/>
  <c r="O363" i="1"/>
  <c r="P363" i="1" s="1"/>
  <c r="O360" i="1"/>
  <c r="P360" i="1" s="1"/>
  <c r="O359" i="1"/>
  <c r="P359" i="1" s="1"/>
  <c r="O357" i="1"/>
  <c r="P357" i="1" s="1"/>
  <c r="O353" i="1"/>
  <c r="P353" i="1" s="1"/>
  <c r="O351" i="1"/>
  <c r="P351" i="1" s="1"/>
  <c r="O349" i="1"/>
  <c r="P349" i="1" s="1"/>
  <c r="O347" i="1"/>
  <c r="P347" i="1" s="1"/>
  <c r="O344" i="1"/>
  <c r="P344" i="1" s="1"/>
  <c r="O342" i="1"/>
  <c r="P342" i="1" s="1"/>
  <c r="O335" i="1"/>
  <c r="P335" i="1" s="1"/>
  <c r="O334" i="1"/>
  <c r="P334" i="1" s="1"/>
  <c r="O333" i="1"/>
  <c r="P333" i="1" s="1"/>
  <c r="O332" i="1"/>
  <c r="P332" i="1" s="1"/>
  <c r="O331" i="1"/>
  <c r="P331" i="1" s="1"/>
  <c r="O329" i="1"/>
  <c r="P329" i="1" s="1"/>
  <c r="O326" i="1"/>
  <c r="P326" i="1" s="1"/>
  <c r="O325" i="1"/>
  <c r="P325" i="1" s="1"/>
  <c r="O324" i="1"/>
  <c r="P324" i="1" s="1"/>
  <c r="O321" i="1"/>
  <c r="P321" i="1" s="1"/>
  <c r="O320" i="1"/>
  <c r="P320" i="1" s="1"/>
  <c r="O307" i="1"/>
  <c r="P307" i="1" s="1"/>
  <c r="O306" i="1"/>
  <c r="P306" i="1" s="1"/>
  <c r="O302" i="1"/>
  <c r="P302" i="1" s="1"/>
  <c r="O301" i="1"/>
  <c r="P301" i="1" s="1"/>
  <c r="O300" i="1"/>
  <c r="P300" i="1" s="1"/>
  <c r="O299" i="1"/>
  <c r="P299" i="1" s="1"/>
  <c r="O298" i="1"/>
  <c r="P298" i="1" s="1"/>
  <c r="O297" i="1"/>
  <c r="P297" i="1" s="1"/>
  <c r="O296" i="1"/>
  <c r="P296" i="1" s="1"/>
  <c r="O295" i="1"/>
  <c r="P295" i="1" s="1"/>
  <c r="O292" i="1"/>
  <c r="P292" i="1" s="1"/>
  <c r="O291" i="1"/>
  <c r="P291" i="1" s="1"/>
  <c r="O290" i="1"/>
  <c r="P290" i="1" s="1"/>
  <c r="O289" i="1"/>
  <c r="P289" i="1" s="1"/>
  <c r="O288" i="1"/>
  <c r="P288" i="1" s="1"/>
  <c r="O287" i="1"/>
  <c r="P287" i="1" s="1"/>
  <c r="O286" i="1"/>
  <c r="P286" i="1" s="1"/>
  <c r="O285" i="1"/>
  <c r="P285" i="1" s="1"/>
  <c r="O284" i="1"/>
  <c r="P284" i="1" s="1"/>
  <c r="O283" i="1"/>
  <c r="P283" i="1" s="1"/>
  <c r="O282" i="1"/>
  <c r="P282" i="1" s="1"/>
  <c r="O281" i="1"/>
  <c r="P281" i="1" s="1"/>
  <c r="O280" i="1"/>
  <c r="P280" i="1" s="1"/>
  <c r="O279" i="1"/>
  <c r="P279" i="1" s="1"/>
  <c r="O278" i="1"/>
  <c r="P278" i="1" s="1"/>
  <c r="O277" i="1"/>
  <c r="P277" i="1" s="1"/>
  <c r="O276" i="1"/>
  <c r="P276" i="1" s="1"/>
  <c r="O275" i="1"/>
  <c r="P275" i="1" s="1"/>
  <c r="O274" i="1"/>
  <c r="P274" i="1" s="1"/>
  <c r="O273" i="1"/>
  <c r="P273" i="1" s="1"/>
  <c r="O272" i="1"/>
  <c r="P272" i="1" s="1"/>
  <c r="O271" i="1"/>
  <c r="P271" i="1" s="1"/>
  <c r="O270" i="1"/>
  <c r="P270" i="1" s="1"/>
  <c r="O269" i="1"/>
  <c r="P269" i="1" s="1"/>
  <c r="O268" i="1"/>
  <c r="P268" i="1" s="1"/>
  <c r="O267" i="1"/>
  <c r="P267" i="1" s="1"/>
  <c r="O266" i="1"/>
  <c r="P266" i="1" s="1"/>
  <c r="O265" i="1"/>
  <c r="P265" i="1" s="1"/>
  <c r="O264" i="1"/>
  <c r="P264" i="1" s="1"/>
  <c r="O263" i="1"/>
  <c r="P263" i="1" s="1"/>
  <c r="O262" i="1"/>
  <c r="P262" i="1" s="1"/>
  <c r="O261" i="1"/>
  <c r="P261" i="1" s="1"/>
  <c r="O260" i="1"/>
  <c r="P260" i="1" s="1"/>
  <c r="O259" i="1"/>
  <c r="P259" i="1" s="1"/>
  <c r="O258" i="1"/>
  <c r="P258" i="1" s="1"/>
  <c r="O257" i="1"/>
  <c r="P257" i="1" s="1"/>
  <c r="O256" i="1"/>
  <c r="P256" i="1" s="1"/>
  <c r="O255" i="1"/>
  <c r="P255" i="1" s="1"/>
  <c r="O254" i="1"/>
  <c r="P254" i="1" s="1"/>
  <c r="O253" i="1"/>
  <c r="P253" i="1" s="1"/>
  <c r="O252" i="1"/>
  <c r="P252" i="1" s="1"/>
  <c r="O247" i="1"/>
  <c r="P247" i="1" s="1"/>
  <c r="O245" i="1"/>
  <c r="P245" i="1" s="1"/>
  <c r="O244" i="1"/>
  <c r="P244" i="1" s="1"/>
  <c r="O243" i="1"/>
  <c r="P243" i="1" s="1"/>
  <c r="O242" i="1"/>
  <c r="P242" i="1" s="1"/>
  <c r="O241" i="1"/>
  <c r="P241" i="1" s="1"/>
  <c r="O240" i="1"/>
  <c r="P240" i="1" s="1"/>
  <c r="O239" i="1"/>
  <c r="P239" i="1" s="1"/>
  <c r="O238" i="1"/>
  <c r="P238" i="1" s="1"/>
  <c r="O236" i="1"/>
  <c r="P236" i="1" s="1"/>
  <c r="O232" i="1"/>
  <c r="P232" i="1" s="1"/>
  <c r="O230" i="1"/>
  <c r="P230" i="1" s="1"/>
  <c r="O229" i="1"/>
  <c r="P229" i="1" s="1"/>
  <c r="O225" i="1"/>
  <c r="P225" i="1" s="1"/>
  <c r="O223" i="1"/>
  <c r="P223" i="1" s="1"/>
  <c r="O222" i="1"/>
  <c r="P222" i="1" s="1"/>
  <c r="O221" i="1"/>
  <c r="P221" i="1" s="1"/>
  <c r="O220" i="1"/>
  <c r="P220" i="1" s="1"/>
  <c r="O218" i="1"/>
  <c r="P218" i="1" s="1"/>
  <c r="O214" i="1"/>
  <c r="P214" i="1" s="1"/>
  <c r="O212" i="1"/>
  <c r="P212" i="1" s="1"/>
  <c r="O210" i="1"/>
  <c r="P210" i="1" s="1"/>
  <c r="O207" i="1"/>
  <c r="P207" i="1" s="1"/>
  <c r="O204" i="1"/>
  <c r="P204" i="1" s="1"/>
  <c r="O203" i="1"/>
  <c r="P203" i="1" s="1"/>
  <c r="O201" i="1"/>
  <c r="P201" i="1" s="1"/>
  <c r="O198" i="1"/>
  <c r="P198" i="1" s="1"/>
  <c r="O196" i="1"/>
  <c r="P196" i="1" s="1"/>
  <c r="O194" i="1"/>
  <c r="P194" i="1" s="1"/>
  <c r="O193" i="1"/>
  <c r="P193" i="1" s="1"/>
  <c r="O192" i="1"/>
  <c r="P192" i="1" s="1"/>
  <c r="O190" i="1"/>
  <c r="P190" i="1" s="1"/>
  <c r="O189" i="1"/>
  <c r="P189" i="1" s="1"/>
  <c r="O187" i="1"/>
  <c r="P187" i="1" s="1"/>
  <c r="O184" i="1"/>
  <c r="P184" i="1" s="1"/>
  <c r="O183" i="1"/>
  <c r="P183" i="1" s="1"/>
  <c r="O180" i="1"/>
  <c r="P180" i="1" s="1"/>
  <c r="O177" i="1"/>
  <c r="P177" i="1" s="1"/>
  <c r="O176" i="1"/>
  <c r="P176" i="1" s="1"/>
  <c r="O175" i="1"/>
  <c r="P175" i="1" s="1"/>
  <c r="O174" i="1"/>
  <c r="P174" i="1" s="1"/>
  <c r="O173" i="1"/>
  <c r="P173" i="1" s="1"/>
  <c r="O169" i="1"/>
  <c r="P169" i="1" s="1"/>
  <c r="O167" i="1"/>
  <c r="P167" i="1" s="1"/>
  <c r="O166" i="1"/>
  <c r="P166" i="1" s="1"/>
  <c r="O161" i="1"/>
  <c r="P161" i="1" s="1"/>
  <c r="O158" i="1"/>
  <c r="P158" i="1" s="1"/>
  <c r="O157" i="1"/>
  <c r="P157" i="1" s="1"/>
  <c r="O156" i="1"/>
  <c r="P156" i="1" s="1"/>
  <c r="O155" i="1"/>
  <c r="P155" i="1" s="1"/>
  <c r="O154" i="1"/>
  <c r="P154" i="1" s="1"/>
  <c r="O151" i="1"/>
  <c r="P151" i="1" s="1"/>
  <c r="O148" i="1"/>
  <c r="P148" i="1" s="1"/>
  <c r="O54" i="1"/>
  <c r="P54" i="1" s="1"/>
  <c r="O52" i="1"/>
  <c r="P52" i="1" s="1"/>
  <c r="O51" i="1"/>
  <c r="P51" i="1" s="1"/>
  <c r="O50" i="1"/>
  <c r="P50" i="1" s="1"/>
  <c r="O49" i="1"/>
  <c r="P49" i="1" s="1"/>
  <c r="O46" i="1"/>
  <c r="P46" i="1" s="1"/>
  <c r="O44" i="1"/>
  <c r="P44" i="1" s="1"/>
  <c r="O43" i="1"/>
  <c r="P43" i="1" s="1"/>
  <c r="O42" i="1"/>
  <c r="P42" i="1" s="1"/>
  <c r="O40" i="1"/>
  <c r="P40" i="1" s="1"/>
  <c r="O39" i="1"/>
  <c r="P39" i="1" s="1"/>
  <c r="O37" i="1"/>
  <c r="P37" i="1" s="1"/>
  <c r="O36" i="1"/>
  <c r="P36" i="1" s="1"/>
  <c r="O35" i="1"/>
  <c r="P35" i="1" s="1"/>
  <c r="O34" i="1"/>
  <c r="P34" i="1" s="1"/>
  <c r="O31" i="1"/>
  <c r="P31" i="1" s="1"/>
  <c r="O27" i="1"/>
  <c r="P27" i="1" s="1"/>
  <c r="O23" i="1"/>
  <c r="P23" i="1" s="1"/>
  <c r="O19" i="1"/>
  <c r="P19" i="1" s="1"/>
  <c r="O17" i="1"/>
  <c r="P17" i="1" s="1"/>
  <c r="O16" i="1"/>
  <c r="P16" i="1" s="1"/>
  <c r="O15" i="1"/>
  <c r="P15" i="1" s="1"/>
  <c r="O14" i="1"/>
  <c r="P14" i="1" s="1"/>
  <c r="O12" i="1"/>
  <c r="P12" i="1" s="1"/>
  <c r="O11" i="1"/>
  <c r="P11" i="1" s="1"/>
  <c r="O10" i="1"/>
  <c r="P10" i="1" s="1"/>
  <c r="O7" i="1"/>
  <c r="P7" i="1" s="1"/>
  <c r="O5" i="1"/>
  <c r="P5" i="1" s="1"/>
  <c r="O4" i="1"/>
  <c r="P4" i="1" s="1"/>
  <c r="M1819" i="1"/>
  <c r="N1819" i="1" s="1"/>
  <c r="M1818" i="1"/>
  <c r="N1818" i="1" s="1"/>
  <c r="M1817" i="1"/>
  <c r="N1817" i="1" s="1"/>
  <c r="M1816" i="1"/>
  <c r="N1816" i="1" s="1"/>
  <c r="M1814" i="1"/>
  <c r="N1814" i="1" s="1"/>
  <c r="M1813" i="1"/>
  <c r="N1813" i="1" s="1"/>
  <c r="M1812" i="1"/>
  <c r="N1812" i="1" s="1"/>
  <c r="M1811" i="1"/>
  <c r="N1811" i="1" s="1"/>
  <c r="M1810" i="1"/>
  <c r="N1810" i="1" s="1"/>
  <c r="M1808" i="1"/>
  <c r="N1808" i="1" s="1"/>
  <c r="M1807" i="1"/>
  <c r="N1807" i="1" s="1"/>
  <c r="M1806" i="1"/>
  <c r="N1806" i="1" s="1"/>
  <c r="M1805" i="1"/>
  <c r="N1805" i="1" s="1"/>
  <c r="M1804" i="1"/>
  <c r="N1804" i="1" s="1"/>
  <c r="M1801" i="1"/>
  <c r="N1801" i="1" s="1"/>
  <c r="M1800" i="1"/>
  <c r="N1800" i="1" s="1"/>
  <c r="M1799" i="1"/>
  <c r="N1799" i="1" s="1"/>
  <c r="M1798" i="1"/>
  <c r="N1798" i="1" s="1"/>
  <c r="M1797" i="1"/>
  <c r="N1797" i="1" s="1"/>
  <c r="M1796" i="1"/>
  <c r="N1796" i="1" s="1"/>
  <c r="M1795" i="1"/>
  <c r="N1795" i="1" s="1"/>
  <c r="M1794" i="1"/>
  <c r="N1794" i="1" s="1"/>
  <c r="M1793" i="1"/>
  <c r="N1793" i="1" s="1"/>
  <c r="M1792" i="1"/>
  <c r="N1792" i="1" s="1"/>
  <c r="M1791" i="1"/>
  <c r="N1791" i="1" s="1"/>
  <c r="M1790" i="1"/>
  <c r="N1790" i="1" s="1"/>
  <c r="M1789" i="1"/>
  <c r="N1789" i="1" s="1"/>
  <c r="M1788" i="1"/>
  <c r="N1788" i="1" s="1"/>
  <c r="M1787" i="1"/>
  <c r="N1787" i="1" s="1"/>
  <c r="M1786" i="1"/>
  <c r="N1786" i="1" s="1"/>
  <c r="M1785" i="1"/>
  <c r="N1785" i="1" s="1"/>
  <c r="M1784" i="1"/>
  <c r="N1784" i="1" s="1"/>
  <c r="M1783" i="1"/>
  <c r="N1783" i="1" s="1"/>
  <c r="M1782" i="1"/>
  <c r="N1782" i="1" s="1"/>
  <c r="M1781" i="1"/>
  <c r="N1781" i="1" s="1"/>
  <c r="M1780" i="1"/>
  <c r="N1780" i="1" s="1"/>
  <c r="M1779" i="1"/>
  <c r="N1779" i="1" s="1"/>
  <c r="M1778" i="1"/>
  <c r="N1778" i="1" s="1"/>
  <c r="M1777" i="1"/>
  <c r="N1777" i="1" s="1"/>
  <c r="M1776" i="1"/>
  <c r="N1776" i="1" s="1"/>
  <c r="M1775" i="1"/>
  <c r="N1775" i="1" s="1"/>
  <c r="M1774" i="1"/>
  <c r="N1774" i="1" s="1"/>
  <c r="M1773" i="1"/>
  <c r="N1773" i="1" s="1"/>
  <c r="M1772" i="1"/>
  <c r="N1772" i="1" s="1"/>
  <c r="M1771" i="1"/>
  <c r="N1771" i="1" s="1"/>
  <c r="M1770" i="1"/>
  <c r="N1770" i="1" s="1"/>
  <c r="M1769" i="1"/>
  <c r="N1769" i="1" s="1"/>
  <c r="M1768" i="1"/>
  <c r="N1768" i="1" s="1"/>
  <c r="M1767" i="1"/>
  <c r="N1767" i="1" s="1"/>
  <c r="M1766" i="1"/>
  <c r="N1766" i="1" s="1"/>
  <c r="M1765" i="1"/>
  <c r="N1765" i="1" s="1"/>
  <c r="M1764" i="1"/>
  <c r="N1764" i="1" s="1"/>
  <c r="M1763" i="1"/>
  <c r="N1763" i="1" s="1"/>
  <c r="M1762" i="1"/>
  <c r="N1762" i="1" s="1"/>
  <c r="M1761" i="1"/>
  <c r="N1761" i="1" s="1"/>
  <c r="M1760" i="1"/>
  <c r="N1760" i="1" s="1"/>
  <c r="M1759" i="1"/>
  <c r="N1759" i="1" s="1"/>
  <c r="M1758" i="1"/>
  <c r="N1758" i="1" s="1"/>
  <c r="M1753" i="1"/>
  <c r="N1753" i="1" s="1"/>
  <c r="M1752" i="1"/>
  <c r="N1752" i="1" s="1"/>
  <c r="M1751" i="1"/>
  <c r="N1751" i="1" s="1"/>
  <c r="M1749" i="1"/>
  <c r="N1749" i="1" s="1"/>
  <c r="M1748" i="1"/>
  <c r="N1748" i="1" s="1"/>
  <c r="M1747" i="1"/>
  <c r="N1747" i="1" s="1"/>
  <c r="M1745" i="1"/>
  <c r="N1745" i="1" s="1"/>
  <c r="M1744" i="1"/>
  <c r="N1744" i="1" s="1"/>
  <c r="M1743" i="1"/>
  <c r="N1743" i="1" s="1"/>
  <c r="M1742" i="1"/>
  <c r="N1742" i="1" s="1"/>
  <c r="M1741" i="1"/>
  <c r="N1741" i="1" s="1"/>
  <c r="M1739" i="1"/>
  <c r="N1739" i="1" s="1"/>
  <c r="M1738" i="1"/>
  <c r="N1738" i="1" s="1"/>
  <c r="M1737" i="1"/>
  <c r="N1737" i="1" s="1"/>
  <c r="M1734" i="1"/>
  <c r="N1734" i="1" s="1"/>
  <c r="M1733" i="1"/>
  <c r="N1733" i="1" s="1"/>
  <c r="M1732" i="1"/>
  <c r="N1732" i="1" s="1"/>
  <c r="M1731" i="1"/>
  <c r="N1731" i="1" s="1"/>
  <c r="M1730" i="1"/>
  <c r="N1730" i="1" s="1"/>
  <c r="M1729" i="1"/>
  <c r="N1729" i="1" s="1"/>
  <c r="M1728" i="1"/>
  <c r="N1728" i="1" s="1"/>
  <c r="M1727" i="1"/>
  <c r="N1727" i="1" s="1"/>
  <c r="M1726" i="1"/>
  <c r="N1726" i="1" s="1"/>
  <c r="M1725" i="1"/>
  <c r="N1725" i="1" s="1"/>
  <c r="M1724" i="1"/>
  <c r="N1724" i="1" s="1"/>
  <c r="M1723" i="1"/>
  <c r="N1723" i="1" s="1"/>
  <c r="M1722" i="1"/>
  <c r="N1722" i="1" s="1"/>
  <c r="M1721" i="1"/>
  <c r="N1721" i="1" s="1"/>
  <c r="M1720" i="1"/>
  <c r="N1720" i="1" s="1"/>
  <c r="M1719" i="1"/>
  <c r="N1719" i="1" s="1"/>
  <c r="M1718" i="1"/>
  <c r="N1718" i="1" s="1"/>
  <c r="M1717" i="1"/>
  <c r="N1717" i="1" s="1"/>
  <c r="M1716" i="1"/>
  <c r="N1716" i="1" s="1"/>
  <c r="M1715" i="1"/>
  <c r="N1715" i="1" s="1"/>
  <c r="M1714" i="1"/>
  <c r="N1714" i="1" s="1"/>
  <c r="M1713" i="1"/>
  <c r="N1713" i="1" s="1"/>
  <c r="M1712" i="1"/>
  <c r="N1712" i="1" s="1"/>
  <c r="M1711" i="1"/>
  <c r="N1711" i="1" s="1"/>
  <c r="M1710" i="1"/>
  <c r="N1710" i="1" s="1"/>
  <c r="M1703" i="1"/>
  <c r="N1703" i="1" s="1"/>
  <c r="M1702" i="1"/>
  <c r="N1702" i="1" s="1"/>
  <c r="M1701" i="1"/>
  <c r="N1701" i="1" s="1"/>
  <c r="M1700" i="1"/>
  <c r="N1700" i="1" s="1"/>
  <c r="M1699" i="1"/>
  <c r="N1699" i="1" s="1"/>
  <c r="M1698" i="1"/>
  <c r="N1698" i="1" s="1"/>
  <c r="M1695" i="1"/>
  <c r="N1695" i="1" s="1"/>
  <c r="M1694" i="1"/>
  <c r="N1694" i="1" s="1"/>
  <c r="M1693" i="1"/>
  <c r="N1693" i="1" s="1"/>
  <c r="M1691" i="1"/>
  <c r="N1691" i="1" s="1"/>
  <c r="M1689" i="1"/>
  <c r="N1689" i="1" s="1"/>
  <c r="M1687" i="1"/>
  <c r="N1687" i="1" s="1"/>
  <c r="M1686" i="1"/>
  <c r="N1686" i="1" s="1"/>
  <c r="M1682" i="1"/>
  <c r="N1682" i="1" s="1"/>
  <c r="M1681" i="1"/>
  <c r="N1681" i="1" s="1"/>
  <c r="M1680" i="1"/>
  <c r="N1680" i="1" s="1"/>
  <c r="M1679" i="1"/>
  <c r="N1679" i="1" s="1"/>
  <c r="M1678" i="1"/>
  <c r="N1678" i="1" s="1"/>
  <c r="M1675" i="1"/>
  <c r="N1675" i="1" s="1"/>
  <c r="M1674" i="1"/>
  <c r="N1674" i="1" s="1"/>
  <c r="M1672" i="1"/>
  <c r="N1672" i="1" s="1"/>
  <c r="M1666" i="1"/>
  <c r="N1666" i="1" s="1"/>
  <c r="M1665" i="1"/>
  <c r="N1665" i="1" s="1"/>
  <c r="M1662" i="1"/>
  <c r="N1662" i="1" s="1"/>
  <c r="M1661" i="1"/>
  <c r="N1661" i="1" s="1"/>
  <c r="M1659" i="1"/>
  <c r="N1659" i="1" s="1"/>
  <c r="M1658" i="1"/>
  <c r="N1658" i="1" s="1"/>
  <c r="M1656" i="1"/>
  <c r="N1656" i="1" s="1"/>
  <c r="M1655" i="1"/>
  <c r="N1655" i="1" s="1"/>
  <c r="M1654" i="1"/>
  <c r="N1654" i="1" s="1"/>
  <c r="M1653" i="1"/>
  <c r="N1653" i="1" s="1"/>
  <c r="M1640" i="1"/>
  <c r="N1640" i="1" s="1"/>
  <c r="M1596" i="1"/>
  <c r="N1596" i="1" s="1"/>
  <c r="M1595" i="1"/>
  <c r="N1595" i="1" s="1"/>
  <c r="M1594" i="1"/>
  <c r="N1594" i="1" s="1"/>
  <c r="M1592" i="1"/>
  <c r="N1592" i="1" s="1"/>
  <c r="M1585" i="1"/>
  <c r="N1585" i="1" s="1"/>
  <c r="M1584" i="1"/>
  <c r="N1584" i="1" s="1"/>
  <c r="M1578" i="1"/>
  <c r="N1578" i="1" s="1"/>
  <c r="M1576" i="1"/>
  <c r="N1576" i="1" s="1"/>
  <c r="M1575" i="1"/>
  <c r="N1575" i="1" s="1"/>
  <c r="M1574" i="1"/>
  <c r="N1574" i="1" s="1"/>
  <c r="M1568" i="1"/>
  <c r="N1568" i="1" s="1"/>
  <c r="M1563" i="1"/>
  <c r="N1563" i="1" s="1"/>
  <c r="M1562" i="1"/>
  <c r="N1562" i="1" s="1"/>
  <c r="M1561" i="1"/>
  <c r="N1561" i="1" s="1"/>
  <c r="M1559" i="1"/>
  <c r="N1559" i="1" s="1"/>
  <c r="M1558" i="1"/>
  <c r="N1558" i="1" s="1"/>
  <c r="M1557" i="1"/>
  <c r="N1557" i="1" s="1"/>
  <c r="M1556" i="1"/>
  <c r="N1556" i="1" s="1"/>
  <c r="M1554" i="1"/>
  <c r="N1554" i="1" s="1"/>
  <c r="M1552" i="1"/>
  <c r="N1552" i="1" s="1"/>
  <c r="M1551" i="1"/>
  <c r="N1551" i="1" s="1"/>
  <c r="M1549" i="1"/>
  <c r="N1549" i="1" s="1"/>
  <c r="M1545" i="1"/>
  <c r="N1545" i="1" s="1"/>
  <c r="M1544" i="1"/>
  <c r="N1544" i="1" s="1"/>
  <c r="M1542" i="1"/>
  <c r="N1542" i="1" s="1"/>
  <c r="M1541" i="1"/>
  <c r="N1541" i="1" s="1"/>
  <c r="M1539" i="1"/>
  <c r="N1539" i="1" s="1"/>
  <c r="M1537" i="1"/>
  <c r="N1537" i="1" s="1"/>
  <c r="M1529" i="1"/>
  <c r="N1529" i="1" s="1"/>
  <c r="M1528" i="1"/>
  <c r="N1528" i="1" s="1"/>
  <c r="M1527" i="1"/>
  <c r="N1527" i="1" s="1"/>
  <c r="M1524" i="1"/>
  <c r="N1524" i="1" s="1"/>
  <c r="M1523" i="1"/>
  <c r="N1523" i="1" s="1"/>
  <c r="M1520" i="1"/>
  <c r="N1520" i="1" s="1"/>
  <c r="M1515" i="1"/>
  <c r="N1515" i="1" s="1"/>
  <c r="M1514" i="1"/>
  <c r="N1514" i="1" s="1"/>
  <c r="M1507" i="1"/>
  <c r="N1507" i="1" s="1"/>
  <c r="M1506" i="1"/>
  <c r="N1506" i="1" s="1"/>
  <c r="M1505" i="1"/>
  <c r="N1505" i="1" s="1"/>
  <c r="M1503" i="1"/>
  <c r="N1503" i="1" s="1"/>
  <c r="M1500" i="1"/>
  <c r="N1500" i="1" s="1"/>
  <c r="M1499" i="1"/>
  <c r="N1499" i="1" s="1"/>
  <c r="M1498" i="1"/>
  <c r="N1498" i="1" s="1"/>
  <c r="M1494" i="1"/>
  <c r="N1494" i="1" s="1"/>
  <c r="M1493" i="1"/>
  <c r="N1493" i="1" s="1"/>
  <c r="M1492" i="1"/>
  <c r="N1492" i="1" s="1"/>
  <c r="M1491" i="1"/>
  <c r="N1491" i="1" s="1"/>
  <c r="M1490" i="1"/>
  <c r="N1490" i="1" s="1"/>
  <c r="M1489" i="1"/>
  <c r="N1489" i="1" s="1"/>
  <c r="M1488" i="1"/>
  <c r="N1488" i="1" s="1"/>
  <c r="M1486" i="1"/>
  <c r="N1486" i="1" s="1"/>
  <c r="M1484" i="1"/>
  <c r="N1484" i="1" s="1"/>
  <c r="M1483" i="1"/>
  <c r="N1483" i="1" s="1"/>
  <c r="M1482" i="1"/>
  <c r="N1482" i="1" s="1"/>
  <c r="M1480" i="1"/>
  <c r="N1480" i="1" s="1"/>
  <c r="M1478" i="1"/>
  <c r="N1478" i="1" s="1"/>
  <c r="M1477" i="1"/>
  <c r="N1477" i="1" s="1"/>
  <c r="M1476" i="1"/>
  <c r="N1476" i="1" s="1"/>
  <c r="M1475" i="1"/>
  <c r="N1475" i="1" s="1"/>
  <c r="M1473" i="1"/>
  <c r="N1473" i="1" s="1"/>
  <c r="M1472" i="1"/>
  <c r="N1472" i="1" s="1"/>
  <c r="M1471" i="1"/>
  <c r="N1471" i="1" s="1"/>
  <c r="M1470" i="1"/>
  <c r="N1470" i="1" s="1"/>
  <c r="M1466" i="1"/>
  <c r="N1466" i="1" s="1"/>
  <c r="M1465" i="1"/>
  <c r="N1465" i="1" s="1"/>
  <c r="M1457" i="1"/>
  <c r="N1457" i="1" s="1"/>
  <c r="M1456" i="1"/>
  <c r="N1456" i="1" s="1"/>
  <c r="M1455" i="1"/>
  <c r="N1455" i="1" s="1"/>
  <c r="M1454" i="1"/>
  <c r="N1454" i="1" s="1"/>
  <c r="M1453" i="1"/>
  <c r="N1453" i="1" s="1"/>
  <c r="M1451" i="1"/>
  <c r="N1451" i="1" s="1"/>
  <c r="M1446" i="1"/>
  <c r="N1446" i="1" s="1"/>
  <c r="M1444" i="1"/>
  <c r="N1444" i="1" s="1"/>
  <c r="M1442" i="1"/>
  <c r="N1442" i="1" s="1"/>
  <c r="M1440" i="1"/>
  <c r="N1440" i="1" s="1"/>
  <c r="M1439" i="1"/>
  <c r="N1439" i="1" s="1"/>
  <c r="M1438" i="1"/>
  <c r="N1438" i="1" s="1"/>
  <c r="M1437" i="1"/>
  <c r="N1437" i="1" s="1"/>
  <c r="M1436" i="1"/>
  <c r="N1436" i="1" s="1"/>
  <c r="M1435" i="1"/>
  <c r="N1435" i="1" s="1"/>
  <c r="M1434" i="1"/>
  <c r="N1434" i="1" s="1"/>
  <c r="M1432" i="1"/>
  <c r="N1432" i="1" s="1"/>
  <c r="M1426" i="1"/>
  <c r="N1426" i="1" s="1"/>
  <c r="M1423" i="1"/>
  <c r="N1423" i="1" s="1"/>
  <c r="M1417" i="1"/>
  <c r="N1417" i="1" s="1"/>
  <c r="M1416" i="1"/>
  <c r="N1416" i="1" s="1"/>
  <c r="M1415" i="1"/>
  <c r="N1415" i="1" s="1"/>
  <c r="M1414" i="1"/>
  <c r="N1414" i="1" s="1"/>
  <c r="M1393" i="1"/>
  <c r="N1393" i="1" s="1"/>
  <c r="M1386" i="1"/>
  <c r="N1386" i="1" s="1"/>
  <c r="M1377" i="1"/>
  <c r="N1377" i="1" s="1"/>
  <c r="M1372" i="1"/>
  <c r="N1372" i="1" s="1"/>
  <c r="M1363" i="1"/>
  <c r="N1363" i="1" s="1"/>
  <c r="M1362" i="1"/>
  <c r="N1362" i="1" s="1"/>
  <c r="M1361" i="1"/>
  <c r="N1361" i="1" s="1"/>
  <c r="M1360" i="1"/>
  <c r="N1360" i="1" s="1"/>
  <c r="M1359" i="1"/>
  <c r="N1359" i="1" s="1"/>
  <c r="M1355" i="1"/>
  <c r="N1355" i="1" s="1"/>
  <c r="M1353" i="1"/>
  <c r="N1353" i="1" s="1"/>
  <c r="M1352" i="1"/>
  <c r="N1352" i="1" s="1"/>
  <c r="M1351" i="1"/>
  <c r="N1351" i="1" s="1"/>
  <c r="M1348" i="1"/>
  <c r="N1348" i="1" s="1"/>
  <c r="M1344" i="1"/>
  <c r="N1344" i="1" s="1"/>
  <c r="M1342" i="1"/>
  <c r="N1342" i="1" s="1"/>
  <c r="M1340" i="1"/>
  <c r="N1340" i="1" s="1"/>
  <c r="M1338" i="1"/>
  <c r="N1338" i="1" s="1"/>
  <c r="M1337" i="1"/>
  <c r="N1337" i="1" s="1"/>
  <c r="M1335" i="1"/>
  <c r="N1335" i="1" s="1"/>
  <c r="M1333" i="1"/>
  <c r="N1333" i="1" s="1"/>
  <c r="M1331" i="1"/>
  <c r="N1331" i="1" s="1"/>
  <c r="M1329" i="1"/>
  <c r="N1329" i="1" s="1"/>
  <c r="M1324" i="1"/>
  <c r="N1324" i="1" s="1"/>
  <c r="M1322" i="1"/>
  <c r="N1322" i="1" s="1"/>
  <c r="M1320" i="1"/>
  <c r="N1320" i="1" s="1"/>
  <c r="M1318" i="1"/>
  <c r="N1318" i="1" s="1"/>
  <c r="M1317" i="1"/>
  <c r="N1317" i="1" s="1"/>
  <c r="M1315" i="1"/>
  <c r="N1315" i="1" s="1"/>
  <c r="M1314" i="1"/>
  <c r="N1314" i="1" s="1"/>
  <c r="M1312" i="1"/>
  <c r="N1312" i="1" s="1"/>
  <c r="M1306" i="1"/>
  <c r="N1306" i="1" s="1"/>
  <c r="M1305" i="1"/>
  <c r="N1305" i="1" s="1"/>
  <c r="M1302" i="1"/>
  <c r="N1302" i="1" s="1"/>
  <c r="M1300" i="1"/>
  <c r="N1300" i="1" s="1"/>
  <c r="M1298" i="1"/>
  <c r="N1298" i="1" s="1"/>
  <c r="M1295" i="1"/>
  <c r="N1295" i="1" s="1"/>
  <c r="M1293" i="1"/>
  <c r="N1293" i="1" s="1"/>
  <c r="M1292" i="1"/>
  <c r="N1292" i="1" s="1"/>
  <c r="M1291" i="1"/>
  <c r="N1291" i="1" s="1"/>
  <c r="M1289" i="1"/>
  <c r="N1289" i="1" s="1"/>
  <c r="M1288" i="1"/>
  <c r="N1288" i="1" s="1"/>
  <c r="M1287" i="1"/>
  <c r="N1287" i="1" s="1"/>
  <c r="M1283" i="1"/>
  <c r="N1283" i="1" s="1"/>
  <c r="M1282" i="1"/>
  <c r="N1282" i="1" s="1"/>
  <c r="M1281" i="1"/>
  <c r="N1281" i="1" s="1"/>
  <c r="M1279" i="1"/>
  <c r="N1279" i="1" s="1"/>
  <c r="M1277" i="1"/>
  <c r="N1277" i="1" s="1"/>
  <c r="M1275" i="1"/>
  <c r="N1275" i="1" s="1"/>
  <c r="M1273" i="1"/>
  <c r="N1273" i="1" s="1"/>
  <c r="M1272" i="1"/>
  <c r="N1272" i="1" s="1"/>
  <c r="M1271" i="1"/>
  <c r="N1271" i="1" s="1"/>
  <c r="M1269" i="1"/>
  <c r="N1269" i="1" s="1"/>
  <c r="M1268" i="1"/>
  <c r="N1268" i="1" s="1"/>
  <c r="M1267" i="1"/>
  <c r="N1267" i="1" s="1"/>
  <c r="M1264" i="1"/>
  <c r="N1264" i="1" s="1"/>
  <c r="M1263" i="1"/>
  <c r="N1263" i="1" s="1"/>
  <c r="M1261" i="1"/>
  <c r="N1261" i="1" s="1"/>
  <c r="M1259" i="1"/>
  <c r="M1258" i="1"/>
  <c r="N1258" i="1" s="1"/>
  <c r="M1257" i="1"/>
  <c r="N1257" i="1" s="1"/>
  <c r="M1256" i="1"/>
  <c r="N1256" i="1" s="1"/>
  <c r="M1255" i="1"/>
  <c r="N1255" i="1" s="1"/>
  <c r="M1254" i="1"/>
  <c r="N1254" i="1" s="1"/>
  <c r="M1253" i="1"/>
  <c r="N1253" i="1" s="1"/>
  <c r="M1249" i="1"/>
  <c r="N1249" i="1" s="1"/>
  <c r="M1238" i="1"/>
  <c r="N1238" i="1" s="1"/>
  <c r="M1236" i="1"/>
  <c r="N1236" i="1" s="1"/>
  <c r="M1235" i="1"/>
  <c r="N1235" i="1" s="1"/>
  <c r="M1233" i="1"/>
  <c r="N1233" i="1" s="1"/>
  <c r="M1228" i="1"/>
  <c r="N1228" i="1" s="1"/>
  <c r="M1227" i="1"/>
  <c r="N1227" i="1" s="1"/>
  <c r="M1221" i="1"/>
  <c r="N1221" i="1" s="1"/>
  <c r="M1218" i="1"/>
  <c r="N1218" i="1" s="1"/>
  <c r="M1217" i="1"/>
  <c r="N1217" i="1" s="1"/>
  <c r="M1216" i="1"/>
  <c r="N1216" i="1" s="1"/>
  <c r="M1215" i="1"/>
  <c r="N1215" i="1" s="1"/>
  <c r="M1214" i="1"/>
  <c r="N1214" i="1" s="1"/>
  <c r="M1213" i="1"/>
  <c r="N1213" i="1" s="1"/>
  <c r="M1212" i="1"/>
  <c r="N1212" i="1" s="1"/>
  <c r="M1211" i="1"/>
  <c r="N1211" i="1" s="1"/>
  <c r="M1207" i="1"/>
  <c r="N1207" i="1" s="1"/>
  <c r="M1206" i="1"/>
  <c r="N1206" i="1" s="1"/>
  <c r="M1204" i="1"/>
  <c r="N1204" i="1" s="1"/>
  <c r="M1203" i="1"/>
  <c r="N1203" i="1" s="1"/>
  <c r="M1201" i="1"/>
  <c r="N1201" i="1" s="1"/>
  <c r="M1200" i="1"/>
  <c r="N1200" i="1" s="1"/>
  <c r="M1199" i="1"/>
  <c r="N1199" i="1" s="1"/>
  <c r="M1198" i="1"/>
  <c r="N1198" i="1" s="1"/>
  <c r="M1197" i="1"/>
  <c r="N1197" i="1" s="1"/>
  <c r="M1196" i="1"/>
  <c r="N1196" i="1" s="1"/>
  <c r="M1195" i="1"/>
  <c r="N1195" i="1" s="1"/>
  <c r="M1194" i="1"/>
  <c r="N1194" i="1" s="1"/>
  <c r="M1193" i="1"/>
  <c r="N1193" i="1" s="1"/>
  <c r="M1192" i="1"/>
  <c r="N1192" i="1" s="1"/>
  <c r="M1191" i="1"/>
  <c r="N1191" i="1" s="1"/>
  <c r="M1190" i="1"/>
  <c r="N1190" i="1" s="1"/>
  <c r="M1189" i="1"/>
  <c r="N1189" i="1" s="1"/>
  <c r="M1185" i="1"/>
  <c r="N1185" i="1" s="1"/>
  <c r="M1182" i="1"/>
  <c r="N1182" i="1" s="1"/>
  <c r="M1180" i="1"/>
  <c r="N1180" i="1" s="1"/>
  <c r="M1178" i="1"/>
  <c r="N1178" i="1" s="1"/>
  <c r="M1177" i="1"/>
  <c r="N1177" i="1" s="1"/>
  <c r="M1176" i="1"/>
  <c r="N1176" i="1" s="1"/>
  <c r="M1175" i="1"/>
  <c r="N1175" i="1" s="1"/>
  <c r="M1174" i="1"/>
  <c r="N1174" i="1" s="1"/>
  <c r="M1173" i="1"/>
  <c r="N1173" i="1" s="1"/>
  <c r="M1171" i="1"/>
  <c r="N1171" i="1" s="1"/>
  <c r="M1169" i="1"/>
  <c r="N1169" i="1" s="1"/>
  <c r="M1167" i="1"/>
  <c r="N1167" i="1" s="1"/>
  <c r="M1165" i="1"/>
  <c r="N1165" i="1" s="1"/>
  <c r="M1162" i="1"/>
  <c r="N1162" i="1" s="1"/>
  <c r="M1161" i="1"/>
  <c r="N1161" i="1" s="1"/>
  <c r="M1158" i="1"/>
  <c r="N1158" i="1" s="1"/>
  <c r="M1154" i="1"/>
  <c r="N1154" i="1" s="1"/>
  <c r="M1151" i="1"/>
  <c r="N1151" i="1" s="1"/>
  <c r="M1147" i="1"/>
  <c r="N1147" i="1" s="1"/>
  <c r="M1146" i="1"/>
  <c r="N1146" i="1" s="1"/>
  <c r="M1145" i="1"/>
  <c r="N1145" i="1" s="1"/>
  <c r="M1142" i="1"/>
  <c r="N1142" i="1" s="1"/>
  <c r="M1141" i="1"/>
  <c r="N1141" i="1" s="1"/>
  <c r="M1140" i="1"/>
  <c r="N1140" i="1" s="1"/>
  <c r="M1138" i="1"/>
  <c r="N1138" i="1" s="1"/>
  <c r="M1136" i="1"/>
  <c r="N1136" i="1" s="1"/>
  <c r="M1135" i="1"/>
  <c r="N1135" i="1" s="1"/>
  <c r="M1134" i="1"/>
  <c r="N1134" i="1" s="1"/>
  <c r="M1133" i="1"/>
  <c r="N1133" i="1" s="1"/>
  <c r="M1132" i="1"/>
  <c r="N1132" i="1" s="1"/>
  <c r="M1131" i="1"/>
  <c r="N1131" i="1" s="1"/>
  <c r="M1130" i="1"/>
  <c r="N1130" i="1" s="1"/>
  <c r="M1128" i="1"/>
  <c r="N1128" i="1" s="1"/>
  <c r="M1125" i="1"/>
  <c r="N1125" i="1" s="1"/>
  <c r="M1124" i="1"/>
  <c r="N1124" i="1" s="1"/>
  <c r="M1121" i="1"/>
  <c r="N1121" i="1" s="1"/>
  <c r="M1118" i="1"/>
  <c r="N1118" i="1" s="1"/>
  <c r="M1117" i="1"/>
  <c r="N1117" i="1" s="1"/>
  <c r="M1116" i="1"/>
  <c r="N1116" i="1" s="1"/>
  <c r="M1115" i="1"/>
  <c r="N1115" i="1" s="1"/>
  <c r="M1112" i="1"/>
  <c r="N1112" i="1" s="1"/>
  <c r="M1111" i="1"/>
  <c r="N1111" i="1" s="1"/>
  <c r="M1061" i="1"/>
  <c r="N1061" i="1" s="1"/>
  <c r="M1004" i="1"/>
  <c r="N1004" i="1" s="1"/>
  <c r="M1002" i="1"/>
  <c r="N1002" i="1" s="1"/>
  <c r="M1001" i="1"/>
  <c r="N1001" i="1" s="1"/>
  <c r="M999" i="1"/>
  <c r="N999" i="1" s="1"/>
  <c r="M991" i="1"/>
  <c r="N991" i="1" s="1"/>
  <c r="M990" i="1"/>
  <c r="N990" i="1" s="1"/>
  <c r="M986" i="1"/>
  <c r="N986" i="1" s="1"/>
  <c r="M985" i="1"/>
  <c r="N985" i="1" s="1"/>
  <c r="M984" i="1"/>
  <c r="N984" i="1" s="1"/>
  <c r="M983" i="1"/>
  <c r="N983" i="1" s="1"/>
  <c r="M982" i="1"/>
  <c r="N982" i="1" s="1"/>
  <c r="M981" i="1"/>
  <c r="N981" i="1" s="1"/>
  <c r="M980" i="1"/>
  <c r="N980" i="1" s="1"/>
  <c r="M979" i="1"/>
  <c r="N979" i="1" s="1"/>
  <c r="M978" i="1"/>
  <c r="N978" i="1" s="1"/>
  <c r="M977" i="1"/>
  <c r="N977" i="1" s="1"/>
  <c r="M976" i="1"/>
  <c r="N976" i="1" s="1"/>
  <c r="M975" i="1"/>
  <c r="N975" i="1" s="1"/>
  <c r="M974" i="1"/>
  <c r="N974" i="1" s="1"/>
  <c r="M973" i="1"/>
  <c r="N973" i="1" s="1"/>
  <c r="M972" i="1"/>
  <c r="N972" i="1" s="1"/>
  <c r="M971" i="1"/>
  <c r="N971" i="1" s="1"/>
  <c r="M969" i="1"/>
  <c r="N969" i="1" s="1"/>
  <c r="M968" i="1"/>
  <c r="N968" i="1" s="1"/>
  <c r="M967" i="1"/>
  <c r="N967" i="1" s="1"/>
  <c r="M965" i="1"/>
  <c r="N965" i="1" s="1"/>
  <c r="M964" i="1"/>
  <c r="N964" i="1" s="1"/>
  <c r="M961" i="1"/>
  <c r="N961" i="1" s="1"/>
  <c r="M960" i="1"/>
  <c r="N960" i="1" s="1"/>
  <c r="M959" i="1"/>
  <c r="N959" i="1" s="1"/>
  <c r="M958" i="1"/>
  <c r="N958" i="1" s="1"/>
  <c r="M956" i="1"/>
  <c r="N956" i="1" s="1"/>
  <c r="M955" i="1"/>
  <c r="N955" i="1" s="1"/>
  <c r="M954" i="1"/>
  <c r="N954" i="1" s="1"/>
  <c r="M953" i="1"/>
  <c r="N953" i="1" s="1"/>
  <c r="M952" i="1"/>
  <c r="N952" i="1" s="1"/>
  <c r="M951" i="1"/>
  <c r="N951" i="1" s="1"/>
  <c r="M946" i="1"/>
  <c r="N946" i="1" s="1"/>
  <c r="M945" i="1"/>
  <c r="N945" i="1" s="1"/>
  <c r="M941" i="1"/>
  <c r="N941" i="1" s="1"/>
  <c r="M940" i="1"/>
  <c r="N940" i="1" s="1"/>
  <c r="M939" i="1"/>
  <c r="N939" i="1" s="1"/>
  <c r="M938" i="1"/>
  <c r="N938" i="1" s="1"/>
  <c r="M935" i="1"/>
  <c r="N935" i="1" s="1"/>
  <c r="M933" i="1"/>
  <c r="N933" i="1" s="1"/>
  <c r="M931" i="1"/>
  <c r="N931" i="1" s="1"/>
  <c r="M930" i="1"/>
  <c r="N930" i="1" s="1"/>
  <c r="M929" i="1"/>
  <c r="N929" i="1" s="1"/>
  <c r="M928" i="1"/>
  <c r="N928" i="1" s="1"/>
  <c r="M927" i="1"/>
  <c r="N927" i="1" s="1"/>
  <c r="M926" i="1"/>
  <c r="N926" i="1" s="1"/>
  <c r="M925" i="1"/>
  <c r="N925" i="1" s="1"/>
  <c r="M920" i="1"/>
  <c r="N920" i="1" s="1"/>
  <c r="M919" i="1"/>
  <c r="N919" i="1" s="1"/>
  <c r="M918" i="1"/>
  <c r="N918" i="1" s="1"/>
  <c r="M917" i="1"/>
  <c r="N917" i="1" s="1"/>
  <c r="M916" i="1"/>
  <c r="N916" i="1" s="1"/>
  <c r="M915" i="1"/>
  <c r="N915" i="1" s="1"/>
  <c r="M914" i="1"/>
  <c r="N914" i="1" s="1"/>
  <c r="M913" i="1"/>
  <c r="N913" i="1" s="1"/>
  <c r="M909" i="1"/>
  <c r="N909" i="1" s="1"/>
  <c r="M908" i="1"/>
  <c r="N908" i="1" s="1"/>
  <c r="M907" i="1"/>
  <c r="N907" i="1" s="1"/>
  <c r="M905" i="1"/>
  <c r="N905" i="1" s="1"/>
  <c r="M904" i="1"/>
  <c r="N904" i="1" s="1"/>
  <c r="M901" i="1"/>
  <c r="N901" i="1" s="1"/>
  <c r="M897" i="1"/>
  <c r="N897" i="1" s="1"/>
  <c r="M885" i="1"/>
  <c r="N885" i="1" s="1"/>
  <c r="M884" i="1"/>
  <c r="N884" i="1" s="1"/>
  <c r="M881" i="1"/>
  <c r="N881" i="1" s="1"/>
  <c r="M880" i="1"/>
  <c r="N880" i="1" s="1"/>
  <c r="M878" i="1"/>
  <c r="N878" i="1" s="1"/>
  <c r="M874" i="1"/>
  <c r="N874" i="1" s="1"/>
  <c r="M873" i="1"/>
  <c r="N873" i="1" s="1"/>
  <c r="M872" i="1"/>
  <c r="N872" i="1" s="1"/>
  <c r="M870" i="1"/>
  <c r="N870" i="1" s="1"/>
  <c r="M868" i="1"/>
  <c r="N868" i="1" s="1"/>
  <c r="M863" i="1"/>
  <c r="N863" i="1" s="1"/>
  <c r="M862" i="1"/>
  <c r="N862" i="1" s="1"/>
  <c r="M861" i="1"/>
  <c r="N861" i="1" s="1"/>
  <c r="M855" i="1"/>
  <c r="N855" i="1" s="1"/>
  <c r="M851" i="1"/>
  <c r="N851" i="1" s="1"/>
  <c r="M848" i="1"/>
  <c r="N848" i="1" s="1"/>
  <c r="M847" i="1"/>
  <c r="N847" i="1" s="1"/>
  <c r="M845" i="1"/>
  <c r="N845" i="1" s="1"/>
  <c r="M842" i="1"/>
  <c r="N842" i="1" s="1"/>
  <c r="M838" i="1"/>
  <c r="N838" i="1" s="1"/>
  <c r="M837" i="1"/>
  <c r="N837" i="1" s="1"/>
  <c r="M836" i="1"/>
  <c r="N836" i="1" s="1"/>
  <c r="M835" i="1"/>
  <c r="N835" i="1" s="1"/>
  <c r="M832" i="1"/>
  <c r="N832" i="1" s="1"/>
  <c r="M831" i="1"/>
  <c r="N831" i="1" s="1"/>
  <c r="M828" i="1"/>
  <c r="N828" i="1" s="1"/>
  <c r="M827" i="1"/>
  <c r="N827" i="1" s="1"/>
  <c r="M826" i="1"/>
  <c r="N826" i="1" s="1"/>
  <c r="M825" i="1"/>
  <c r="N825" i="1" s="1"/>
  <c r="M824" i="1"/>
  <c r="N824" i="1" s="1"/>
  <c r="M823" i="1"/>
  <c r="N823" i="1" s="1"/>
  <c r="M822" i="1"/>
  <c r="N822" i="1" s="1"/>
  <c r="M821" i="1"/>
  <c r="N821" i="1" s="1"/>
  <c r="M820" i="1"/>
  <c r="N820" i="1" s="1"/>
  <c r="M819" i="1"/>
  <c r="N819" i="1" s="1"/>
  <c r="M818" i="1"/>
  <c r="N818" i="1" s="1"/>
  <c r="M817" i="1"/>
  <c r="N817" i="1" s="1"/>
  <c r="M816" i="1"/>
  <c r="N816" i="1" s="1"/>
  <c r="M815" i="1"/>
  <c r="N815" i="1" s="1"/>
  <c r="M813" i="1"/>
  <c r="N813" i="1" s="1"/>
  <c r="M812" i="1"/>
  <c r="N812" i="1" s="1"/>
  <c r="M811" i="1"/>
  <c r="N811" i="1" s="1"/>
  <c r="M810" i="1"/>
  <c r="N810" i="1" s="1"/>
  <c r="M809" i="1"/>
  <c r="N809" i="1" s="1"/>
  <c r="M808" i="1"/>
  <c r="N808" i="1" s="1"/>
  <c r="M807" i="1"/>
  <c r="N807" i="1" s="1"/>
  <c r="M806" i="1"/>
  <c r="N806" i="1" s="1"/>
  <c r="M805" i="1"/>
  <c r="N805" i="1" s="1"/>
  <c r="M804" i="1"/>
  <c r="N804" i="1" s="1"/>
  <c r="M803" i="1"/>
  <c r="N803" i="1" s="1"/>
  <c r="M802" i="1"/>
  <c r="N802" i="1" s="1"/>
  <c r="M801" i="1"/>
  <c r="N801" i="1" s="1"/>
  <c r="M800" i="1"/>
  <c r="N800" i="1" s="1"/>
  <c r="M799" i="1"/>
  <c r="N799" i="1" s="1"/>
  <c r="M798" i="1"/>
  <c r="N798" i="1" s="1"/>
  <c r="M797" i="1"/>
  <c r="N797" i="1" s="1"/>
  <c r="M796" i="1"/>
  <c r="N796" i="1" s="1"/>
  <c r="M795" i="1"/>
  <c r="N795" i="1" s="1"/>
  <c r="M794" i="1"/>
  <c r="N794" i="1" s="1"/>
  <c r="M793" i="1"/>
  <c r="N793" i="1" s="1"/>
  <c r="M792" i="1"/>
  <c r="N792" i="1" s="1"/>
  <c r="M789" i="1"/>
  <c r="N789" i="1" s="1"/>
  <c r="M788" i="1"/>
  <c r="N788" i="1" s="1"/>
  <c r="M787" i="1"/>
  <c r="N787" i="1" s="1"/>
  <c r="M786" i="1"/>
  <c r="N786" i="1" s="1"/>
  <c r="M782" i="1"/>
  <c r="N782" i="1" s="1"/>
  <c r="M781" i="1"/>
  <c r="N781" i="1" s="1"/>
  <c r="M777" i="1"/>
  <c r="N777" i="1" s="1"/>
  <c r="M776" i="1"/>
  <c r="N776" i="1" s="1"/>
  <c r="M775" i="1"/>
  <c r="N775" i="1" s="1"/>
  <c r="M774" i="1"/>
  <c r="N774" i="1" s="1"/>
  <c r="M771" i="1"/>
  <c r="N771" i="1" s="1"/>
  <c r="M768" i="1"/>
  <c r="N768" i="1" s="1"/>
  <c r="M766" i="1"/>
  <c r="N766" i="1" s="1"/>
  <c r="M765" i="1"/>
  <c r="N765" i="1" s="1"/>
  <c r="M761" i="1"/>
  <c r="N761" i="1" s="1"/>
  <c r="M758" i="1"/>
  <c r="N758" i="1" s="1"/>
  <c r="M754" i="1"/>
  <c r="N754" i="1" s="1"/>
  <c r="M752" i="1"/>
  <c r="N752" i="1" s="1"/>
  <c r="M751" i="1"/>
  <c r="N751" i="1" s="1"/>
  <c r="M748" i="1"/>
  <c r="N748" i="1" s="1"/>
  <c r="M747" i="1"/>
  <c r="N747" i="1" s="1"/>
  <c r="M746" i="1"/>
  <c r="N746" i="1" s="1"/>
  <c r="M741" i="1"/>
  <c r="N741" i="1" s="1"/>
  <c r="M738" i="1"/>
  <c r="N738" i="1" s="1"/>
  <c r="M729" i="1"/>
  <c r="N729" i="1" s="1"/>
  <c r="M722" i="1"/>
  <c r="N722" i="1" s="1"/>
  <c r="M721" i="1"/>
  <c r="N721" i="1" s="1"/>
  <c r="M717" i="1"/>
  <c r="N717" i="1" s="1"/>
  <c r="M716" i="1"/>
  <c r="N716" i="1" s="1"/>
  <c r="M713" i="1"/>
  <c r="N713" i="1" s="1"/>
  <c r="M712" i="1"/>
  <c r="N712" i="1" s="1"/>
  <c r="M711" i="1"/>
  <c r="N711" i="1" s="1"/>
  <c r="M710" i="1"/>
  <c r="N710" i="1" s="1"/>
  <c r="M709" i="1"/>
  <c r="N709" i="1" s="1"/>
  <c r="M703" i="1"/>
  <c r="N703" i="1" s="1"/>
  <c r="M695" i="1"/>
  <c r="N695" i="1" s="1"/>
  <c r="M694" i="1"/>
  <c r="N694" i="1" s="1"/>
  <c r="M689" i="1"/>
  <c r="N689" i="1" s="1"/>
  <c r="M688" i="1"/>
  <c r="N688" i="1" s="1"/>
  <c r="M685" i="1"/>
  <c r="N685" i="1" s="1"/>
  <c r="M680" i="1"/>
  <c r="N680" i="1" s="1"/>
  <c r="M679" i="1"/>
  <c r="N679" i="1" s="1"/>
  <c r="M676" i="1"/>
  <c r="N676" i="1" s="1"/>
  <c r="M675" i="1"/>
  <c r="N675" i="1" s="1"/>
  <c r="M674" i="1"/>
  <c r="N674" i="1" s="1"/>
  <c r="M669" i="1"/>
  <c r="N669" i="1" s="1"/>
  <c r="M667" i="1"/>
  <c r="N667" i="1" s="1"/>
  <c r="M658" i="1"/>
  <c r="N658" i="1" s="1"/>
  <c r="M650" i="1"/>
  <c r="N650" i="1" s="1"/>
  <c r="M555" i="1"/>
  <c r="N555" i="1" s="1"/>
  <c r="M536" i="1"/>
  <c r="N536" i="1" s="1"/>
  <c r="M535" i="1"/>
  <c r="N535" i="1" s="1"/>
  <c r="M534" i="1"/>
  <c r="N534" i="1" s="1"/>
  <c r="M523" i="1"/>
  <c r="N523" i="1" s="1"/>
  <c r="M519" i="1"/>
  <c r="N519" i="1" s="1"/>
  <c r="M518" i="1"/>
  <c r="N518" i="1" s="1"/>
  <c r="M517" i="1"/>
  <c r="N517" i="1" s="1"/>
  <c r="M515" i="1"/>
  <c r="N515" i="1" s="1"/>
  <c r="M514" i="1"/>
  <c r="N514" i="1" s="1"/>
  <c r="M513" i="1"/>
  <c r="N513" i="1" s="1"/>
  <c r="M512" i="1"/>
  <c r="N512" i="1" s="1"/>
  <c r="M509" i="1"/>
  <c r="N509" i="1" s="1"/>
  <c r="M508" i="1"/>
  <c r="N508" i="1" s="1"/>
  <c r="M507" i="1"/>
  <c r="N507" i="1" s="1"/>
  <c r="M506" i="1"/>
  <c r="N506" i="1" s="1"/>
  <c r="M505" i="1"/>
  <c r="N505" i="1" s="1"/>
  <c r="M504" i="1"/>
  <c r="N504" i="1" s="1"/>
  <c r="M503" i="1"/>
  <c r="N503" i="1" s="1"/>
  <c r="M502" i="1"/>
  <c r="N502" i="1" s="1"/>
  <c r="M501" i="1"/>
  <c r="N501" i="1" s="1"/>
  <c r="M500" i="1"/>
  <c r="N500" i="1" s="1"/>
  <c r="M499" i="1"/>
  <c r="N499" i="1" s="1"/>
  <c r="M498" i="1"/>
  <c r="N498" i="1" s="1"/>
  <c r="M497" i="1"/>
  <c r="N497" i="1" s="1"/>
  <c r="M496" i="1"/>
  <c r="N496" i="1" s="1"/>
  <c r="M495" i="1"/>
  <c r="N495" i="1" s="1"/>
  <c r="M494" i="1"/>
  <c r="N494" i="1" s="1"/>
  <c r="M493" i="1"/>
  <c r="N493" i="1" s="1"/>
  <c r="M492" i="1"/>
  <c r="N492" i="1" s="1"/>
  <c r="M491" i="1"/>
  <c r="N491" i="1" s="1"/>
  <c r="M490" i="1"/>
  <c r="N490" i="1" s="1"/>
  <c r="M489" i="1"/>
  <c r="N489" i="1" s="1"/>
  <c r="M488" i="1"/>
  <c r="N488" i="1" s="1"/>
  <c r="M487" i="1"/>
  <c r="N487" i="1" s="1"/>
  <c r="M486" i="1"/>
  <c r="N486" i="1" s="1"/>
  <c r="M485" i="1"/>
  <c r="N485" i="1" s="1"/>
  <c r="M484" i="1"/>
  <c r="N484" i="1" s="1"/>
  <c r="M483" i="1"/>
  <c r="N483" i="1" s="1"/>
  <c r="M482" i="1"/>
  <c r="N482" i="1" s="1"/>
  <c r="M481" i="1"/>
  <c r="N481" i="1" s="1"/>
  <c r="M480" i="1"/>
  <c r="N480" i="1" s="1"/>
  <c r="M479" i="1"/>
  <c r="N479" i="1" s="1"/>
  <c r="M478" i="1"/>
  <c r="N478" i="1" s="1"/>
  <c r="M474" i="1"/>
  <c r="N474" i="1" s="1"/>
  <c r="M473" i="1"/>
  <c r="N473" i="1" s="1"/>
  <c r="M472" i="1"/>
  <c r="N472" i="1" s="1"/>
  <c r="M468" i="1"/>
  <c r="N468" i="1" s="1"/>
  <c r="M467" i="1"/>
  <c r="N467" i="1" s="1"/>
  <c r="M466" i="1"/>
  <c r="N466" i="1" s="1"/>
  <c r="M461" i="1"/>
  <c r="N461" i="1" s="1"/>
  <c r="M460" i="1"/>
  <c r="N460" i="1" s="1"/>
  <c r="M459" i="1"/>
  <c r="N459" i="1" s="1"/>
  <c r="M457" i="1"/>
  <c r="N457" i="1" s="1"/>
  <c r="M455" i="1"/>
  <c r="N455" i="1" s="1"/>
  <c r="M451" i="1"/>
  <c r="N451" i="1" s="1"/>
  <c r="M450" i="1"/>
  <c r="N450" i="1" s="1"/>
  <c r="M448" i="1"/>
  <c r="N448" i="1" s="1"/>
  <c r="M447" i="1"/>
  <c r="N447" i="1" s="1"/>
  <c r="M446" i="1"/>
  <c r="N446" i="1" s="1"/>
  <c r="M444" i="1"/>
  <c r="N444" i="1" s="1"/>
  <c r="M439" i="1"/>
  <c r="N439" i="1" s="1"/>
  <c r="M438" i="1"/>
  <c r="N438" i="1" s="1"/>
  <c r="M435" i="1"/>
  <c r="N435" i="1" s="1"/>
  <c r="M434" i="1"/>
  <c r="N434" i="1" s="1"/>
  <c r="M433" i="1"/>
  <c r="N433" i="1" s="1"/>
  <c r="M428" i="1"/>
  <c r="N428" i="1" s="1"/>
  <c r="M425" i="1"/>
  <c r="N425" i="1" s="1"/>
  <c r="M423" i="1"/>
  <c r="N423" i="1" s="1"/>
  <c r="M422" i="1"/>
  <c r="N422" i="1" s="1"/>
  <c r="M415" i="1"/>
  <c r="N415" i="1" s="1"/>
  <c r="M413" i="1"/>
  <c r="N413" i="1" s="1"/>
  <c r="M411" i="1"/>
  <c r="N411" i="1" s="1"/>
  <c r="M407" i="1"/>
  <c r="N407" i="1" s="1"/>
  <c r="M404" i="1"/>
  <c r="N404" i="1" s="1"/>
  <c r="M401" i="1"/>
  <c r="N401" i="1" s="1"/>
  <c r="M400" i="1"/>
  <c r="N400" i="1" s="1"/>
  <c r="M395" i="1"/>
  <c r="N395" i="1" s="1"/>
  <c r="M394" i="1"/>
  <c r="N394" i="1" s="1"/>
  <c r="M391" i="1"/>
  <c r="N391" i="1" s="1"/>
  <c r="M388" i="1"/>
  <c r="N388" i="1" s="1"/>
  <c r="M387" i="1"/>
  <c r="N387" i="1" s="1"/>
  <c r="M385" i="1"/>
  <c r="N385" i="1" s="1"/>
  <c r="M381" i="1"/>
  <c r="N381" i="1" s="1"/>
  <c r="M378" i="1"/>
  <c r="N378" i="1" s="1"/>
  <c r="M373" i="1"/>
  <c r="N373" i="1" s="1"/>
  <c r="M372" i="1"/>
  <c r="N372" i="1" s="1"/>
  <c r="M371" i="1"/>
  <c r="N371" i="1" s="1"/>
  <c r="M368" i="1"/>
  <c r="N368" i="1" s="1"/>
  <c r="M367" i="1"/>
  <c r="N367" i="1" s="1"/>
  <c r="M366" i="1"/>
  <c r="N366" i="1" s="1"/>
  <c r="M365" i="1"/>
  <c r="N365" i="1" s="1"/>
  <c r="M364" i="1"/>
  <c r="N364" i="1" s="1"/>
  <c r="M363" i="1"/>
  <c r="N363" i="1" s="1"/>
  <c r="M360" i="1"/>
  <c r="N360" i="1" s="1"/>
  <c r="M359" i="1"/>
  <c r="N359" i="1" s="1"/>
  <c r="M357" i="1"/>
  <c r="N357" i="1" s="1"/>
  <c r="M353" i="1"/>
  <c r="N353" i="1" s="1"/>
  <c r="M351" i="1"/>
  <c r="N351" i="1" s="1"/>
  <c r="M349" i="1"/>
  <c r="N349" i="1" s="1"/>
  <c r="M347" i="1"/>
  <c r="N347" i="1" s="1"/>
  <c r="M344" i="1"/>
  <c r="N344" i="1" s="1"/>
  <c r="M342" i="1"/>
  <c r="N342" i="1" s="1"/>
  <c r="M335" i="1"/>
  <c r="N335" i="1" s="1"/>
  <c r="M334" i="1"/>
  <c r="N334" i="1" s="1"/>
  <c r="M333" i="1"/>
  <c r="N333" i="1" s="1"/>
  <c r="M332" i="1"/>
  <c r="N332" i="1" s="1"/>
  <c r="M331" i="1"/>
  <c r="N331" i="1" s="1"/>
  <c r="M329" i="1"/>
  <c r="N329" i="1" s="1"/>
  <c r="M326" i="1"/>
  <c r="N326" i="1" s="1"/>
  <c r="M325" i="1"/>
  <c r="N325" i="1" s="1"/>
  <c r="M324" i="1"/>
  <c r="N324" i="1" s="1"/>
  <c r="M321" i="1"/>
  <c r="N321" i="1" s="1"/>
  <c r="M320" i="1"/>
  <c r="N320" i="1" s="1"/>
  <c r="M307" i="1"/>
  <c r="N307" i="1" s="1"/>
  <c r="M306" i="1"/>
  <c r="N306" i="1" s="1"/>
  <c r="M302" i="1"/>
  <c r="N302" i="1" s="1"/>
  <c r="M301" i="1"/>
  <c r="N301" i="1" s="1"/>
  <c r="M300" i="1"/>
  <c r="N300" i="1" s="1"/>
  <c r="M299" i="1"/>
  <c r="N299" i="1" s="1"/>
  <c r="M298" i="1"/>
  <c r="N298" i="1" s="1"/>
  <c r="M297" i="1"/>
  <c r="N297" i="1" s="1"/>
  <c r="M296" i="1"/>
  <c r="N296" i="1" s="1"/>
  <c r="M295" i="1"/>
  <c r="N295" i="1" s="1"/>
  <c r="M292" i="1"/>
  <c r="N292" i="1" s="1"/>
  <c r="M291" i="1"/>
  <c r="N291" i="1" s="1"/>
  <c r="M290" i="1"/>
  <c r="N290" i="1" s="1"/>
  <c r="M289" i="1"/>
  <c r="N289" i="1" s="1"/>
  <c r="M288" i="1"/>
  <c r="N288" i="1" s="1"/>
  <c r="M287" i="1"/>
  <c r="N287" i="1" s="1"/>
  <c r="M286" i="1"/>
  <c r="N286" i="1" s="1"/>
  <c r="M285" i="1"/>
  <c r="N285" i="1" s="1"/>
  <c r="M284" i="1"/>
  <c r="N284" i="1" s="1"/>
  <c r="M283" i="1"/>
  <c r="N283" i="1" s="1"/>
  <c r="M282" i="1"/>
  <c r="N282" i="1" s="1"/>
  <c r="M281" i="1"/>
  <c r="N281" i="1" s="1"/>
  <c r="M280" i="1"/>
  <c r="N280" i="1" s="1"/>
  <c r="M279" i="1"/>
  <c r="N279" i="1" s="1"/>
  <c r="M278" i="1"/>
  <c r="N278" i="1" s="1"/>
  <c r="M277" i="1"/>
  <c r="N277" i="1" s="1"/>
  <c r="M276" i="1"/>
  <c r="N276" i="1" s="1"/>
  <c r="M275" i="1"/>
  <c r="N275" i="1" s="1"/>
  <c r="M274" i="1"/>
  <c r="N274" i="1" s="1"/>
  <c r="M273" i="1"/>
  <c r="N273" i="1" s="1"/>
  <c r="M272" i="1"/>
  <c r="N272" i="1" s="1"/>
  <c r="M271" i="1"/>
  <c r="N271" i="1" s="1"/>
  <c r="M270" i="1"/>
  <c r="N270" i="1" s="1"/>
  <c r="M269" i="1"/>
  <c r="N269" i="1" s="1"/>
  <c r="M268" i="1"/>
  <c r="N268" i="1" s="1"/>
  <c r="M267" i="1"/>
  <c r="N267" i="1" s="1"/>
  <c r="M266" i="1"/>
  <c r="N266" i="1" s="1"/>
  <c r="M265" i="1"/>
  <c r="N265" i="1" s="1"/>
  <c r="M264" i="1"/>
  <c r="N264" i="1" s="1"/>
  <c r="M263" i="1"/>
  <c r="N263" i="1" s="1"/>
  <c r="M262" i="1"/>
  <c r="N262" i="1" s="1"/>
  <c r="M261" i="1"/>
  <c r="N261" i="1" s="1"/>
  <c r="M260" i="1"/>
  <c r="N260" i="1" s="1"/>
  <c r="M259" i="1"/>
  <c r="N259" i="1" s="1"/>
  <c r="M258" i="1"/>
  <c r="N258" i="1" s="1"/>
  <c r="M257" i="1"/>
  <c r="N257" i="1" s="1"/>
  <c r="M256" i="1"/>
  <c r="N256" i="1" s="1"/>
  <c r="M255" i="1"/>
  <c r="N255" i="1" s="1"/>
  <c r="M254" i="1"/>
  <c r="N254" i="1" s="1"/>
  <c r="M253" i="1"/>
  <c r="N253" i="1" s="1"/>
  <c r="M252" i="1"/>
  <c r="N252" i="1" s="1"/>
  <c r="M247" i="1"/>
  <c r="N247" i="1" s="1"/>
  <c r="M245" i="1"/>
  <c r="N245" i="1" s="1"/>
  <c r="M244" i="1"/>
  <c r="N244" i="1" s="1"/>
  <c r="M243" i="1"/>
  <c r="N243" i="1" s="1"/>
  <c r="M242" i="1"/>
  <c r="N242" i="1" s="1"/>
  <c r="M241" i="1"/>
  <c r="N241" i="1" s="1"/>
  <c r="M240" i="1"/>
  <c r="N240" i="1" s="1"/>
  <c r="M239" i="1"/>
  <c r="N239" i="1" s="1"/>
  <c r="M238" i="1"/>
  <c r="N238" i="1" s="1"/>
  <c r="M236" i="1"/>
  <c r="N236" i="1" s="1"/>
  <c r="M232" i="1"/>
  <c r="N232" i="1" s="1"/>
  <c r="M230" i="1"/>
  <c r="N230" i="1" s="1"/>
  <c r="M229" i="1"/>
  <c r="N229" i="1" s="1"/>
  <c r="M225" i="1"/>
  <c r="N225" i="1" s="1"/>
  <c r="M223" i="1"/>
  <c r="N223" i="1" s="1"/>
  <c r="M222" i="1"/>
  <c r="N222" i="1" s="1"/>
  <c r="M221" i="1"/>
  <c r="N221" i="1" s="1"/>
  <c r="M220" i="1"/>
  <c r="N220" i="1" s="1"/>
  <c r="M218" i="1"/>
  <c r="N218" i="1" s="1"/>
  <c r="M214" i="1"/>
  <c r="N214" i="1" s="1"/>
  <c r="M212" i="1"/>
  <c r="N212" i="1" s="1"/>
  <c r="M210" i="1"/>
  <c r="N210" i="1" s="1"/>
  <c r="M207" i="1"/>
  <c r="N207" i="1" s="1"/>
  <c r="M204" i="1"/>
  <c r="N204" i="1" s="1"/>
  <c r="M203" i="1"/>
  <c r="N203" i="1" s="1"/>
  <c r="M201" i="1"/>
  <c r="N201" i="1" s="1"/>
  <c r="M198" i="1"/>
  <c r="N198" i="1" s="1"/>
  <c r="M196" i="1"/>
  <c r="N196" i="1" s="1"/>
  <c r="M194" i="1"/>
  <c r="N194" i="1" s="1"/>
  <c r="M193" i="1"/>
  <c r="N193" i="1" s="1"/>
  <c r="M192" i="1"/>
  <c r="N192" i="1" s="1"/>
  <c r="M190" i="1"/>
  <c r="N190" i="1" s="1"/>
  <c r="M189" i="1"/>
  <c r="N189" i="1" s="1"/>
  <c r="M187" i="1"/>
  <c r="N187" i="1" s="1"/>
  <c r="M184" i="1"/>
  <c r="N184" i="1" s="1"/>
  <c r="M183" i="1"/>
  <c r="N183" i="1" s="1"/>
  <c r="M180" i="1"/>
  <c r="N180" i="1" s="1"/>
  <c r="M177" i="1"/>
  <c r="N177" i="1" s="1"/>
  <c r="M176" i="1"/>
  <c r="N176" i="1" s="1"/>
  <c r="M175" i="1"/>
  <c r="N175" i="1" s="1"/>
  <c r="M174" i="1"/>
  <c r="N174" i="1" s="1"/>
  <c r="M173" i="1"/>
  <c r="N173" i="1" s="1"/>
  <c r="M169" i="1"/>
  <c r="N169" i="1" s="1"/>
  <c r="M167" i="1"/>
  <c r="N167" i="1" s="1"/>
  <c r="M166" i="1"/>
  <c r="N166" i="1" s="1"/>
  <c r="M161" i="1"/>
  <c r="N161" i="1" s="1"/>
  <c r="M158" i="1"/>
  <c r="N158" i="1" s="1"/>
  <c r="M157" i="1"/>
  <c r="N157" i="1" s="1"/>
  <c r="M156" i="1"/>
  <c r="N156" i="1" s="1"/>
  <c r="M155" i="1"/>
  <c r="N155" i="1" s="1"/>
  <c r="M154" i="1"/>
  <c r="N154" i="1" s="1"/>
  <c r="M151" i="1"/>
  <c r="N151" i="1" s="1"/>
  <c r="M148" i="1"/>
  <c r="N148" i="1" s="1"/>
  <c r="M54" i="1"/>
  <c r="N54" i="1" s="1"/>
  <c r="M52" i="1"/>
  <c r="N52" i="1" s="1"/>
  <c r="M51" i="1"/>
  <c r="N51" i="1" s="1"/>
  <c r="M50" i="1"/>
  <c r="N50" i="1" s="1"/>
  <c r="M49" i="1"/>
  <c r="N49" i="1" s="1"/>
  <c r="M46" i="1"/>
  <c r="N46" i="1" s="1"/>
  <c r="M44" i="1"/>
  <c r="N44" i="1" s="1"/>
  <c r="M43" i="1"/>
  <c r="N43" i="1" s="1"/>
  <c r="M42" i="1"/>
  <c r="N42" i="1" s="1"/>
  <c r="M40" i="1"/>
  <c r="N40" i="1" s="1"/>
  <c r="M39" i="1"/>
  <c r="N39" i="1" s="1"/>
  <c r="M37" i="1"/>
  <c r="N37" i="1" s="1"/>
  <c r="M36" i="1"/>
  <c r="N36" i="1" s="1"/>
  <c r="M35" i="1"/>
  <c r="N35" i="1" s="1"/>
  <c r="M34" i="1"/>
  <c r="N34" i="1" s="1"/>
  <c r="M31" i="1"/>
  <c r="N31" i="1" s="1"/>
  <c r="M27" i="1"/>
  <c r="N27" i="1" s="1"/>
  <c r="M23" i="1"/>
  <c r="N23" i="1" s="1"/>
  <c r="M19" i="1"/>
  <c r="N19" i="1" s="1"/>
  <c r="M17" i="1"/>
  <c r="N17" i="1" s="1"/>
  <c r="M16" i="1"/>
  <c r="N16" i="1" s="1"/>
  <c r="M15" i="1"/>
  <c r="N15" i="1" s="1"/>
  <c r="M14" i="1"/>
  <c r="N14" i="1" s="1"/>
  <c r="M12" i="1"/>
  <c r="N12" i="1" s="1"/>
  <c r="M11" i="1"/>
  <c r="N11" i="1" s="1"/>
  <c r="M10" i="1"/>
  <c r="N10" i="1" s="1"/>
  <c r="M7" i="1"/>
  <c r="N7" i="1" s="1"/>
  <c r="M5" i="1"/>
  <c r="N5" i="1" s="1"/>
  <c r="N4" i="1"/>
  <c r="K1796" i="1"/>
  <c r="L1796" i="1" s="1"/>
  <c r="F1820" i="1" l="1"/>
  <c r="E1820" i="1"/>
  <c r="K1819" i="1"/>
  <c r="L1819" i="1" s="1"/>
  <c r="I1819" i="1"/>
  <c r="K1818" i="1"/>
  <c r="L1818" i="1" s="1"/>
  <c r="I1818" i="1"/>
  <c r="K1817" i="1"/>
  <c r="L1817" i="1" s="1"/>
  <c r="I1817" i="1"/>
  <c r="K1816" i="1"/>
  <c r="L1816" i="1" s="1"/>
  <c r="I1816" i="1"/>
  <c r="K1815" i="1"/>
  <c r="L1815" i="1" s="1"/>
  <c r="I1815" i="1"/>
  <c r="K1814" i="1"/>
  <c r="L1814" i="1" s="1"/>
  <c r="I1814" i="1"/>
  <c r="K1813" i="1"/>
  <c r="L1813" i="1" s="1"/>
  <c r="I1813" i="1"/>
  <c r="K1812" i="1"/>
  <c r="L1812" i="1" s="1"/>
  <c r="I1812" i="1"/>
  <c r="K1811" i="1"/>
  <c r="L1811" i="1" s="1"/>
  <c r="I1811" i="1"/>
  <c r="K1810" i="1"/>
  <c r="L1810" i="1" s="1"/>
  <c r="I1810" i="1"/>
  <c r="K1809" i="1"/>
  <c r="L1809" i="1" s="1"/>
  <c r="I1809" i="1"/>
  <c r="K1808" i="1"/>
  <c r="L1808" i="1" s="1"/>
  <c r="I1808" i="1"/>
  <c r="K1807" i="1"/>
  <c r="L1807" i="1" s="1"/>
  <c r="I1807" i="1"/>
  <c r="K1806" i="1"/>
  <c r="L1806" i="1" s="1"/>
  <c r="I1806" i="1"/>
  <c r="K1805" i="1"/>
  <c r="L1805" i="1" s="1"/>
  <c r="I1805" i="1"/>
  <c r="K1804" i="1"/>
  <c r="L1804" i="1" s="1"/>
  <c r="I1804" i="1"/>
  <c r="K1803" i="1"/>
  <c r="L1803" i="1" s="1"/>
  <c r="I1803" i="1"/>
  <c r="K1802" i="1"/>
  <c r="L1802" i="1" s="1"/>
  <c r="I1802" i="1"/>
  <c r="K1801" i="1"/>
  <c r="L1801" i="1" s="1"/>
  <c r="I1801" i="1"/>
  <c r="K1800" i="1"/>
  <c r="L1800" i="1" s="1"/>
  <c r="I1800" i="1"/>
  <c r="K1799" i="1"/>
  <c r="L1799" i="1" s="1"/>
  <c r="I1799" i="1"/>
  <c r="K1798" i="1"/>
  <c r="L1798" i="1" s="1"/>
  <c r="I1798" i="1"/>
  <c r="K1797" i="1"/>
  <c r="L1797" i="1" s="1"/>
  <c r="I1797" i="1"/>
  <c r="I1796" i="1"/>
  <c r="K1795" i="1"/>
  <c r="L1795" i="1" s="1"/>
  <c r="I1795" i="1"/>
  <c r="K1794" i="1"/>
  <c r="L1794" i="1" s="1"/>
  <c r="I1794" i="1"/>
  <c r="K1793" i="1"/>
  <c r="L1793" i="1" s="1"/>
  <c r="I1793" i="1"/>
  <c r="K1792" i="1"/>
  <c r="L1792" i="1" s="1"/>
  <c r="I1792" i="1"/>
  <c r="K1791" i="1"/>
  <c r="L1791" i="1" s="1"/>
  <c r="I1791" i="1"/>
  <c r="K1790" i="1"/>
  <c r="L1790" i="1" s="1"/>
  <c r="I1790" i="1"/>
  <c r="K1789" i="1"/>
  <c r="L1789" i="1" s="1"/>
  <c r="I1789" i="1"/>
  <c r="K1788" i="1"/>
  <c r="L1788" i="1" s="1"/>
  <c r="I1788" i="1"/>
  <c r="K1787" i="1"/>
  <c r="L1787" i="1" s="1"/>
  <c r="I1787" i="1"/>
  <c r="K1786" i="1"/>
  <c r="L1786" i="1" s="1"/>
  <c r="I1786" i="1"/>
  <c r="K1785" i="1"/>
  <c r="L1785" i="1" s="1"/>
  <c r="I1785" i="1"/>
  <c r="K1784" i="1"/>
  <c r="L1784" i="1" s="1"/>
  <c r="I1784" i="1"/>
  <c r="K1783" i="1"/>
  <c r="L1783" i="1" s="1"/>
  <c r="I1783" i="1"/>
  <c r="K1782" i="1"/>
  <c r="L1782" i="1" s="1"/>
  <c r="I1782" i="1"/>
  <c r="K1781" i="1"/>
  <c r="L1781" i="1" s="1"/>
  <c r="I1781" i="1"/>
  <c r="K1780" i="1"/>
  <c r="L1780" i="1" s="1"/>
  <c r="I1780" i="1"/>
  <c r="K1779" i="1"/>
  <c r="L1779" i="1" s="1"/>
  <c r="I1779" i="1"/>
  <c r="K1778" i="1"/>
  <c r="L1778" i="1" s="1"/>
  <c r="I1778" i="1"/>
  <c r="K1777" i="1"/>
  <c r="L1777" i="1" s="1"/>
  <c r="I1777" i="1"/>
  <c r="K1776" i="1"/>
  <c r="L1776" i="1" s="1"/>
  <c r="I1776" i="1"/>
  <c r="K1775" i="1"/>
  <c r="L1775" i="1" s="1"/>
  <c r="I1775" i="1"/>
  <c r="K1774" i="1"/>
  <c r="L1774" i="1" s="1"/>
  <c r="I1774" i="1"/>
  <c r="K1773" i="1"/>
  <c r="L1773" i="1" s="1"/>
  <c r="I1773" i="1"/>
  <c r="K1772" i="1"/>
  <c r="L1772" i="1" s="1"/>
  <c r="I1772" i="1"/>
  <c r="K1771" i="1"/>
  <c r="L1771" i="1" s="1"/>
  <c r="I1771" i="1"/>
  <c r="K1770" i="1"/>
  <c r="L1770" i="1" s="1"/>
  <c r="I1770" i="1"/>
  <c r="K1769" i="1"/>
  <c r="L1769" i="1" s="1"/>
  <c r="I1769" i="1"/>
  <c r="K1768" i="1"/>
  <c r="L1768" i="1" s="1"/>
  <c r="I1768" i="1"/>
  <c r="K1767" i="1"/>
  <c r="L1767" i="1" s="1"/>
  <c r="I1767" i="1"/>
  <c r="K1766" i="1"/>
  <c r="L1766" i="1" s="1"/>
  <c r="I1766" i="1"/>
  <c r="K1765" i="1"/>
  <c r="L1765" i="1" s="1"/>
  <c r="I1765" i="1"/>
  <c r="K1764" i="1"/>
  <c r="L1764" i="1" s="1"/>
  <c r="I1764" i="1"/>
  <c r="K1763" i="1"/>
  <c r="L1763" i="1" s="1"/>
  <c r="I1763" i="1"/>
  <c r="K1762" i="1"/>
  <c r="L1762" i="1" s="1"/>
  <c r="I1762" i="1"/>
  <c r="K1761" i="1"/>
  <c r="L1761" i="1" s="1"/>
  <c r="I1761" i="1"/>
  <c r="K1760" i="1"/>
  <c r="L1760" i="1" s="1"/>
  <c r="I1760" i="1"/>
  <c r="K1759" i="1"/>
  <c r="L1759" i="1" s="1"/>
  <c r="I1759" i="1"/>
  <c r="K1758" i="1"/>
  <c r="L1758" i="1" s="1"/>
  <c r="I1758" i="1"/>
  <c r="K1757" i="1"/>
  <c r="L1757" i="1" s="1"/>
  <c r="I1757" i="1"/>
  <c r="K1756" i="1"/>
  <c r="L1756" i="1" s="1"/>
  <c r="I1756" i="1"/>
  <c r="K1755" i="1"/>
  <c r="L1755" i="1" s="1"/>
  <c r="I1755" i="1"/>
  <c r="K1754" i="1"/>
  <c r="L1754" i="1" s="1"/>
  <c r="I1754" i="1"/>
  <c r="K1753" i="1"/>
  <c r="L1753" i="1" s="1"/>
  <c r="I1753" i="1"/>
  <c r="K1752" i="1"/>
  <c r="L1752" i="1" s="1"/>
  <c r="I1752" i="1"/>
  <c r="K1751" i="1"/>
  <c r="L1751" i="1" s="1"/>
  <c r="I1751" i="1"/>
  <c r="K1750" i="1"/>
  <c r="L1750" i="1" s="1"/>
  <c r="I1750" i="1"/>
  <c r="K1749" i="1"/>
  <c r="L1749" i="1" s="1"/>
  <c r="I1749" i="1"/>
  <c r="K1748" i="1"/>
  <c r="L1748" i="1" s="1"/>
  <c r="I1748" i="1"/>
  <c r="K1747" i="1"/>
  <c r="L1747" i="1" s="1"/>
  <c r="I1747" i="1"/>
  <c r="K1746" i="1"/>
  <c r="L1746" i="1" s="1"/>
  <c r="I1746" i="1"/>
  <c r="K1745" i="1"/>
  <c r="L1745" i="1" s="1"/>
  <c r="I1745" i="1"/>
  <c r="K1744" i="1"/>
  <c r="L1744" i="1" s="1"/>
  <c r="I1744" i="1"/>
  <c r="K1743" i="1"/>
  <c r="L1743" i="1" s="1"/>
  <c r="I1743" i="1"/>
  <c r="K1742" i="1"/>
  <c r="L1742" i="1" s="1"/>
  <c r="I1742" i="1"/>
  <c r="K1741" i="1"/>
  <c r="L1741" i="1" s="1"/>
  <c r="I1741" i="1"/>
  <c r="K1740" i="1"/>
  <c r="L1740" i="1" s="1"/>
  <c r="I1740" i="1"/>
  <c r="K1739" i="1"/>
  <c r="L1739" i="1" s="1"/>
  <c r="I1739" i="1"/>
  <c r="K1738" i="1"/>
  <c r="L1738" i="1" s="1"/>
  <c r="I1738" i="1"/>
  <c r="K1737" i="1"/>
  <c r="L1737" i="1" s="1"/>
  <c r="I1737" i="1"/>
  <c r="K1736" i="1"/>
  <c r="L1736" i="1" s="1"/>
  <c r="I1736" i="1"/>
  <c r="K1735" i="1"/>
  <c r="L1735" i="1" s="1"/>
  <c r="I1735" i="1"/>
  <c r="K1734" i="1"/>
  <c r="L1734" i="1" s="1"/>
  <c r="I1734" i="1"/>
  <c r="K1733" i="1"/>
  <c r="L1733" i="1" s="1"/>
  <c r="I1733" i="1"/>
  <c r="K1732" i="1"/>
  <c r="L1732" i="1" s="1"/>
  <c r="I1732" i="1"/>
  <c r="K1731" i="1"/>
  <c r="L1731" i="1" s="1"/>
  <c r="I1731" i="1"/>
  <c r="K1730" i="1"/>
  <c r="L1730" i="1" s="1"/>
  <c r="I1730" i="1"/>
  <c r="K1729" i="1"/>
  <c r="L1729" i="1" s="1"/>
  <c r="I1729" i="1"/>
  <c r="K1728" i="1"/>
  <c r="L1728" i="1" s="1"/>
  <c r="I1728" i="1"/>
  <c r="K1727" i="1"/>
  <c r="L1727" i="1" s="1"/>
  <c r="I1727" i="1"/>
  <c r="K1726" i="1"/>
  <c r="L1726" i="1" s="1"/>
  <c r="I1726" i="1"/>
  <c r="K1725" i="1"/>
  <c r="L1725" i="1" s="1"/>
  <c r="I1725" i="1"/>
  <c r="K1724" i="1"/>
  <c r="L1724" i="1" s="1"/>
  <c r="I1724" i="1"/>
  <c r="K1723" i="1"/>
  <c r="L1723" i="1" s="1"/>
  <c r="I1723" i="1"/>
  <c r="K1722" i="1"/>
  <c r="L1722" i="1" s="1"/>
  <c r="I1722" i="1"/>
  <c r="K1721" i="1"/>
  <c r="L1721" i="1" s="1"/>
  <c r="I1721" i="1"/>
  <c r="K1720" i="1"/>
  <c r="L1720" i="1" s="1"/>
  <c r="I1720" i="1"/>
  <c r="K1719" i="1"/>
  <c r="L1719" i="1" s="1"/>
  <c r="I1719" i="1"/>
  <c r="K1718" i="1"/>
  <c r="L1718" i="1" s="1"/>
  <c r="I1718" i="1"/>
  <c r="K1717" i="1"/>
  <c r="L1717" i="1" s="1"/>
  <c r="I1717" i="1"/>
  <c r="K1716" i="1"/>
  <c r="L1716" i="1" s="1"/>
  <c r="I1716" i="1"/>
  <c r="K1715" i="1"/>
  <c r="L1715" i="1" s="1"/>
  <c r="I1715" i="1"/>
  <c r="K1714" i="1"/>
  <c r="L1714" i="1" s="1"/>
  <c r="I1714" i="1"/>
  <c r="K1713" i="1"/>
  <c r="L1713" i="1" s="1"/>
  <c r="I1713" i="1"/>
  <c r="K1712" i="1"/>
  <c r="L1712" i="1" s="1"/>
  <c r="I1712" i="1"/>
  <c r="K1711" i="1"/>
  <c r="L1711" i="1" s="1"/>
  <c r="I1711" i="1"/>
  <c r="K1710" i="1"/>
  <c r="L1710" i="1" s="1"/>
  <c r="I1710" i="1"/>
  <c r="K1709" i="1"/>
  <c r="L1709" i="1" s="1"/>
  <c r="I1709" i="1"/>
  <c r="K1708" i="1"/>
  <c r="L1708" i="1" s="1"/>
  <c r="I1708" i="1"/>
  <c r="K1707" i="1"/>
  <c r="L1707" i="1" s="1"/>
  <c r="I1707" i="1"/>
  <c r="K1706" i="1"/>
  <c r="L1706" i="1" s="1"/>
  <c r="I1706" i="1"/>
  <c r="K1705" i="1"/>
  <c r="L1705" i="1" s="1"/>
  <c r="I1705" i="1"/>
  <c r="K1704" i="1"/>
  <c r="L1704" i="1" s="1"/>
  <c r="I1704" i="1"/>
  <c r="K1703" i="1"/>
  <c r="L1703" i="1" s="1"/>
  <c r="I1703" i="1"/>
  <c r="K1702" i="1"/>
  <c r="L1702" i="1" s="1"/>
  <c r="I1702" i="1"/>
  <c r="K1701" i="1"/>
  <c r="L1701" i="1" s="1"/>
  <c r="I1701" i="1"/>
  <c r="K1700" i="1"/>
  <c r="L1700" i="1" s="1"/>
  <c r="I1700" i="1"/>
  <c r="K1699" i="1"/>
  <c r="L1699" i="1" s="1"/>
  <c r="I1699" i="1"/>
  <c r="K1698" i="1"/>
  <c r="L1698" i="1" s="1"/>
  <c r="I1698" i="1"/>
  <c r="K1697" i="1"/>
  <c r="L1697" i="1" s="1"/>
  <c r="I1697" i="1"/>
  <c r="K1696" i="1"/>
  <c r="L1696" i="1" s="1"/>
  <c r="I1696" i="1"/>
  <c r="K1695" i="1"/>
  <c r="L1695" i="1" s="1"/>
  <c r="I1695" i="1"/>
  <c r="K1694" i="1"/>
  <c r="L1694" i="1" s="1"/>
  <c r="I1694" i="1"/>
  <c r="K1693" i="1"/>
  <c r="L1693" i="1" s="1"/>
  <c r="I1693" i="1"/>
  <c r="K1692" i="1"/>
  <c r="L1692" i="1" s="1"/>
  <c r="I1692" i="1"/>
  <c r="K1691" i="1"/>
  <c r="L1691" i="1" s="1"/>
  <c r="I1691" i="1"/>
  <c r="K1690" i="1"/>
  <c r="L1690" i="1" s="1"/>
  <c r="I1690" i="1"/>
  <c r="K1689" i="1"/>
  <c r="L1689" i="1" s="1"/>
  <c r="I1689" i="1"/>
  <c r="K1688" i="1"/>
  <c r="L1688" i="1" s="1"/>
  <c r="I1688" i="1"/>
  <c r="K1687" i="1"/>
  <c r="L1687" i="1" s="1"/>
  <c r="I1687" i="1"/>
  <c r="K1686" i="1"/>
  <c r="L1686" i="1" s="1"/>
  <c r="I1686" i="1"/>
  <c r="K1685" i="1"/>
  <c r="L1685" i="1" s="1"/>
  <c r="I1685" i="1"/>
  <c r="K1684" i="1"/>
  <c r="L1684" i="1" s="1"/>
  <c r="I1684" i="1"/>
  <c r="K1683" i="1"/>
  <c r="L1683" i="1" s="1"/>
  <c r="I1683" i="1"/>
  <c r="K1682" i="1"/>
  <c r="L1682" i="1" s="1"/>
  <c r="I1682" i="1"/>
  <c r="K1681" i="1"/>
  <c r="L1681" i="1" s="1"/>
  <c r="I1681" i="1"/>
  <c r="K1680" i="1"/>
  <c r="L1680" i="1" s="1"/>
  <c r="I1680" i="1"/>
  <c r="K1679" i="1"/>
  <c r="L1679" i="1" s="1"/>
  <c r="I1679" i="1"/>
  <c r="K1678" i="1"/>
  <c r="L1678" i="1" s="1"/>
  <c r="I1678" i="1"/>
  <c r="K1677" i="1"/>
  <c r="L1677" i="1" s="1"/>
  <c r="I1677" i="1"/>
  <c r="K1676" i="1"/>
  <c r="L1676" i="1" s="1"/>
  <c r="I1676" i="1"/>
  <c r="K1675" i="1"/>
  <c r="L1675" i="1" s="1"/>
  <c r="I1675" i="1"/>
  <c r="K1674" i="1"/>
  <c r="L1674" i="1" s="1"/>
  <c r="I1674" i="1"/>
  <c r="K1673" i="1"/>
  <c r="L1673" i="1" s="1"/>
  <c r="I1673" i="1"/>
  <c r="K1672" i="1"/>
  <c r="L1672" i="1" s="1"/>
  <c r="I1672" i="1"/>
  <c r="K1671" i="1"/>
  <c r="L1671" i="1" s="1"/>
  <c r="I1671" i="1"/>
  <c r="K1670" i="1"/>
  <c r="L1670" i="1" s="1"/>
  <c r="I1670" i="1"/>
  <c r="K1669" i="1"/>
  <c r="L1669" i="1" s="1"/>
  <c r="I1669" i="1"/>
  <c r="K1668" i="1"/>
  <c r="L1668" i="1" s="1"/>
  <c r="I1668" i="1"/>
  <c r="K1667" i="1"/>
  <c r="L1667" i="1" s="1"/>
  <c r="I1667" i="1"/>
  <c r="K1666" i="1"/>
  <c r="L1666" i="1" s="1"/>
  <c r="I1666" i="1"/>
  <c r="K1665" i="1"/>
  <c r="L1665" i="1" s="1"/>
  <c r="I1665" i="1"/>
  <c r="K1664" i="1"/>
  <c r="L1664" i="1" s="1"/>
  <c r="I1664" i="1"/>
  <c r="K1663" i="1"/>
  <c r="L1663" i="1" s="1"/>
  <c r="I1663" i="1"/>
  <c r="K1662" i="1"/>
  <c r="L1662" i="1" s="1"/>
  <c r="I1662" i="1"/>
  <c r="K1661" i="1"/>
  <c r="L1661" i="1" s="1"/>
  <c r="I1661" i="1"/>
  <c r="K1660" i="1"/>
  <c r="L1660" i="1" s="1"/>
  <c r="I1660" i="1"/>
  <c r="K1659" i="1"/>
  <c r="L1659" i="1" s="1"/>
  <c r="I1659" i="1"/>
  <c r="K1658" i="1"/>
  <c r="L1658" i="1" s="1"/>
  <c r="I1658" i="1"/>
  <c r="K1657" i="1"/>
  <c r="L1657" i="1" s="1"/>
  <c r="I1657" i="1"/>
  <c r="K1656" i="1"/>
  <c r="L1656" i="1" s="1"/>
  <c r="I1656" i="1"/>
  <c r="K1655" i="1"/>
  <c r="L1655" i="1" s="1"/>
  <c r="I1655" i="1"/>
  <c r="K1654" i="1"/>
  <c r="L1654" i="1" s="1"/>
  <c r="I1654" i="1"/>
  <c r="K1653" i="1"/>
  <c r="L1653" i="1" s="1"/>
  <c r="I1653" i="1"/>
  <c r="K1652" i="1"/>
  <c r="L1652" i="1" s="1"/>
  <c r="I1652" i="1"/>
  <c r="K1651" i="1"/>
  <c r="L1651" i="1" s="1"/>
  <c r="I1651" i="1"/>
  <c r="K1650" i="1"/>
  <c r="L1650" i="1" s="1"/>
  <c r="I1650" i="1"/>
  <c r="K1649" i="1"/>
  <c r="L1649" i="1" s="1"/>
  <c r="I1649" i="1"/>
  <c r="K1648" i="1"/>
  <c r="L1648" i="1" s="1"/>
  <c r="I1648" i="1"/>
  <c r="K1647" i="1"/>
  <c r="L1647" i="1" s="1"/>
  <c r="I1647" i="1"/>
  <c r="K1646" i="1"/>
  <c r="L1646" i="1" s="1"/>
  <c r="I1646" i="1"/>
  <c r="K1645" i="1"/>
  <c r="L1645" i="1" s="1"/>
  <c r="I1645" i="1"/>
  <c r="K1644" i="1"/>
  <c r="L1644" i="1" s="1"/>
  <c r="I1644" i="1"/>
  <c r="K1643" i="1"/>
  <c r="L1643" i="1" s="1"/>
  <c r="I1643" i="1"/>
  <c r="K1642" i="1"/>
  <c r="L1642" i="1" s="1"/>
  <c r="I1642" i="1"/>
  <c r="K1641" i="1"/>
  <c r="L1641" i="1" s="1"/>
  <c r="I1641" i="1"/>
  <c r="K1640" i="1"/>
  <c r="L1640" i="1" s="1"/>
  <c r="I1640" i="1"/>
  <c r="K1639" i="1"/>
  <c r="L1639" i="1" s="1"/>
  <c r="I1639" i="1"/>
  <c r="K1638" i="1"/>
  <c r="L1638" i="1" s="1"/>
  <c r="I1638" i="1"/>
  <c r="K1637" i="1"/>
  <c r="L1637" i="1" s="1"/>
  <c r="I1637" i="1"/>
  <c r="K1636" i="1"/>
  <c r="L1636" i="1" s="1"/>
  <c r="I1636" i="1"/>
  <c r="K1635" i="1"/>
  <c r="L1635" i="1" s="1"/>
  <c r="I1635" i="1"/>
  <c r="K1634" i="1"/>
  <c r="L1634" i="1" s="1"/>
  <c r="I1634" i="1"/>
  <c r="K1633" i="1"/>
  <c r="L1633" i="1" s="1"/>
  <c r="I1633" i="1"/>
  <c r="K1632" i="1"/>
  <c r="L1632" i="1" s="1"/>
  <c r="I1632" i="1"/>
  <c r="K1631" i="1"/>
  <c r="L1631" i="1" s="1"/>
  <c r="I1631" i="1"/>
  <c r="K1630" i="1"/>
  <c r="L1630" i="1" s="1"/>
  <c r="I1630" i="1"/>
  <c r="L1629" i="1"/>
  <c r="K1629" i="1"/>
  <c r="I1629" i="1"/>
  <c r="K1628" i="1"/>
  <c r="L1628" i="1" s="1"/>
  <c r="I1628" i="1"/>
  <c r="K1627" i="1"/>
  <c r="L1627" i="1" s="1"/>
  <c r="I1627" i="1"/>
  <c r="K1626" i="1"/>
  <c r="L1626" i="1" s="1"/>
  <c r="I1626" i="1"/>
  <c r="K1625" i="1"/>
  <c r="L1625" i="1" s="1"/>
  <c r="I1625" i="1"/>
  <c r="K1624" i="1"/>
  <c r="L1624" i="1" s="1"/>
  <c r="I1624" i="1"/>
  <c r="K1623" i="1"/>
  <c r="L1623" i="1" s="1"/>
  <c r="I1623" i="1"/>
  <c r="K1622" i="1"/>
  <c r="L1622" i="1" s="1"/>
  <c r="I1622" i="1"/>
  <c r="K1621" i="1"/>
  <c r="L1621" i="1" s="1"/>
  <c r="I1621" i="1"/>
  <c r="K1620" i="1"/>
  <c r="L1620" i="1" s="1"/>
  <c r="I1620" i="1"/>
  <c r="K1619" i="1"/>
  <c r="L1619" i="1" s="1"/>
  <c r="I1619" i="1"/>
  <c r="K1618" i="1"/>
  <c r="L1618" i="1" s="1"/>
  <c r="I1618" i="1"/>
  <c r="K1617" i="1"/>
  <c r="L1617" i="1" s="1"/>
  <c r="I1617" i="1"/>
  <c r="K1616" i="1"/>
  <c r="L1616" i="1" s="1"/>
  <c r="I1616" i="1"/>
  <c r="K1615" i="1"/>
  <c r="L1615" i="1" s="1"/>
  <c r="I1615" i="1"/>
  <c r="K1614" i="1"/>
  <c r="L1614" i="1" s="1"/>
  <c r="I1614" i="1"/>
  <c r="K1613" i="1"/>
  <c r="L1613" i="1" s="1"/>
  <c r="I1613" i="1"/>
  <c r="K1612" i="1"/>
  <c r="L1612" i="1" s="1"/>
  <c r="I1612" i="1"/>
  <c r="K1611" i="1"/>
  <c r="L1611" i="1" s="1"/>
  <c r="I1611" i="1"/>
  <c r="K1610" i="1"/>
  <c r="L1610" i="1" s="1"/>
  <c r="I1610" i="1"/>
  <c r="K1609" i="1"/>
  <c r="L1609" i="1" s="1"/>
  <c r="I1609" i="1"/>
  <c r="K1608" i="1"/>
  <c r="L1608" i="1" s="1"/>
  <c r="I1608" i="1"/>
  <c r="K1607" i="1"/>
  <c r="L1607" i="1" s="1"/>
  <c r="I1607" i="1"/>
  <c r="K1606" i="1"/>
  <c r="L1606" i="1" s="1"/>
  <c r="I1606" i="1"/>
  <c r="K1605" i="1"/>
  <c r="L1605" i="1" s="1"/>
  <c r="I1605" i="1"/>
  <c r="K1604" i="1"/>
  <c r="L1604" i="1" s="1"/>
  <c r="I1604" i="1"/>
  <c r="K1603" i="1"/>
  <c r="L1603" i="1" s="1"/>
  <c r="I1603" i="1"/>
  <c r="K1602" i="1"/>
  <c r="L1602" i="1" s="1"/>
  <c r="I1602" i="1"/>
  <c r="K1601" i="1"/>
  <c r="L1601" i="1" s="1"/>
  <c r="I1601" i="1"/>
  <c r="K1600" i="1"/>
  <c r="L1600" i="1" s="1"/>
  <c r="I1600" i="1"/>
  <c r="K1599" i="1"/>
  <c r="L1599" i="1" s="1"/>
  <c r="I1599" i="1"/>
  <c r="K1598" i="1"/>
  <c r="L1598" i="1" s="1"/>
  <c r="I1598" i="1"/>
  <c r="K1597" i="1"/>
  <c r="L1597" i="1" s="1"/>
  <c r="I1597" i="1"/>
  <c r="K1596" i="1"/>
  <c r="L1596" i="1" s="1"/>
  <c r="I1596" i="1"/>
  <c r="K1595" i="1"/>
  <c r="L1595" i="1" s="1"/>
  <c r="I1595" i="1"/>
  <c r="K1594" i="1"/>
  <c r="L1594" i="1" s="1"/>
  <c r="I1594" i="1"/>
  <c r="K1593" i="1"/>
  <c r="L1593" i="1" s="1"/>
  <c r="I1593" i="1"/>
  <c r="K1592" i="1"/>
  <c r="L1592" i="1" s="1"/>
  <c r="I1592" i="1"/>
  <c r="K1591" i="1"/>
  <c r="L1591" i="1" s="1"/>
  <c r="I1591" i="1"/>
  <c r="K1590" i="1"/>
  <c r="L1590" i="1" s="1"/>
  <c r="I1590" i="1"/>
  <c r="K1589" i="1"/>
  <c r="L1589" i="1" s="1"/>
  <c r="I1589" i="1"/>
  <c r="K1588" i="1"/>
  <c r="L1588" i="1" s="1"/>
  <c r="I1588" i="1"/>
  <c r="K1587" i="1"/>
  <c r="L1587" i="1" s="1"/>
  <c r="I1587" i="1"/>
  <c r="K1586" i="1"/>
  <c r="L1586" i="1" s="1"/>
  <c r="I1586" i="1"/>
  <c r="K1585" i="1"/>
  <c r="L1585" i="1" s="1"/>
  <c r="I1585" i="1"/>
  <c r="K1584" i="1"/>
  <c r="L1584" i="1" s="1"/>
  <c r="I1584" i="1"/>
  <c r="K1583" i="1"/>
  <c r="L1583" i="1" s="1"/>
  <c r="I1583" i="1"/>
  <c r="K1582" i="1"/>
  <c r="L1582" i="1" s="1"/>
  <c r="I1582" i="1"/>
  <c r="K1581" i="1"/>
  <c r="L1581" i="1" s="1"/>
  <c r="I1581" i="1"/>
  <c r="K1580" i="1"/>
  <c r="L1580" i="1" s="1"/>
  <c r="I1580" i="1"/>
  <c r="K1579" i="1"/>
  <c r="L1579" i="1" s="1"/>
  <c r="I1579" i="1"/>
  <c r="K1578" i="1"/>
  <c r="L1578" i="1" s="1"/>
  <c r="I1578" i="1"/>
  <c r="K1577" i="1"/>
  <c r="L1577" i="1" s="1"/>
  <c r="I1577" i="1"/>
  <c r="K1576" i="1"/>
  <c r="L1576" i="1" s="1"/>
  <c r="I1576" i="1"/>
  <c r="K1575" i="1"/>
  <c r="L1575" i="1" s="1"/>
  <c r="I1575" i="1"/>
  <c r="K1574" i="1"/>
  <c r="L1574" i="1" s="1"/>
  <c r="I1574" i="1"/>
  <c r="K1573" i="1"/>
  <c r="L1573" i="1" s="1"/>
  <c r="I1573" i="1"/>
  <c r="K1572" i="1"/>
  <c r="L1572" i="1" s="1"/>
  <c r="I1572" i="1"/>
  <c r="K1571" i="1"/>
  <c r="L1571" i="1" s="1"/>
  <c r="I1571" i="1"/>
  <c r="K1570" i="1"/>
  <c r="L1570" i="1" s="1"/>
  <c r="I1570" i="1"/>
  <c r="K1569" i="1"/>
  <c r="L1569" i="1" s="1"/>
  <c r="I1569" i="1"/>
  <c r="K1568" i="1"/>
  <c r="L1568" i="1" s="1"/>
  <c r="I1568" i="1"/>
  <c r="K1567" i="1"/>
  <c r="L1567" i="1" s="1"/>
  <c r="I1567" i="1"/>
  <c r="K1566" i="1"/>
  <c r="L1566" i="1" s="1"/>
  <c r="I1566" i="1"/>
  <c r="K1565" i="1"/>
  <c r="L1565" i="1" s="1"/>
  <c r="I1565" i="1"/>
  <c r="K1564" i="1"/>
  <c r="L1564" i="1" s="1"/>
  <c r="I1564" i="1"/>
  <c r="K1563" i="1"/>
  <c r="L1563" i="1" s="1"/>
  <c r="I1563" i="1"/>
  <c r="K1562" i="1"/>
  <c r="L1562" i="1" s="1"/>
  <c r="I1562" i="1"/>
  <c r="K1561" i="1"/>
  <c r="L1561" i="1" s="1"/>
  <c r="I1561" i="1"/>
  <c r="K1560" i="1"/>
  <c r="L1560" i="1" s="1"/>
  <c r="I1560" i="1"/>
  <c r="K1559" i="1"/>
  <c r="L1559" i="1" s="1"/>
  <c r="I1559" i="1"/>
  <c r="K1558" i="1"/>
  <c r="L1558" i="1" s="1"/>
  <c r="I1558" i="1"/>
  <c r="K1557" i="1"/>
  <c r="L1557" i="1" s="1"/>
  <c r="I1557" i="1"/>
  <c r="K1556" i="1"/>
  <c r="L1556" i="1" s="1"/>
  <c r="I1556" i="1"/>
  <c r="K1555" i="1"/>
  <c r="L1555" i="1" s="1"/>
  <c r="I1555" i="1"/>
  <c r="K1554" i="1"/>
  <c r="L1554" i="1" s="1"/>
  <c r="I1554" i="1"/>
  <c r="K1553" i="1"/>
  <c r="L1553" i="1" s="1"/>
  <c r="I1553" i="1"/>
  <c r="K1552" i="1"/>
  <c r="L1552" i="1" s="1"/>
  <c r="I1552" i="1"/>
  <c r="K1551" i="1"/>
  <c r="L1551" i="1" s="1"/>
  <c r="I1551" i="1"/>
  <c r="K1550" i="1"/>
  <c r="L1550" i="1" s="1"/>
  <c r="I1550" i="1"/>
  <c r="K1549" i="1"/>
  <c r="L1549" i="1" s="1"/>
  <c r="I1549" i="1"/>
  <c r="K1548" i="1"/>
  <c r="L1548" i="1" s="1"/>
  <c r="I1548" i="1"/>
  <c r="K1547" i="1"/>
  <c r="L1547" i="1" s="1"/>
  <c r="I1547" i="1"/>
  <c r="K1546" i="1"/>
  <c r="L1546" i="1" s="1"/>
  <c r="I1546" i="1"/>
  <c r="K1545" i="1"/>
  <c r="L1545" i="1" s="1"/>
  <c r="I1545" i="1"/>
  <c r="K1544" i="1"/>
  <c r="L1544" i="1" s="1"/>
  <c r="I1544" i="1"/>
  <c r="K1543" i="1"/>
  <c r="L1543" i="1" s="1"/>
  <c r="I1543" i="1"/>
  <c r="K1542" i="1"/>
  <c r="L1542" i="1" s="1"/>
  <c r="I1542" i="1"/>
  <c r="K1541" i="1"/>
  <c r="L1541" i="1" s="1"/>
  <c r="I1541" i="1"/>
  <c r="K1540" i="1"/>
  <c r="L1540" i="1" s="1"/>
  <c r="I1540" i="1"/>
  <c r="K1539" i="1"/>
  <c r="L1539" i="1" s="1"/>
  <c r="I1539" i="1"/>
  <c r="K1538" i="1"/>
  <c r="L1538" i="1" s="1"/>
  <c r="I1538" i="1"/>
  <c r="K1537" i="1"/>
  <c r="L1537" i="1" s="1"/>
  <c r="I1537" i="1"/>
  <c r="K1536" i="1"/>
  <c r="L1536" i="1" s="1"/>
  <c r="I1536" i="1"/>
  <c r="K1535" i="1"/>
  <c r="L1535" i="1" s="1"/>
  <c r="I1535" i="1"/>
  <c r="K1534" i="1"/>
  <c r="L1534" i="1" s="1"/>
  <c r="I1534" i="1"/>
  <c r="K1533" i="1"/>
  <c r="L1533" i="1" s="1"/>
  <c r="I1533" i="1"/>
  <c r="K1532" i="1"/>
  <c r="L1532" i="1" s="1"/>
  <c r="I1532" i="1"/>
  <c r="K1531" i="1"/>
  <c r="L1531" i="1" s="1"/>
  <c r="I1531" i="1"/>
  <c r="K1530" i="1"/>
  <c r="L1530" i="1" s="1"/>
  <c r="I1530" i="1"/>
  <c r="K1529" i="1"/>
  <c r="L1529" i="1" s="1"/>
  <c r="I1529" i="1"/>
  <c r="K1528" i="1"/>
  <c r="L1528" i="1" s="1"/>
  <c r="I1528" i="1"/>
  <c r="K1527" i="1"/>
  <c r="L1527" i="1" s="1"/>
  <c r="I1527" i="1"/>
  <c r="K1526" i="1"/>
  <c r="L1526" i="1" s="1"/>
  <c r="I1526" i="1"/>
  <c r="K1525" i="1"/>
  <c r="L1525" i="1" s="1"/>
  <c r="I1525" i="1"/>
  <c r="K1524" i="1"/>
  <c r="L1524" i="1" s="1"/>
  <c r="I1524" i="1"/>
  <c r="K1523" i="1"/>
  <c r="L1523" i="1" s="1"/>
  <c r="I1523" i="1"/>
  <c r="K1522" i="1"/>
  <c r="L1522" i="1" s="1"/>
  <c r="I1522" i="1"/>
  <c r="K1521" i="1"/>
  <c r="L1521" i="1" s="1"/>
  <c r="I1521" i="1"/>
  <c r="K1520" i="1"/>
  <c r="L1520" i="1" s="1"/>
  <c r="I1520" i="1"/>
  <c r="K1519" i="1"/>
  <c r="L1519" i="1" s="1"/>
  <c r="I1519" i="1"/>
  <c r="K1518" i="1"/>
  <c r="L1518" i="1" s="1"/>
  <c r="I1518" i="1"/>
  <c r="K1517" i="1"/>
  <c r="L1517" i="1" s="1"/>
  <c r="I1517" i="1"/>
  <c r="K1516" i="1"/>
  <c r="L1516" i="1" s="1"/>
  <c r="I1516" i="1"/>
  <c r="K1515" i="1"/>
  <c r="L1515" i="1" s="1"/>
  <c r="I1515" i="1"/>
  <c r="K1514" i="1"/>
  <c r="L1514" i="1" s="1"/>
  <c r="I1514" i="1"/>
  <c r="K1513" i="1"/>
  <c r="L1513" i="1" s="1"/>
  <c r="I1513" i="1"/>
  <c r="K1512" i="1"/>
  <c r="L1512" i="1" s="1"/>
  <c r="I1512" i="1"/>
  <c r="K1511" i="1"/>
  <c r="L1511" i="1" s="1"/>
  <c r="I1511" i="1"/>
  <c r="K1510" i="1"/>
  <c r="L1510" i="1" s="1"/>
  <c r="I1510" i="1"/>
  <c r="K1509" i="1"/>
  <c r="L1509" i="1" s="1"/>
  <c r="I1509" i="1"/>
  <c r="K1508" i="1"/>
  <c r="L1508" i="1" s="1"/>
  <c r="I1508" i="1"/>
  <c r="K1507" i="1"/>
  <c r="L1507" i="1" s="1"/>
  <c r="I1507" i="1"/>
  <c r="K1506" i="1"/>
  <c r="L1506" i="1" s="1"/>
  <c r="I1506" i="1"/>
  <c r="K1505" i="1"/>
  <c r="L1505" i="1" s="1"/>
  <c r="I1505" i="1"/>
  <c r="K1504" i="1"/>
  <c r="L1504" i="1" s="1"/>
  <c r="I1504" i="1"/>
  <c r="K1503" i="1"/>
  <c r="L1503" i="1" s="1"/>
  <c r="I1503" i="1"/>
  <c r="K1502" i="1"/>
  <c r="L1502" i="1" s="1"/>
  <c r="I1502" i="1"/>
  <c r="K1501" i="1"/>
  <c r="L1501" i="1" s="1"/>
  <c r="I1501" i="1"/>
  <c r="K1500" i="1"/>
  <c r="L1500" i="1" s="1"/>
  <c r="I1500" i="1"/>
  <c r="K1499" i="1"/>
  <c r="L1499" i="1" s="1"/>
  <c r="I1499" i="1"/>
  <c r="K1498" i="1"/>
  <c r="L1498" i="1" s="1"/>
  <c r="I1498" i="1"/>
  <c r="K1497" i="1"/>
  <c r="L1497" i="1" s="1"/>
  <c r="I1497" i="1"/>
  <c r="K1496" i="1"/>
  <c r="L1496" i="1" s="1"/>
  <c r="I1496" i="1"/>
  <c r="K1495" i="1"/>
  <c r="L1495" i="1" s="1"/>
  <c r="I1495" i="1"/>
  <c r="K1494" i="1"/>
  <c r="L1494" i="1" s="1"/>
  <c r="I1494" i="1"/>
  <c r="K1493" i="1"/>
  <c r="L1493" i="1" s="1"/>
  <c r="I1493" i="1"/>
  <c r="K1492" i="1"/>
  <c r="L1492" i="1" s="1"/>
  <c r="I1492" i="1"/>
  <c r="K1491" i="1"/>
  <c r="L1491" i="1" s="1"/>
  <c r="I1491" i="1"/>
  <c r="K1490" i="1"/>
  <c r="L1490" i="1" s="1"/>
  <c r="I1490" i="1"/>
  <c r="K1489" i="1"/>
  <c r="L1489" i="1" s="1"/>
  <c r="I1489" i="1"/>
  <c r="K1488" i="1"/>
  <c r="L1488" i="1" s="1"/>
  <c r="I1488" i="1"/>
  <c r="K1487" i="1"/>
  <c r="L1487" i="1" s="1"/>
  <c r="I1487" i="1"/>
  <c r="K1486" i="1"/>
  <c r="L1486" i="1" s="1"/>
  <c r="I1486" i="1"/>
  <c r="K1485" i="1"/>
  <c r="L1485" i="1" s="1"/>
  <c r="I1485" i="1"/>
  <c r="K1484" i="1"/>
  <c r="L1484" i="1" s="1"/>
  <c r="I1484" i="1"/>
  <c r="K1483" i="1"/>
  <c r="L1483" i="1" s="1"/>
  <c r="I1483" i="1"/>
  <c r="K1482" i="1"/>
  <c r="L1482" i="1" s="1"/>
  <c r="I1482" i="1"/>
  <c r="K1481" i="1"/>
  <c r="L1481" i="1" s="1"/>
  <c r="I1481" i="1"/>
  <c r="K1480" i="1"/>
  <c r="L1480" i="1" s="1"/>
  <c r="I1480" i="1"/>
  <c r="K1479" i="1"/>
  <c r="L1479" i="1" s="1"/>
  <c r="I1479" i="1"/>
  <c r="K1478" i="1"/>
  <c r="L1478" i="1" s="1"/>
  <c r="I1478" i="1"/>
  <c r="K1477" i="1"/>
  <c r="L1477" i="1" s="1"/>
  <c r="I1477" i="1"/>
  <c r="K1476" i="1"/>
  <c r="L1476" i="1" s="1"/>
  <c r="I1476" i="1"/>
  <c r="K1475" i="1"/>
  <c r="L1475" i="1" s="1"/>
  <c r="I1475" i="1"/>
  <c r="K1474" i="1"/>
  <c r="L1474" i="1" s="1"/>
  <c r="I1474" i="1"/>
  <c r="K1473" i="1"/>
  <c r="L1473" i="1" s="1"/>
  <c r="I1473" i="1"/>
  <c r="K1472" i="1"/>
  <c r="L1472" i="1" s="1"/>
  <c r="I1472" i="1"/>
  <c r="K1471" i="1"/>
  <c r="L1471" i="1" s="1"/>
  <c r="I1471" i="1"/>
  <c r="K1470" i="1"/>
  <c r="L1470" i="1" s="1"/>
  <c r="I1470" i="1"/>
  <c r="K1469" i="1"/>
  <c r="L1469" i="1" s="1"/>
  <c r="I1469" i="1"/>
  <c r="K1468" i="1"/>
  <c r="L1468" i="1" s="1"/>
  <c r="I1468" i="1"/>
  <c r="K1467" i="1"/>
  <c r="L1467" i="1" s="1"/>
  <c r="I1467" i="1"/>
  <c r="K1466" i="1"/>
  <c r="L1466" i="1" s="1"/>
  <c r="I1466" i="1"/>
  <c r="K1465" i="1"/>
  <c r="L1465" i="1" s="1"/>
  <c r="I1465" i="1"/>
  <c r="K1464" i="1"/>
  <c r="L1464" i="1" s="1"/>
  <c r="I1464" i="1"/>
  <c r="K1463" i="1"/>
  <c r="L1463" i="1" s="1"/>
  <c r="I1463" i="1"/>
  <c r="K1462" i="1"/>
  <c r="L1462" i="1" s="1"/>
  <c r="I1462" i="1"/>
  <c r="K1461" i="1"/>
  <c r="L1461" i="1" s="1"/>
  <c r="I1461" i="1"/>
  <c r="K1460" i="1"/>
  <c r="L1460" i="1" s="1"/>
  <c r="I1460" i="1"/>
  <c r="K1459" i="1"/>
  <c r="L1459" i="1" s="1"/>
  <c r="I1459" i="1"/>
  <c r="K1458" i="1"/>
  <c r="L1458" i="1" s="1"/>
  <c r="I1458" i="1"/>
  <c r="K1457" i="1"/>
  <c r="L1457" i="1" s="1"/>
  <c r="I1457" i="1"/>
  <c r="K1456" i="1"/>
  <c r="L1456" i="1" s="1"/>
  <c r="I1456" i="1"/>
  <c r="K1455" i="1"/>
  <c r="L1455" i="1" s="1"/>
  <c r="I1455" i="1"/>
  <c r="K1454" i="1"/>
  <c r="L1454" i="1" s="1"/>
  <c r="I1454" i="1"/>
  <c r="K1453" i="1"/>
  <c r="L1453" i="1" s="1"/>
  <c r="I1453" i="1"/>
  <c r="K1452" i="1"/>
  <c r="L1452" i="1" s="1"/>
  <c r="I1452" i="1"/>
  <c r="K1451" i="1"/>
  <c r="L1451" i="1" s="1"/>
  <c r="I1451" i="1"/>
  <c r="K1450" i="1"/>
  <c r="L1450" i="1" s="1"/>
  <c r="I1450" i="1"/>
  <c r="K1449" i="1"/>
  <c r="L1449" i="1" s="1"/>
  <c r="I1449" i="1"/>
  <c r="K1448" i="1"/>
  <c r="L1448" i="1" s="1"/>
  <c r="I1448" i="1"/>
  <c r="K1447" i="1"/>
  <c r="L1447" i="1" s="1"/>
  <c r="I1447" i="1"/>
  <c r="K1446" i="1"/>
  <c r="L1446" i="1" s="1"/>
  <c r="I1446" i="1"/>
  <c r="K1445" i="1"/>
  <c r="L1445" i="1" s="1"/>
  <c r="I1445" i="1"/>
  <c r="K1444" i="1"/>
  <c r="L1444" i="1" s="1"/>
  <c r="I1444" i="1"/>
  <c r="K1443" i="1"/>
  <c r="L1443" i="1" s="1"/>
  <c r="I1443" i="1"/>
  <c r="K1442" i="1"/>
  <c r="L1442" i="1" s="1"/>
  <c r="I1442" i="1"/>
  <c r="K1441" i="1"/>
  <c r="L1441" i="1" s="1"/>
  <c r="I1441" i="1"/>
  <c r="K1440" i="1"/>
  <c r="L1440" i="1" s="1"/>
  <c r="I1440" i="1"/>
  <c r="K1439" i="1"/>
  <c r="L1439" i="1" s="1"/>
  <c r="I1439" i="1"/>
  <c r="K1438" i="1"/>
  <c r="L1438" i="1" s="1"/>
  <c r="I1438" i="1"/>
  <c r="K1437" i="1"/>
  <c r="L1437" i="1" s="1"/>
  <c r="I1437" i="1"/>
  <c r="K1436" i="1"/>
  <c r="L1436" i="1" s="1"/>
  <c r="I1436" i="1"/>
  <c r="K1435" i="1"/>
  <c r="L1435" i="1" s="1"/>
  <c r="I1435" i="1"/>
  <c r="K1434" i="1"/>
  <c r="L1434" i="1" s="1"/>
  <c r="I1434" i="1"/>
  <c r="K1433" i="1"/>
  <c r="L1433" i="1" s="1"/>
  <c r="I1433" i="1"/>
  <c r="K1432" i="1"/>
  <c r="L1432" i="1" s="1"/>
  <c r="I1432" i="1"/>
  <c r="K1431" i="1"/>
  <c r="L1431" i="1" s="1"/>
  <c r="I1431" i="1"/>
  <c r="K1430" i="1"/>
  <c r="L1430" i="1" s="1"/>
  <c r="I1430" i="1"/>
  <c r="K1429" i="1"/>
  <c r="L1429" i="1" s="1"/>
  <c r="I1429" i="1"/>
  <c r="K1428" i="1"/>
  <c r="L1428" i="1" s="1"/>
  <c r="I1428" i="1"/>
  <c r="K1427" i="1"/>
  <c r="L1427" i="1" s="1"/>
  <c r="I1427" i="1"/>
  <c r="K1426" i="1"/>
  <c r="L1426" i="1" s="1"/>
  <c r="I1426" i="1"/>
  <c r="K1425" i="1"/>
  <c r="L1425" i="1" s="1"/>
  <c r="I1425" i="1"/>
  <c r="K1424" i="1"/>
  <c r="L1424" i="1" s="1"/>
  <c r="I1424" i="1"/>
  <c r="K1423" i="1"/>
  <c r="L1423" i="1" s="1"/>
  <c r="I1423" i="1"/>
  <c r="K1422" i="1"/>
  <c r="L1422" i="1" s="1"/>
  <c r="I1422" i="1"/>
  <c r="K1421" i="1"/>
  <c r="L1421" i="1" s="1"/>
  <c r="I1421" i="1"/>
  <c r="K1420" i="1"/>
  <c r="L1420" i="1" s="1"/>
  <c r="I1420" i="1"/>
  <c r="K1419" i="1"/>
  <c r="L1419" i="1" s="1"/>
  <c r="I1419" i="1"/>
  <c r="K1418" i="1"/>
  <c r="L1418" i="1" s="1"/>
  <c r="I1418" i="1"/>
  <c r="K1417" i="1"/>
  <c r="L1417" i="1" s="1"/>
  <c r="I1417" i="1"/>
  <c r="K1416" i="1"/>
  <c r="L1416" i="1" s="1"/>
  <c r="I1416" i="1"/>
  <c r="K1415" i="1"/>
  <c r="L1415" i="1" s="1"/>
  <c r="I1415" i="1"/>
  <c r="K1414" i="1"/>
  <c r="L1414" i="1" s="1"/>
  <c r="I1414" i="1"/>
  <c r="K1413" i="1"/>
  <c r="L1413" i="1" s="1"/>
  <c r="I1413" i="1"/>
  <c r="K1412" i="1"/>
  <c r="L1412" i="1" s="1"/>
  <c r="I1412" i="1"/>
  <c r="K1411" i="1"/>
  <c r="L1411" i="1" s="1"/>
  <c r="I1411" i="1"/>
  <c r="K1410" i="1"/>
  <c r="L1410" i="1" s="1"/>
  <c r="I1410" i="1"/>
  <c r="K1409" i="1"/>
  <c r="L1409" i="1" s="1"/>
  <c r="I1409" i="1"/>
  <c r="K1408" i="1"/>
  <c r="L1408" i="1" s="1"/>
  <c r="I1408" i="1"/>
  <c r="K1407" i="1"/>
  <c r="L1407" i="1" s="1"/>
  <c r="I1407" i="1"/>
  <c r="K1406" i="1"/>
  <c r="L1406" i="1" s="1"/>
  <c r="I1406" i="1"/>
  <c r="K1405" i="1"/>
  <c r="L1405" i="1" s="1"/>
  <c r="I1405" i="1"/>
  <c r="K1404" i="1"/>
  <c r="L1404" i="1" s="1"/>
  <c r="I1404" i="1"/>
  <c r="K1403" i="1"/>
  <c r="L1403" i="1" s="1"/>
  <c r="I1403" i="1"/>
  <c r="K1402" i="1"/>
  <c r="L1402" i="1" s="1"/>
  <c r="I1402" i="1"/>
  <c r="K1401" i="1"/>
  <c r="L1401" i="1" s="1"/>
  <c r="I1401" i="1"/>
  <c r="K1400" i="1"/>
  <c r="L1400" i="1" s="1"/>
  <c r="I1400" i="1"/>
  <c r="K1399" i="1"/>
  <c r="L1399" i="1" s="1"/>
  <c r="I1399" i="1"/>
  <c r="K1398" i="1"/>
  <c r="L1398" i="1" s="1"/>
  <c r="I1398" i="1"/>
  <c r="K1397" i="1"/>
  <c r="L1397" i="1" s="1"/>
  <c r="I1397" i="1"/>
  <c r="K1396" i="1"/>
  <c r="L1396" i="1" s="1"/>
  <c r="I1396" i="1"/>
  <c r="K1395" i="1"/>
  <c r="L1395" i="1" s="1"/>
  <c r="I1395" i="1"/>
  <c r="K1394" i="1"/>
  <c r="L1394" i="1" s="1"/>
  <c r="I1394" i="1"/>
  <c r="K1393" i="1"/>
  <c r="L1393" i="1" s="1"/>
  <c r="I1393" i="1"/>
  <c r="K1392" i="1"/>
  <c r="L1392" i="1" s="1"/>
  <c r="I1392" i="1"/>
  <c r="K1391" i="1"/>
  <c r="L1391" i="1" s="1"/>
  <c r="I1391" i="1"/>
  <c r="K1390" i="1"/>
  <c r="L1390" i="1" s="1"/>
  <c r="I1390" i="1"/>
  <c r="K1389" i="1"/>
  <c r="L1389" i="1" s="1"/>
  <c r="I1389" i="1"/>
  <c r="K1388" i="1"/>
  <c r="L1388" i="1" s="1"/>
  <c r="I1388" i="1"/>
  <c r="K1387" i="1"/>
  <c r="L1387" i="1" s="1"/>
  <c r="I1387" i="1"/>
  <c r="K1386" i="1"/>
  <c r="L1386" i="1" s="1"/>
  <c r="I1386" i="1"/>
  <c r="K1385" i="1"/>
  <c r="L1385" i="1" s="1"/>
  <c r="I1385" i="1"/>
  <c r="K1384" i="1"/>
  <c r="L1384" i="1" s="1"/>
  <c r="I1384" i="1"/>
  <c r="K1383" i="1"/>
  <c r="L1383" i="1" s="1"/>
  <c r="I1383" i="1"/>
  <c r="K1382" i="1"/>
  <c r="L1382" i="1" s="1"/>
  <c r="I1382" i="1"/>
  <c r="K1381" i="1"/>
  <c r="L1381" i="1" s="1"/>
  <c r="I1381" i="1"/>
  <c r="K1380" i="1"/>
  <c r="L1380" i="1" s="1"/>
  <c r="I1380" i="1"/>
  <c r="K1379" i="1"/>
  <c r="L1379" i="1" s="1"/>
  <c r="I1379" i="1"/>
  <c r="K1378" i="1"/>
  <c r="L1378" i="1" s="1"/>
  <c r="I1378" i="1"/>
  <c r="K1377" i="1"/>
  <c r="L1377" i="1" s="1"/>
  <c r="I1377" i="1"/>
  <c r="K1376" i="1"/>
  <c r="L1376" i="1" s="1"/>
  <c r="I1376" i="1"/>
  <c r="K1375" i="1"/>
  <c r="L1375" i="1" s="1"/>
  <c r="I1375" i="1"/>
  <c r="K1374" i="1"/>
  <c r="L1374" i="1" s="1"/>
  <c r="I1374" i="1"/>
  <c r="K1373" i="1"/>
  <c r="L1373" i="1" s="1"/>
  <c r="I1373" i="1"/>
  <c r="K1372" i="1"/>
  <c r="L1372" i="1" s="1"/>
  <c r="I1372" i="1"/>
  <c r="K1371" i="1"/>
  <c r="L1371" i="1" s="1"/>
  <c r="I1371" i="1"/>
  <c r="K1370" i="1"/>
  <c r="L1370" i="1" s="1"/>
  <c r="I1370" i="1"/>
  <c r="K1369" i="1"/>
  <c r="L1369" i="1" s="1"/>
  <c r="I1369" i="1"/>
  <c r="K1368" i="1"/>
  <c r="L1368" i="1" s="1"/>
  <c r="I1368" i="1"/>
  <c r="K1367" i="1"/>
  <c r="L1367" i="1" s="1"/>
  <c r="I1367" i="1"/>
  <c r="K1366" i="1"/>
  <c r="L1366" i="1" s="1"/>
  <c r="I1366" i="1"/>
  <c r="K1365" i="1"/>
  <c r="L1365" i="1" s="1"/>
  <c r="I1365" i="1"/>
  <c r="K1364" i="1"/>
  <c r="L1364" i="1" s="1"/>
  <c r="I1364" i="1"/>
  <c r="K1363" i="1"/>
  <c r="L1363" i="1" s="1"/>
  <c r="I1363" i="1"/>
  <c r="K1362" i="1"/>
  <c r="L1362" i="1" s="1"/>
  <c r="I1362" i="1"/>
  <c r="K1361" i="1"/>
  <c r="L1361" i="1" s="1"/>
  <c r="I1361" i="1"/>
  <c r="K1360" i="1"/>
  <c r="L1360" i="1" s="1"/>
  <c r="I1360" i="1"/>
  <c r="K1359" i="1"/>
  <c r="L1359" i="1" s="1"/>
  <c r="I1359" i="1"/>
  <c r="K1358" i="1"/>
  <c r="L1358" i="1" s="1"/>
  <c r="I1358" i="1"/>
  <c r="K1357" i="1"/>
  <c r="L1357" i="1" s="1"/>
  <c r="I1357" i="1"/>
  <c r="K1356" i="1"/>
  <c r="L1356" i="1" s="1"/>
  <c r="I1356" i="1"/>
  <c r="K1355" i="1"/>
  <c r="L1355" i="1" s="1"/>
  <c r="I1355" i="1"/>
  <c r="K1354" i="1"/>
  <c r="L1354" i="1" s="1"/>
  <c r="I1354" i="1"/>
  <c r="K1353" i="1"/>
  <c r="L1353" i="1" s="1"/>
  <c r="I1353" i="1"/>
  <c r="K1352" i="1"/>
  <c r="L1352" i="1" s="1"/>
  <c r="I1352" i="1"/>
  <c r="K1351" i="1"/>
  <c r="L1351" i="1" s="1"/>
  <c r="I1351" i="1"/>
  <c r="K1350" i="1"/>
  <c r="L1350" i="1" s="1"/>
  <c r="I1350" i="1"/>
  <c r="K1349" i="1"/>
  <c r="L1349" i="1" s="1"/>
  <c r="I1349" i="1"/>
  <c r="K1348" i="1"/>
  <c r="L1348" i="1" s="1"/>
  <c r="I1348" i="1"/>
  <c r="K1347" i="1"/>
  <c r="L1347" i="1" s="1"/>
  <c r="I1347" i="1"/>
  <c r="K1346" i="1"/>
  <c r="L1346" i="1" s="1"/>
  <c r="I1346" i="1"/>
  <c r="K1345" i="1"/>
  <c r="L1345" i="1" s="1"/>
  <c r="I1345" i="1"/>
  <c r="K1344" i="1"/>
  <c r="L1344" i="1" s="1"/>
  <c r="I1344" i="1"/>
  <c r="K1343" i="1"/>
  <c r="L1343" i="1" s="1"/>
  <c r="I1343" i="1"/>
  <c r="K1342" i="1"/>
  <c r="L1342" i="1" s="1"/>
  <c r="I1342" i="1"/>
  <c r="K1341" i="1"/>
  <c r="L1341" i="1" s="1"/>
  <c r="I1341" i="1"/>
  <c r="K1340" i="1"/>
  <c r="L1340" i="1" s="1"/>
  <c r="I1340" i="1"/>
  <c r="K1339" i="1"/>
  <c r="L1339" i="1" s="1"/>
  <c r="I1339" i="1"/>
  <c r="K1338" i="1"/>
  <c r="L1338" i="1" s="1"/>
  <c r="I1338" i="1"/>
  <c r="K1337" i="1"/>
  <c r="L1337" i="1" s="1"/>
  <c r="I1337" i="1"/>
  <c r="K1336" i="1"/>
  <c r="L1336" i="1" s="1"/>
  <c r="I1336" i="1"/>
  <c r="K1335" i="1"/>
  <c r="L1335" i="1" s="1"/>
  <c r="I1335" i="1"/>
  <c r="K1334" i="1"/>
  <c r="L1334" i="1" s="1"/>
  <c r="I1334" i="1"/>
  <c r="K1333" i="1"/>
  <c r="L1333" i="1" s="1"/>
  <c r="I1333" i="1"/>
  <c r="K1332" i="1"/>
  <c r="L1332" i="1" s="1"/>
  <c r="I1332" i="1"/>
  <c r="K1331" i="1"/>
  <c r="L1331" i="1" s="1"/>
  <c r="I1331" i="1"/>
  <c r="K1330" i="1"/>
  <c r="L1330" i="1" s="1"/>
  <c r="I1330" i="1"/>
  <c r="K1329" i="1"/>
  <c r="L1329" i="1" s="1"/>
  <c r="I1329" i="1"/>
  <c r="K1328" i="1"/>
  <c r="L1328" i="1" s="1"/>
  <c r="I1328" i="1"/>
  <c r="K1327" i="1"/>
  <c r="L1327" i="1" s="1"/>
  <c r="I1327" i="1"/>
  <c r="K1326" i="1"/>
  <c r="L1326" i="1" s="1"/>
  <c r="I1326" i="1"/>
  <c r="K1325" i="1"/>
  <c r="L1325" i="1" s="1"/>
  <c r="I1325" i="1"/>
  <c r="K1324" i="1"/>
  <c r="L1324" i="1" s="1"/>
  <c r="I1324" i="1"/>
  <c r="K1323" i="1"/>
  <c r="L1323" i="1" s="1"/>
  <c r="I1323" i="1"/>
  <c r="K1322" i="1"/>
  <c r="L1322" i="1" s="1"/>
  <c r="I1322" i="1"/>
  <c r="K1321" i="1"/>
  <c r="L1321" i="1" s="1"/>
  <c r="I1321" i="1"/>
  <c r="K1320" i="1"/>
  <c r="L1320" i="1" s="1"/>
  <c r="I1320" i="1"/>
  <c r="K1319" i="1"/>
  <c r="L1319" i="1" s="1"/>
  <c r="I1319" i="1"/>
  <c r="K1318" i="1"/>
  <c r="L1318" i="1" s="1"/>
  <c r="I1318" i="1"/>
  <c r="K1317" i="1"/>
  <c r="L1317" i="1" s="1"/>
  <c r="I1317" i="1"/>
  <c r="K1316" i="1"/>
  <c r="L1316" i="1" s="1"/>
  <c r="I1316" i="1"/>
  <c r="K1315" i="1"/>
  <c r="L1315" i="1" s="1"/>
  <c r="I1315" i="1"/>
  <c r="K1314" i="1"/>
  <c r="L1314" i="1" s="1"/>
  <c r="I1314" i="1"/>
  <c r="K1313" i="1"/>
  <c r="L1313" i="1" s="1"/>
  <c r="I1313" i="1"/>
  <c r="K1312" i="1"/>
  <c r="L1312" i="1" s="1"/>
  <c r="I1312" i="1"/>
  <c r="K1311" i="1"/>
  <c r="L1311" i="1" s="1"/>
  <c r="I1311" i="1"/>
  <c r="K1310" i="1"/>
  <c r="L1310" i="1" s="1"/>
  <c r="I1310" i="1"/>
  <c r="K1309" i="1"/>
  <c r="L1309" i="1" s="1"/>
  <c r="I1309" i="1"/>
  <c r="K1308" i="1"/>
  <c r="L1308" i="1" s="1"/>
  <c r="I1308" i="1"/>
  <c r="K1307" i="1"/>
  <c r="L1307" i="1" s="1"/>
  <c r="I1307" i="1"/>
  <c r="K1306" i="1"/>
  <c r="L1306" i="1" s="1"/>
  <c r="I1306" i="1"/>
  <c r="K1305" i="1"/>
  <c r="L1305" i="1" s="1"/>
  <c r="I1305" i="1"/>
  <c r="K1304" i="1"/>
  <c r="L1304" i="1" s="1"/>
  <c r="I1304" i="1"/>
  <c r="K1303" i="1"/>
  <c r="L1303" i="1" s="1"/>
  <c r="I1303" i="1"/>
  <c r="K1302" i="1"/>
  <c r="L1302" i="1" s="1"/>
  <c r="I1302" i="1"/>
  <c r="K1301" i="1"/>
  <c r="L1301" i="1" s="1"/>
  <c r="I1301" i="1"/>
  <c r="K1300" i="1"/>
  <c r="L1300" i="1" s="1"/>
  <c r="I1300" i="1"/>
  <c r="K1299" i="1"/>
  <c r="L1299" i="1" s="1"/>
  <c r="I1299" i="1"/>
  <c r="K1298" i="1"/>
  <c r="L1298" i="1" s="1"/>
  <c r="I1298" i="1"/>
  <c r="K1297" i="1"/>
  <c r="L1297" i="1" s="1"/>
  <c r="I1297" i="1"/>
  <c r="K1296" i="1"/>
  <c r="L1296" i="1" s="1"/>
  <c r="I1296" i="1"/>
  <c r="K1295" i="1"/>
  <c r="L1295" i="1" s="1"/>
  <c r="I1295" i="1"/>
  <c r="K1294" i="1"/>
  <c r="L1294" i="1" s="1"/>
  <c r="I1294" i="1"/>
  <c r="K1293" i="1"/>
  <c r="L1293" i="1" s="1"/>
  <c r="I1293" i="1"/>
  <c r="K1292" i="1"/>
  <c r="L1292" i="1" s="1"/>
  <c r="I1292" i="1"/>
  <c r="K1291" i="1"/>
  <c r="L1291" i="1" s="1"/>
  <c r="I1291" i="1"/>
  <c r="K1290" i="1"/>
  <c r="L1290" i="1" s="1"/>
  <c r="I1290" i="1"/>
  <c r="K1289" i="1"/>
  <c r="L1289" i="1" s="1"/>
  <c r="I1289" i="1"/>
  <c r="K1288" i="1"/>
  <c r="L1288" i="1" s="1"/>
  <c r="I1288" i="1"/>
  <c r="K1287" i="1"/>
  <c r="L1287" i="1" s="1"/>
  <c r="I1287" i="1"/>
  <c r="K1286" i="1"/>
  <c r="L1286" i="1" s="1"/>
  <c r="I1286" i="1"/>
  <c r="K1285" i="1"/>
  <c r="L1285" i="1" s="1"/>
  <c r="I1285" i="1"/>
  <c r="K1284" i="1"/>
  <c r="L1284" i="1" s="1"/>
  <c r="I1284" i="1"/>
  <c r="K1283" i="1"/>
  <c r="L1283" i="1" s="1"/>
  <c r="I1283" i="1"/>
  <c r="K1282" i="1"/>
  <c r="L1282" i="1" s="1"/>
  <c r="I1282" i="1"/>
  <c r="K1281" i="1"/>
  <c r="L1281" i="1" s="1"/>
  <c r="I1281" i="1"/>
  <c r="K1280" i="1"/>
  <c r="L1280" i="1" s="1"/>
  <c r="I1280" i="1"/>
  <c r="K1279" i="1"/>
  <c r="L1279" i="1" s="1"/>
  <c r="I1279" i="1"/>
  <c r="K1278" i="1"/>
  <c r="L1278" i="1" s="1"/>
  <c r="I1278" i="1"/>
  <c r="K1277" i="1"/>
  <c r="L1277" i="1" s="1"/>
  <c r="I1277" i="1"/>
  <c r="K1276" i="1"/>
  <c r="L1276" i="1" s="1"/>
  <c r="I1276" i="1"/>
  <c r="K1275" i="1"/>
  <c r="L1275" i="1" s="1"/>
  <c r="I1275" i="1"/>
  <c r="K1274" i="1"/>
  <c r="L1274" i="1" s="1"/>
  <c r="I1274" i="1"/>
  <c r="K1273" i="1"/>
  <c r="L1273" i="1" s="1"/>
  <c r="I1273" i="1"/>
  <c r="K1272" i="1"/>
  <c r="L1272" i="1" s="1"/>
  <c r="I1272" i="1"/>
  <c r="K1271" i="1"/>
  <c r="L1271" i="1" s="1"/>
  <c r="I1271" i="1"/>
  <c r="K1270" i="1"/>
  <c r="L1270" i="1" s="1"/>
  <c r="I1270" i="1"/>
  <c r="K1269" i="1"/>
  <c r="L1269" i="1" s="1"/>
  <c r="I1269" i="1"/>
  <c r="K1268" i="1"/>
  <c r="L1268" i="1" s="1"/>
  <c r="I1268" i="1"/>
  <c r="K1267" i="1"/>
  <c r="L1267" i="1" s="1"/>
  <c r="I1267" i="1"/>
  <c r="K1266" i="1"/>
  <c r="L1266" i="1" s="1"/>
  <c r="I1266" i="1"/>
  <c r="K1265" i="1"/>
  <c r="L1265" i="1" s="1"/>
  <c r="I1265" i="1"/>
  <c r="K1264" i="1"/>
  <c r="L1264" i="1" s="1"/>
  <c r="I1264" i="1"/>
  <c r="K1263" i="1"/>
  <c r="L1263" i="1" s="1"/>
  <c r="I1263" i="1"/>
  <c r="K1262" i="1"/>
  <c r="L1262" i="1" s="1"/>
  <c r="I1262" i="1"/>
  <c r="K1261" i="1"/>
  <c r="L1261" i="1" s="1"/>
  <c r="I1261" i="1"/>
  <c r="K1260" i="1"/>
  <c r="L1260" i="1" s="1"/>
  <c r="I1260" i="1"/>
  <c r="K1259" i="1"/>
  <c r="L1259" i="1" s="1"/>
  <c r="I1259" i="1"/>
  <c r="K1258" i="1"/>
  <c r="L1258" i="1" s="1"/>
  <c r="I1258" i="1"/>
  <c r="K1257" i="1"/>
  <c r="L1257" i="1" s="1"/>
  <c r="I1257" i="1"/>
  <c r="K1256" i="1"/>
  <c r="L1256" i="1" s="1"/>
  <c r="I1256" i="1"/>
  <c r="K1255" i="1"/>
  <c r="L1255" i="1" s="1"/>
  <c r="I1255" i="1"/>
  <c r="K1254" i="1"/>
  <c r="L1254" i="1" s="1"/>
  <c r="I1254" i="1"/>
  <c r="K1253" i="1"/>
  <c r="L1253" i="1" s="1"/>
  <c r="I1253" i="1"/>
  <c r="K1252" i="1"/>
  <c r="L1252" i="1" s="1"/>
  <c r="I1252" i="1"/>
  <c r="K1251" i="1"/>
  <c r="L1251" i="1" s="1"/>
  <c r="I1251" i="1"/>
  <c r="K1250" i="1"/>
  <c r="L1250" i="1" s="1"/>
  <c r="I1250" i="1"/>
  <c r="K1249" i="1"/>
  <c r="L1249" i="1" s="1"/>
  <c r="I1249" i="1"/>
  <c r="K1248" i="1"/>
  <c r="L1248" i="1" s="1"/>
  <c r="I1248" i="1"/>
  <c r="K1247" i="1"/>
  <c r="L1247" i="1" s="1"/>
  <c r="I1247" i="1"/>
  <c r="K1246" i="1"/>
  <c r="L1246" i="1" s="1"/>
  <c r="I1246" i="1"/>
  <c r="K1245" i="1"/>
  <c r="L1245" i="1" s="1"/>
  <c r="I1245" i="1"/>
  <c r="K1244" i="1"/>
  <c r="L1244" i="1" s="1"/>
  <c r="I1244" i="1"/>
  <c r="K1243" i="1"/>
  <c r="L1243" i="1" s="1"/>
  <c r="I1243" i="1"/>
  <c r="K1242" i="1"/>
  <c r="L1242" i="1" s="1"/>
  <c r="I1242" i="1"/>
  <c r="K1241" i="1"/>
  <c r="L1241" i="1" s="1"/>
  <c r="I1241" i="1"/>
  <c r="K1240" i="1"/>
  <c r="L1240" i="1" s="1"/>
  <c r="I1240" i="1"/>
  <c r="K1239" i="1"/>
  <c r="L1239" i="1" s="1"/>
  <c r="I1239" i="1"/>
  <c r="K1238" i="1"/>
  <c r="L1238" i="1" s="1"/>
  <c r="I1238" i="1"/>
  <c r="K1237" i="1"/>
  <c r="L1237" i="1" s="1"/>
  <c r="I1237" i="1"/>
  <c r="K1236" i="1"/>
  <c r="L1236" i="1" s="1"/>
  <c r="I1236" i="1"/>
  <c r="K1235" i="1"/>
  <c r="L1235" i="1" s="1"/>
  <c r="I1235" i="1"/>
  <c r="K1234" i="1"/>
  <c r="L1234" i="1" s="1"/>
  <c r="I1234" i="1"/>
  <c r="K1233" i="1"/>
  <c r="L1233" i="1" s="1"/>
  <c r="I1233" i="1"/>
  <c r="K1232" i="1"/>
  <c r="L1232" i="1" s="1"/>
  <c r="I1232" i="1"/>
  <c r="K1231" i="1"/>
  <c r="L1231" i="1" s="1"/>
  <c r="I1231" i="1"/>
  <c r="K1230" i="1"/>
  <c r="L1230" i="1" s="1"/>
  <c r="I1230" i="1"/>
  <c r="K1229" i="1"/>
  <c r="L1229" i="1" s="1"/>
  <c r="I1229" i="1"/>
  <c r="K1228" i="1"/>
  <c r="L1228" i="1" s="1"/>
  <c r="I1228" i="1"/>
  <c r="K1227" i="1"/>
  <c r="L1227" i="1" s="1"/>
  <c r="I1227" i="1"/>
  <c r="K1226" i="1"/>
  <c r="L1226" i="1" s="1"/>
  <c r="I1226" i="1"/>
  <c r="K1225" i="1"/>
  <c r="L1225" i="1" s="1"/>
  <c r="I1225" i="1"/>
  <c r="K1224" i="1"/>
  <c r="L1224" i="1" s="1"/>
  <c r="I1224" i="1"/>
  <c r="K1223" i="1"/>
  <c r="L1223" i="1" s="1"/>
  <c r="I1223" i="1"/>
  <c r="K1222" i="1"/>
  <c r="L1222" i="1" s="1"/>
  <c r="I1222" i="1"/>
  <c r="K1221" i="1"/>
  <c r="L1221" i="1" s="1"/>
  <c r="I1221" i="1"/>
  <c r="K1220" i="1"/>
  <c r="L1220" i="1" s="1"/>
  <c r="I1220" i="1"/>
  <c r="K1219" i="1"/>
  <c r="L1219" i="1" s="1"/>
  <c r="I1219" i="1"/>
  <c r="K1218" i="1"/>
  <c r="L1218" i="1" s="1"/>
  <c r="I1218" i="1"/>
  <c r="K1217" i="1"/>
  <c r="L1217" i="1" s="1"/>
  <c r="I1217" i="1"/>
  <c r="K1216" i="1"/>
  <c r="L1216" i="1" s="1"/>
  <c r="I1216" i="1"/>
  <c r="K1215" i="1"/>
  <c r="L1215" i="1" s="1"/>
  <c r="I1215" i="1"/>
  <c r="K1214" i="1"/>
  <c r="L1214" i="1" s="1"/>
  <c r="I1214" i="1"/>
  <c r="K1213" i="1"/>
  <c r="L1213" i="1" s="1"/>
  <c r="I1213" i="1"/>
  <c r="K1212" i="1"/>
  <c r="L1212" i="1" s="1"/>
  <c r="I1212" i="1"/>
  <c r="K1211" i="1"/>
  <c r="L1211" i="1" s="1"/>
  <c r="I1211" i="1"/>
  <c r="K1210" i="1"/>
  <c r="L1210" i="1" s="1"/>
  <c r="I1210" i="1"/>
  <c r="K1209" i="1"/>
  <c r="L1209" i="1" s="1"/>
  <c r="I1209" i="1"/>
  <c r="K1208" i="1"/>
  <c r="L1208" i="1" s="1"/>
  <c r="I1208" i="1"/>
  <c r="K1207" i="1"/>
  <c r="L1207" i="1" s="1"/>
  <c r="I1207" i="1"/>
  <c r="K1206" i="1"/>
  <c r="L1206" i="1" s="1"/>
  <c r="I1206" i="1"/>
  <c r="K1205" i="1"/>
  <c r="L1205" i="1" s="1"/>
  <c r="I1205" i="1"/>
  <c r="K1204" i="1"/>
  <c r="L1204" i="1" s="1"/>
  <c r="I1204" i="1"/>
  <c r="K1203" i="1"/>
  <c r="L1203" i="1" s="1"/>
  <c r="I1203" i="1"/>
  <c r="K1202" i="1"/>
  <c r="L1202" i="1" s="1"/>
  <c r="I1202" i="1"/>
  <c r="K1201" i="1"/>
  <c r="L1201" i="1" s="1"/>
  <c r="I1201" i="1"/>
  <c r="K1200" i="1"/>
  <c r="L1200" i="1" s="1"/>
  <c r="I1200" i="1"/>
  <c r="K1199" i="1"/>
  <c r="L1199" i="1" s="1"/>
  <c r="I1199" i="1"/>
  <c r="K1198" i="1"/>
  <c r="L1198" i="1" s="1"/>
  <c r="I1198" i="1"/>
  <c r="K1197" i="1"/>
  <c r="L1197" i="1" s="1"/>
  <c r="I1197" i="1"/>
  <c r="K1196" i="1"/>
  <c r="L1196" i="1" s="1"/>
  <c r="I1196" i="1"/>
  <c r="K1195" i="1"/>
  <c r="L1195" i="1" s="1"/>
  <c r="I1195" i="1"/>
  <c r="K1194" i="1"/>
  <c r="L1194" i="1" s="1"/>
  <c r="I1194" i="1"/>
  <c r="K1193" i="1"/>
  <c r="L1193" i="1" s="1"/>
  <c r="I1193" i="1"/>
  <c r="K1192" i="1"/>
  <c r="L1192" i="1" s="1"/>
  <c r="I1192" i="1"/>
  <c r="K1191" i="1"/>
  <c r="L1191" i="1" s="1"/>
  <c r="I1191" i="1"/>
  <c r="K1190" i="1"/>
  <c r="L1190" i="1" s="1"/>
  <c r="I1190" i="1"/>
  <c r="K1189" i="1"/>
  <c r="L1189" i="1" s="1"/>
  <c r="I1189" i="1"/>
  <c r="K1188" i="1"/>
  <c r="L1188" i="1" s="1"/>
  <c r="I1188" i="1"/>
  <c r="K1187" i="1"/>
  <c r="L1187" i="1" s="1"/>
  <c r="I1187" i="1"/>
  <c r="K1186" i="1"/>
  <c r="L1186" i="1" s="1"/>
  <c r="I1186" i="1"/>
  <c r="K1185" i="1"/>
  <c r="L1185" i="1" s="1"/>
  <c r="I1185" i="1"/>
  <c r="K1184" i="1"/>
  <c r="L1184" i="1" s="1"/>
  <c r="I1184" i="1"/>
  <c r="K1183" i="1"/>
  <c r="L1183" i="1" s="1"/>
  <c r="I1183" i="1"/>
  <c r="K1182" i="1"/>
  <c r="L1182" i="1" s="1"/>
  <c r="I1182" i="1"/>
  <c r="K1181" i="1"/>
  <c r="L1181" i="1" s="1"/>
  <c r="I1181" i="1"/>
  <c r="K1180" i="1"/>
  <c r="L1180" i="1" s="1"/>
  <c r="I1180" i="1"/>
  <c r="K1179" i="1"/>
  <c r="L1179" i="1" s="1"/>
  <c r="I1179" i="1"/>
  <c r="K1178" i="1"/>
  <c r="L1178" i="1" s="1"/>
  <c r="I1178" i="1"/>
  <c r="K1177" i="1"/>
  <c r="L1177" i="1" s="1"/>
  <c r="I1177" i="1"/>
  <c r="K1176" i="1"/>
  <c r="L1176" i="1" s="1"/>
  <c r="I1176" i="1"/>
  <c r="K1175" i="1"/>
  <c r="L1175" i="1" s="1"/>
  <c r="I1175" i="1"/>
  <c r="K1174" i="1"/>
  <c r="L1174" i="1" s="1"/>
  <c r="I1174" i="1"/>
  <c r="K1173" i="1"/>
  <c r="L1173" i="1" s="1"/>
  <c r="I1173" i="1"/>
  <c r="K1172" i="1"/>
  <c r="L1172" i="1" s="1"/>
  <c r="I1172" i="1"/>
  <c r="K1171" i="1"/>
  <c r="L1171" i="1" s="1"/>
  <c r="I1171" i="1"/>
  <c r="K1170" i="1"/>
  <c r="L1170" i="1" s="1"/>
  <c r="I1170" i="1"/>
  <c r="K1169" i="1"/>
  <c r="L1169" i="1" s="1"/>
  <c r="I1169" i="1"/>
  <c r="K1168" i="1"/>
  <c r="L1168" i="1" s="1"/>
  <c r="I1168" i="1"/>
  <c r="K1167" i="1"/>
  <c r="L1167" i="1" s="1"/>
  <c r="I1167" i="1"/>
  <c r="K1166" i="1"/>
  <c r="L1166" i="1" s="1"/>
  <c r="I1166" i="1"/>
  <c r="K1165" i="1"/>
  <c r="L1165" i="1" s="1"/>
  <c r="I1165" i="1"/>
  <c r="K1164" i="1"/>
  <c r="L1164" i="1" s="1"/>
  <c r="I1164" i="1"/>
  <c r="K1163" i="1"/>
  <c r="L1163" i="1" s="1"/>
  <c r="I1163" i="1"/>
  <c r="K1162" i="1"/>
  <c r="L1162" i="1" s="1"/>
  <c r="I1162" i="1"/>
  <c r="K1161" i="1"/>
  <c r="L1161" i="1" s="1"/>
  <c r="I1161" i="1"/>
  <c r="K1160" i="1"/>
  <c r="L1160" i="1" s="1"/>
  <c r="I1160" i="1"/>
  <c r="K1159" i="1"/>
  <c r="L1159" i="1" s="1"/>
  <c r="I1159" i="1"/>
  <c r="K1158" i="1"/>
  <c r="L1158" i="1" s="1"/>
  <c r="I1158" i="1"/>
  <c r="K1157" i="1"/>
  <c r="L1157" i="1" s="1"/>
  <c r="I1157" i="1"/>
  <c r="K1156" i="1"/>
  <c r="L1156" i="1" s="1"/>
  <c r="I1156" i="1"/>
  <c r="K1155" i="1"/>
  <c r="L1155" i="1" s="1"/>
  <c r="I1155" i="1"/>
  <c r="K1154" i="1"/>
  <c r="L1154" i="1" s="1"/>
  <c r="I1154" i="1"/>
  <c r="K1153" i="1"/>
  <c r="L1153" i="1" s="1"/>
  <c r="I1153" i="1"/>
  <c r="K1152" i="1"/>
  <c r="L1152" i="1" s="1"/>
  <c r="I1152" i="1"/>
  <c r="K1151" i="1"/>
  <c r="L1151" i="1" s="1"/>
  <c r="I1151" i="1"/>
  <c r="K1150" i="1"/>
  <c r="L1150" i="1" s="1"/>
  <c r="I1150" i="1"/>
  <c r="K1149" i="1"/>
  <c r="L1149" i="1" s="1"/>
  <c r="I1149" i="1"/>
  <c r="K1148" i="1"/>
  <c r="L1148" i="1" s="1"/>
  <c r="I1148" i="1"/>
  <c r="K1147" i="1"/>
  <c r="L1147" i="1" s="1"/>
  <c r="I1147" i="1"/>
  <c r="K1146" i="1"/>
  <c r="L1146" i="1" s="1"/>
  <c r="I1146" i="1"/>
  <c r="K1145" i="1"/>
  <c r="L1145" i="1" s="1"/>
  <c r="I1145" i="1"/>
  <c r="K1144" i="1"/>
  <c r="L1144" i="1" s="1"/>
  <c r="I1144" i="1"/>
  <c r="K1143" i="1"/>
  <c r="L1143" i="1" s="1"/>
  <c r="I1143" i="1"/>
  <c r="K1142" i="1"/>
  <c r="L1142" i="1" s="1"/>
  <c r="I1142" i="1"/>
  <c r="K1141" i="1"/>
  <c r="L1141" i="1" s="1"/>
  <c r="I1141" i="1"/>
  <c r="K1140" i="1"/>
  <c r="L1140" i="1" s="1"/>
  <c r="I1140" i="1"/>
  <c r="K1139" i="1"/>
  <c r="L1139" i="1" s="1"/>
  <c r="I1139" i="1"/>
  <c r="K1138" i="1"/>
  <c r="L1138" i="1" s="1"/>
  <c r="I1138" i="1"/>
  <c r="K1137" i="1"/>
  <c r="L1137" i="1" s="1"/>
  <c r="I1137" i="1"/>
  <c r="K1136" i="1"/>
  <c r="L1136" i="1" s="1"/>
  <c r="I1136" i="1"/>
  <c r="K1135" i="1"/>
  <c r="L1135" i="1" s="1"/>
  <c r="I1135" i="1"/>
  <c r="K1134" i="1"/>
  <c r="L1134" i="1" s="1"/>
  <c r="I1134" i="1"/>
  <c r="K1133" i="1"/>
  <c r="L1133" i="1" s="1"/>
  <c r="I1133" i="1"/>
  <c r="K1132" i="1"/>
  <c r="L1132" i="1" s="1"/>
  <c r="I1132" i="1"/>
  <c r="K1131" i="1"/>
  <c r="L1131" i="1" s="1"/>
  <c r="I1131" i="1"/>
  <c r="K1130" i="1"/>
  <c r="L1130" i="1" s="1"/>
  <c r="I1130" i="1"/>
  <c r="K1129" i="1"/>
  <c r="L1129" i="1" s="1"/>
  <c r="I1129" i="1"/>
  <c r="K1128" i="1"/>
  <c r="L1128" i="1" s="1"/>
  <c r="I1128" i="1"/>
  <c r="K1127" i="1"/>
  <c r="L1127" i="1" s="1"/>
  <c r="I1127" i="1"/>
  <c r="K1126" i="1"/>
  <c r="L1126" i="1" s="1"/>
  <c r="I1126" i="1"/>
  <c r="K1125" i="1"/>
  <c r="L1125" i="1" s="1"/>
  <c r="I1125" i="1"/>
  <c r="K1124" i="1"/>
  <c r="L1124" i="1" s="1"/>
  <c r="I1124" i="1"/>
  <c r="K1123" i="1"/>
  <c r="L1123" i="1" s="1"/>
  <c r="I1123" i="1"/>
  <c r="K1122" i="1"/>
  <c r="L1122" i="1" s="1"/>
  <c r="I1122" i="1"/>
  <c r="K1121" i="1"/>
  <c r="L1121" i="1" s="1"/>
  <c r="I1121" i="1"/>
  <c r="K1120" i="1"/>
  <c r="L1120" i="1" s="1"/>
  <c r="I1120" i="1"/>
  <c r="K1119" i="1"/>
  <c r="L1119" i="1" s="1"/>
  <c r="I1119" i="1"/>
  <c r="K1118" i="1"/>
  <c r="L1118" i="1" s="1"/>
  <c r="I1118" i="1"/>
  <c r="K1117" i="1"/>
  <c r="L1117" i="1" s="1"/>
  <c r="I1117" i="1"/>
  <c r="K1116" i="1"/>
  <c r="L1116" i="1" s="1"/>
  <c r="I1116" i="1"/>
  <c r="K1115" i="1"/>
  <c r="L1115" i="1" s="1"/>
  <c r="I1115" i="1"/>
  <c r="K1114" i="1"/>
  <c r="L1114" i="1" s="1"/>
  <c r="I1114" i="1"/>
  <c r="K1113" i="1"/>
  <c r="L1113" i="1" s="1"/>
  <c r="I1113" i="1"/>
  <c r="K1112" i="1"/>
  <c r="L1112" i="1" s="1"/>
  <c r="I1112" i="1"/>
  <c r="K1111" i="1"/>
  <c r="L1111" i="1" s="1"/>
  <c r="I1111" i="1"/>
  <c r="K1110" i="1"/>
  <c r="L1110" i="1" s="1"/>
  <c r="I1110" i="1"/>
  <c r="K1109" i="1"/>
  <c r="L1109" i="1" s="1"/>
  <c r="I1109" i="1"/>
  <c r="K1108" i="1"/>
  <c r="L1108" i="1" s="1"/>
  <c r="I1108" i="1"/>
  <c r="K1107" i="1"/>
  <c r="L1107" i="1" s="1"/>
  <c r="I1107" i="1"/>
  <c r="K1106" i="1"/>
  <c r="L1106" i="1" s="1"/>
  <c r="I1106" i="1"/>
  <c r="K1105" i="1"/>
  <c r="L1105" i="1" s="1"/>
  <c r="I1105" i="1"/>
  <c r="K1104" i="1"/>
  <c r="L1104" i="1" s="1"/>
  <c r="I1104" i="1"/>
  <c r="K1103" i="1"/>
  <c r="L1103" i="1" s="1"/>
  <c r="I1103" i="1"/>
  <c r="K1102" i="1"/>
  <c r="L1102" i="1" s="1"/>
  <c r="I1102" i="1"/>
  <c r="K1101" i="1"/>
  <c r="L1101" i="1" s="1"/>
  <c r="I1101" i="1"/>
  <c r="K1100" i="1"/>
  <c r="L1100" i="1" s="1"/>
  <c r="I1100" i="1"/>
  <c r="K1099" i="1"/>
  <c r="L1099" i="1" s="1"/>
  <c r="I1099" i="1"/>
  <c r="K1098" i="1"/>
  <c r="L1098" i="1" s="1"/>
  <c r="I1098" i="1"/>
  <c r="K1097" i="1"/>
  <c r="L1097" i="1" s="1"/>
  <c r="I1097" i="1"/>
  <c r="K1096" i="1"/>
  <c r="L1096" i="1" s="1"/>
  <c r="I1096" i="1"/>
  <c r="K1095" i="1"/>
  <c r="L1095" i="1" s="1"/>
  <c r="I1095" i="1"/>
  <c r="K1094" i="1"/>
  <c r="L1094" i="1" s="1"/>
  <c r="I1094" i="1"/>
  <c r="K1093" i="1"/>
  <c r="L1093" i="1" s="1"/>
  <c r="I1093" i="1"/>
  <c r="K1092" i="1"/>
  <c r="L1092" i="1" s="1"/>
  <c r="I1092" i="1"/>
  <c r="K1091" i="1"/>
  <c r="L1091" i="1" s="1"/>
  <c r="I1091" i="1"/>
  <c r="K1090" i="1"/>
  <c r="L1090" i="1" s="1"/>
  <c r="I1090" i="1"/>
  <c r="K1089" i="1"/>
  <c r="L1089" i="1" s="1"/>
  <c r="I1089" i="1"/>
  <c r="K1088" i="1"/>
  <c r="L1088" i="1" s="1"/>
  <c r="I1088" i="1"/>
  <c r="K1087" i="1"/>
  <c r="L1087" i="1" s="1"/>
  <c r="I1087" i="1"/>
  <c r="K1086" i="1"/>
  <c r="L1086" i="1" s="1"/>
  <c r="I1086" i="1"/>
  <c r="K1085" i="1"/>
  <c r="L1085" i="1" s="1"/>
  <c r="I1085" i="1"/>
  <c r="K1084" i="1"/>
  <c r="L1084" i="1" s="1"/>
  <c r="I1084" i="1"/>
  <c r="K1083" i="1"/>
  <c r="L1083" i="1" s="1"/>
  <c r="I1083" i="1"/>
  <c r="K1082" i="1"/>
  <c r="L1082" i="1" s="1"/>
  <c r="I1082" i="1"/>
  <c r="K1081" i="1"/>
  <c r="L1081" i="1" s="1"/>
  <c r="I1081" i="1"/>
  <c r="K1080" i="1"/>
  <c r="L1080" i="1" s="1"/>
  <c r="I1080" i="1"/>
  <c r="K1079" i="1"/>
  <c r="L1079" i="1" s="1"/>
  <c r="I1079" i="1"/>
  <c r="K1078" i="1"/>
  <c r="L1078" i="1" s="1"/>
  <c r="I1078" i="1"/>
  <c r="K1077" i="1"/>
  <c r="L1077" i="1" s="1"/>
  <c r="I1077" i="1"/>
  <c r="K1076" i="1"/>
  <c r="L1076" i="1" s="1"/>
  <c r="I1076" i="1"/>
  <c r="K1075" i="1"/>
  <c r="L1075" i="1" s="1"/>
  <c r="I1075" i="1"/>
  <c r="K1074" i="1"/>
  <c r="L1074" i="1" s="1"/>
  <c r="I1074" i="1"/>
  <c r="K1073" i="1"/>
  <c r="L1073" i="1" s="1"/>
  <c r="I1073" i="1"/>
  <c r="K1072" i="1"/>
  <c r="L1072" i="1" s="1"/>
  <c r="I1072" i="1"/>
  <c r="K1071" i="1"/>
  <c r="L1071" i="1" s="1"/>
  <c r="I1071" i="1"/>
  <c r="K1070" i="1"/>
  <c r="L1070" i="1" s="1"/>
  <c r="I1070" i="1"/>
  <c r="K1069" i="1"/>
  <c r="L1069" i="1" s="1"/>
  <c r="I1069" i="1"/>
  <c r="K1068" i="1"/>
  <c r="L1068" i="1" s="1"/>
  <c r="I1068" i="1"/>
  <c r="K1067" i="1"/>
  <c r="L1067" i="1" s="1"/>
  <c r="I1067" i="1"/>
  <c r="K1066" i="1"/>
  <c r="L1066" i="1" s="1"/>
  <c r="I1066" i="1"/>
  <c r="K1065" i="1"/>
  <c r="L1065" i="1" s="1"/>
  <c r="I1065" i="1"/>
  <c r="K1064" i="1"/>
  <c r="L1064" i="1" s="1"/>
  <c r="I1064" i="1"/>
  <c r="K1063" i="1"/>
  <c r="L1063" i="1" s="1"/>
  <c r="I1063" i="1"/>
  <c r="K1062" i="1"/>
  <c r="L1062" i="1" s="1"/>
  <c r="I1062" i="1"/>
  <c r="K1061" i="1"/>
  <c r="L1061" i="1" s="1"/>
  <c r="I1061" i="1"/>
  <c r="K1060" i="1"/>
  <c r="L1060" i="1" s="1"/>
  <c r="I1060" i="1"/>
  <c r="K1059" i="1"/>
  <c r="L1059" i="1" s="1"/>
  <c r="I1059" i="1"/>
  <c r="K1058" i="1"/>
  <c r="L1058" i="1" s="1"/>
  <c r="I1058" i="1"/>
  <c r="K1057" i="1"/>
  <c r="L1057" i="1" s="1"/>
  <c r="I1057" i="1"/>
  <c r="K1056" i="1"/>
  <c r="L1056" i="1" s="1"/>
  <c r="I1056" i="1"/>
  <c r="K1055" i="1"/>
  <c r="L1055" i="1" s="1"/>
  <c r="I1055" i="1"/>
  <c r="K1054" i="1"/>
  <c r="L1054" i="1" s="1"/>
  <c r="I1054" i="1"/>
  <c r="K1053" i="1"/>
  <c r="L1053" i="1" s="1"/>
  <c r="I1053" i="1"/>
  <c r="K1052" i="1"/>
  <c r="L1052" i="1" s="1"/>
  <c r="I1052" i="1"/>
  <c r="K1051" i="1"/>
  <c r="L1051" i="1" s="1"/>
  <c r="I1051" i="1"/>
  <c r="K1050" i="1"/>
  <c r="L1050" i="1" s="1"/>
  <c r="I1050" i="1"/>
  <c r="K1049" i="1"/>
  <c r="L1049" i="1" s="1"/>
  <c r="I1049" i="1"/>
  <c r="K1048" i="1"/>
  <c r="L1048" i="1" s="1"/>
  <c r="I1048" i="1"/>
  <c r="K1047" i="1"/>
  <c r="L1047" i="1" s="1"/>
  <c r="I1047" i="1"/>
  <c r="K1046" i="1"/>
  <c r="L1046" i="1" s="1"/>
  <c r="I1046" i="1"/>
  <c r="K1045" i="1"/>
  <c r="L1045" i="1" s="1"/>
  <c r="I1045" i="1"/>
  <c r="K1044" i="1"/>
  <c r="L1044" i="1" s="1"/>
  <c r="I1044" i="1"/>
  <c r="K1043" i="1"/>
  <c r="L1043" i="1" s="1"/>
  <c r="I1043" i="1"/>
  <c r="K1042" i="1"/>
  <c r="L1042" i="1" s="1"/>
  <c r="I1042" i="1"/>
  <c r="K1041" i="1"/>
  <c r="L1041" i="1" s="1"/>
  <c r="I1041" i="1"/>
  <c r="K1040" i="1"/>
  <c r="L1040" i="1" s="1"/>
  <c r="I1040" i="1"/>
  <c r="K1039" i="1"/>
  <c r="L1039" i="1" s="1"/>
  <c r="I1039" i="1"/>
  <c r="K1038" i="1"/>
  <c r="L1038" i="1" s="1"/>
  <c r="I1038" i="1"/>
  <c r="K1037" i="1"/>
  <c r="L1037" i="1" s="1"/>
  <c r="I1037" i="1"/>
  <c r="K1036" i="1"/>
  <c r="L1036" i="1" s="1"/>
  <c r="I1036" i="1"/>
  <c r="K1035" i="1"/>
  <c r="L1035" i="1" s="1"/>
  <c r="I1035" i="1"/>
  <c r="K1034" i="1"/>
  <c r="L1034" i="1" s="1"/>
  <c r="I1034" i="1"/>
  <c r="K1033" i="1"/>
  <c r="L1033" i="1" s="1"/>
  <c r="I1033" i="1"/>
  <c r="K1032" i="1"/>
  <c r="L1032" i="1" s="1"/>
  <c r="I1032" i="1"/>
  <c r="K1031" i="1"/>
  <c r="L1031" i="1" s="1"/>
  <c r="I1031" i="1"/>
  <c r="K1030" i="1"/>
  <c r="L1030" i="1" s="1"/>
  <c r="I1030" i="1"/>
  <c r="K1029" i="1"/>
  <c r="L1029" i="1" s="1"/>
  <c r="I1029" i="1"/>
  <c r="K1028" i="1"/>
  <c r="L1028" i="1" s="1"/>
  <c r="I1028" i="1"/>
  <c r="K1027" i="1"/>
  <c r="L1027" i="1" s="1"/>
  <c r="I1027" i="1"/>
  <c r="K1026" i="1"/>
  <c r="L1026" i="1" s="1"/>
  <c r="I1026" i="1"/>
  <c r="K1025" i="1"/>
  <c r="L1025" i="1" s="1"/>
  <c r="I1025" i="1"/>
  <c r="K1024" i="1"/>
  <c r="L1024" i="1" s="1"/>
  <c r="I1024" i="1"/>
  <c r="K1023" i="1"/>
  <c r="L1023" i="1" s="1"/>
  <c r="I1023" i="1"/>
  <c r="K1022" i="1"/>
  <c r="L1022" i="1" s="1"/>
  <c r="I1022" i="1"/>
  <c r="K1021" i="1"/>
  <c r="L1021" i="1" s="1"/>
  <c r="I1021" i="1"/>
  <c r="K1020" i="1"/>
  <c r="L1020" i="1" s="1"/>
  <c r="I1020" i="1"/>
  <c r="K1019" i="1"/>
  <c r="L1019" i="1" s="1"/>
  <c r="I1019" i="1"/>
  <c r="K1018" i="1"/>
  <c r="L1018" i="1" s="1"/>
  <c r="I1018" i="1"/>
  <c r="K1017" i="1"/>
  <c r="L1017" i="1" s="1"/>
  <c r="I1017" i="1"/>
  <c r="K1016" i="1"/>
  <c r="L1016" i="1" s="1"/>
  <c r="I1016" i="1"/>
  <c r="K1015" i="1"/>
  <c r="L1015" i="1" s="1"/>
  <c r="I1015" i="1"/>
  <c r="K1014" i="1"/>
  <c r="L1014" i="1" s="1"/>
  <c r="I1014" i="1"/>
  <c r="K1013" i="1"/>
  <c r="L1013" i="1" s="1"/>
  <c r="I1013" i="1"/>
  <c r="K1012" i="1"/>
  <c r="L1012" i="1" s="1"/>
  <c r="I1012" i="1"/>
  <c r="K1011" i="1"/>
  <c r="L1011" i="1" s="1"/>
  <c r="I1011" i="1"/>
  <c r="K1010" i="1"/>
  <c r="L1010" i="1" s="1"/>
  <c r="I1010" i="1"/>
  <c r="K1009" i="1"/>
  <c r="L1009" i="1" s="1"/>
  <c r="I1009" i="1"/>
  <c r="K1008" i="1"/>
  <c r="L1008" i="1" s="1"/>
  <c r="I1008" i="1"/>
  <c r="K1007" i="1"/>
  <c r="L1007" i="1" s="1"/>
  <c r="I1007" i="1"/>
  <c r="K1006" i="1"/>
  <c r="L1006" i="1" s="1"/>
  <c r="I1006" i="1"/>
  <c r="K1005" i="1"/>
  <c r="L1005" i="1" s="1"/>
  <c r="I1005" i="1"/>
  <c r="K1004" i="1"/>
  <c r="L1004" i="1" s="1"/>
  <c r="I1004" i="1"/>
  <c r="K1003" i="1"/>
  <c r="L1003" i="1" s="1"/>
  <c r="I1003" i="1"/>
  <c r="K1002" i="1"/>
  <c r="L1002" i="1" s="1"/>
  <c r="I1002" i="1"/>
  <c r="K1001" i="1"/>
  <c r="L1001" i="1" s="1"/>
  <c r="I1001" i="1"/>
  <c r="K1000" i="1"/>
  <c r="L1000" i="1" s="1"/>
  <c r="I1000" i="1"/>
  <c r="K999" i="1"/>
  <c r="L999" i="1" s="1"/>
  <c r="I999" i="1"/>
  <c r="K998" i="1"/>
  <c r="L998" i="1" s="1"/>
  <c r="I998" i="1"/>
  <c r="K997" i="1"/>
  <c r="L997" i="1" s="1"/>
  <c r="I997" i="1"/>
  <c r="K996" i="1"/>
  <c r="L996" i="1" s="1"/>
  <c r="I996" i="1"/>
  <c r="K995" i="1"/>
  <c r="L995" i="1" s="1"/>
  <c r="I995" i="1"/>
  <c r="K994" i="1"/>
  <c r="L994" i="1" s="1"/>
  <c r="I994" i="1"/>
  <c r="K993" i="1"/>
  <c r="L993" i="1" s="1"/>
  <c r="I993" i="1"/>
  <c r="K992" i="1"/>
  <c r="L992" i="1" s="1"/>
  <c r="I992" i="1"/>
  <c r="K991" i="1"/>
  <c r="L991" i="1" s="1"/>
  <c r="I991" i="1"/>
  <c r="K990" i="1"/>
  <c r="L990" i="1" s="1"/>
  <c r="I990" i="1"/>
  <c r="K989" i="1"/>
  <c r="L989" i="1" s="1"/>
  <c r="I989" i="1"/>
  <c r="K988" i="1"/>
  <c r="L988" i="1" s="1"/>
  <c r="I988" i="1"/>
  <c r="K987" i="1"/>
  <c r="L987" i="1" s="1"/>
  <c r="I987" i="1"/>
  <c r="K986" i="1"/>
  <c r="L986" i="1" s="1"/>
  <c r="I986" i="1"/>
  <c r="K985" i="1"/>
  <c r="L985" i="1" s="1"/>
  <c r="I985" i="1"/>
  <c r="K984" i="1"/>
  <c r="L984" i="1" s="1"/>
  <c r="I984" i="1"/>
  <c r="K983" i="1"/>
  <c r="L983" i="1" s="1"/>
  <c r="I983" i="1"/>
  <c r="K982" i="1"/>
  <c r="L982" i="1" s="1"/>
  <c r="I982" i="1"/>
  <c r="K981" i="1"/>
  <c r="L981" i="1" s="1"/>
  <c r="I981" i="1"/>
  <c r="K980" i="1"/>
  <c r="L980" i="1" s="1"/>
  <c r="I980" i="1"/>
  <c r="K979" i="1"/>
  <c r="L979" i="1" s="1"/>
  <c r="I979" i="1"/>
  <c r="K978" i="1"/>
  <c r="L978" i="1" s="1"/>
  <c r="I978" i="1"/>
  <c r="K977" i="1"/>
  <c r="L977" i="1" s="1"/>
  <c r="I977" i="1"/>
  <c r="K976" i="1"/>
  <c r="L976" i="1" s="1"/>
  <c r="I976" i="1"/>
  <c r="K975" i="1"/>
  <c r="L975" i="1" s="1"/>
  <c r="I975" i="1"/>
  <c r="K974" i="1"/>
  <c r="L974" i="1" s="1"/>
  <c r="I974" i="1"/>
  <c r="K973" i="1"/>
  <c r="L973" i="1" s="1"/>
  <c r="I973" i="1"/>
  <c r="K972" i="1"/>
  <c r="L972" i="1" s="1"/>
  <c r="I972" i="1"/>
  <c r="K971" i="1"/>
  <c r="L971" i="1" s="1"/>
  <c r="I971" i="1"/>
  <c r="K970" i="1"/>
  <c r="L970" i="1" s="1"/>
  <c r="I970" i="1"/>
  <c r="K969" i="1"/>
  <c r="L969" i="1" s="1"/>
  <c r="I969" i="1"/>
  <c r="K968" i="1"/>
  <c r="L968" i="1" s="1"/>
  <c r="I968" i="1"/>
  <c r="K967" i="1"/>
  <c r="L967" i="1" s="1"/>
  <c r="I967" i="1"/>
  <c r="K966" i="1"/>
  <c r="L966" i="1" s="1"/>
  <c r="I966" i="1"/>
  <c r="K965" i="1"/>
  <c r="L965" i="1" s="1"/>
  <c r="I965" i="1"/>
  <c r="K964" i="1"/>
  <c r="L964" i="1" s="1"/>
  <c r="I964" i="1"/>
  <c r="K963" i="1"/>
  <c r="L963" i="1" s="1"/>
  <c r="I963" i="1"/>
  <c r="K962" i="1"/>
  <c r="L962" i="1" s="1"/>
  <c r="I962" i="1"/>
  <c r="K961" i="1"/>
  <c r="L961" i="1" s="1"/>
  <c r="I961" i="1"/>
  <c r="K960" i="1"/>
  <c r="L960" i="1" s="1"/>
  <c r="I960" i="1"/>
  <c r="K959" i="1"/>
  <c r="L959" i="1" s="1"/>
  <c r="I959" i="1"/>
  <c r="K958" i="1"/>
  <c r="L958" i="1" s="1"/>
  <c r="I958" i="1"/>
  <c r="K957" i="1"/>
  <c r="L957" i="1" s="1"/>
  <c r="I957" i="1"/>
  <c r="K956" i="1"/>
  <c r="L956" i="1" s="1"/>
  <c r="I956" i="1"/>
  <c r="K955" i="1"/>
  <c r="L955" i="1" s="1"/>
  <c r="I955" i="1"/>
  <c r="K954" i="1"/>
  <c r="L954" i="1" s="1"/>
  <c r="I954" i="1"/>
  <c r="K953" i="1"/>
  <c r="L953" i="1" s="1"/>
  <c r="I953" i="1"/>
  <c r="K952" i="1"/>
  <c r="L952" i="1" s="1"/>
  <c r="I952" i="1"/>
  <c r="K951" i="1"/>
  <c r="L951" i="1" s="1"/>
  <c r="I951" i="1"/>
  <c r="K950" i="1"/>
  <c r="L950" i="1" s="1"/>
  <c r="I950" i="1"/>
  <c r="K949" i="1"/>
  <c r="L949" i="1" s="1"/>
  <c r="I949" i="1"/>
  <c r="K948" i="1"/>
  <c r="L948" i="1" s="1"/>
  <c r="I948" i="1"/>
  <c r="K947" i="1"/>
  <c r="L947" i="1" s="1"/>
  <c r="I947" i="1"/>
  <c r="K946" i="1"/>
  <c r="L946" i="1" s="1"/>
  <c r="I946" i="1"/>
  <c r="K945" i="1"/>
  <c r="L945" i="1" s="1"/>
  <c r="I945" i="1"/>
  <c r="K944" i="1"/>
  <c r="L944" i="1" s="1"/>
  <c r="I944" i="1"/>
  <c r="K943" i="1"/>
  <c r="L943" i="1" s="1"/>
  <c r="I943" i="1"/>
  <c r="K942" i="1"/>
  <c r="L942" i="1" s="1"/>
  <c r="I942" i="1"/>
  <c r="K941" i="1"/>
  <c r="L941" i="1" s="1"/>
  <c r="I941" i="1"/>
  <c r="K940" i="1"/>
  <c r="L940" i="1" s="1"/>
  <c r="I940" i="1"/>
  <c r="K939" i="1"/>
  <c r="L939" i="1" s="1"/>
  <c r="I939" i="1"/>
  <c r="K938" i="1"/>
  <c r="L938" i="1" s="1"/>
  <c r="I938" i="1"/>
  <c r="K937" i="1"/>
  <c r="L937" i="1" s="1"/>
  <c r="I937" i="1"/>
  <c r="K936" i="1"/>
  <c r="L936" i="1" s="1"/>
  <c r="I936" i="1"/>
  <c r="K935" i="1"/>
  <c r="L935" i="1" s="1"/>
  <c r="I935" i="1"/>
  <c r="K934" i="1"/>
  <c r="L934" i="1" s="1"/>
  <c r="I934" i="1"/>
  <c r="K933" i="1"/>
  <c r="L933" i="1" s="1"/>
  <c r="I933" i="1"/>
  <c r="K932" i="1"/>
  <c r="L932" i="1" s="1"/>
  <c r="I932" i="1"/>
  <c r="K931" i="1"/>
  <c r="L931" i="1" s="1"/>
  <c r="I931" i="1"/>
  <c r="K930" i="1"/>
  <c r="L930" i="1" s="1"/>
  <c r="I930" i="1"/>
  <c r="K929" i="1"/>
  <c r="L929" i="1" s="1"/>
  <c r="I929" i="1"/>
  <c r="K928" i="1"/>
  <c r="L928" i="1" s="1"/>
  <c r="I928" i="1"/>
  <c r="K927" i="1"/>
  <c r="L927" i="1" s="1"/>
  <c r="I927" i="1"/>
  <c r="K926" i="1"/>
  <c r="L926" i="1" s="1"/>
  <c r="I926" i="1"/>
  <c r="K925" i="1"/>
  <c r="L925" i="1" s="1"/>
  <c r="I925" i="1"/>
  <c r="K924" i="1"/>
  <c r="L924" i="1" s="1"/>
  <c r="I924" i="1"/>
  <c r="K923" i="1"/>
  <c r="L923" i="1" s="1"/>
  <c r="I923" i="1"/>
  <c r="K922" i="1"/>
  <c r="L922" i="1" s="1"/>
  <c r="I922" i="1"/>
  <c r="K921" i="1"/>
  <c r="L921" i="1" s="1"/>
  <c r="I921" i="1"/>
  <c r="K920" i="1"/>
  <c r="L920" i="1" s="1"/>
  <c r="I920" i="1"/>
  <c r="K919" i="1"/>
  <c r="L919" i="1" s="1"/>
  <c r="I919" i="1"/>
  <c r="K918" i="1"/>
  <c r="L918" i="1" s="1"/>
  <c r="I918" i="1"/>
  <c r="K917" i="1"/>
  <c r="L917" i="1" s="1"/>
  <c r="I917" i="1"/>
  <c r="K916" i="1"/>
  <c r="L916" i="1" s="1"/>
  <c r="I916" i="1"/>
  <c r="K915" i="1"/>
  <c r="L915" i="1" s="1"/>
  <c r="I915" i="1"/>
  <c r="K914" i="1"/>
  <c r="L914" i="1" s="1"/>
  <c r="I914" i="1"/>
  <c r="K913" i="1"/>
  <c r="L913" i="1" s="1"/>
  <c r="I913" i="1"/>
  <c r="K912" i="1"/>
  <c r="L912" i="1" s="1"/>
  <c r="I912" i="1"/>
  <c r="K911" i="1"/>
  <c r="L911" i="1" s="1"/>
  <c r="I911" i="1"/>
  <c r="K910" i="1"/>
  <c r="L910" i="1" s="1"/>
  <c r="I910" i="1"/>
  <c r="K909" i="1"/>
  <c r="L909" i="1" s="1"/>
  <c r="I909" i="1"/>
  <c r="L908" i="1"/>
  <c r="K908" i="1"/>
  <c r="I908" i="1"/>
  <c r="K907" i="1"/>
  <c r="L907" i="1" s="1"/>
  <c r="I907" i="1"/>
  <c r="K906" i="1"/>
  <c r="L906" i="1" s="1"/>
  <c r="I906" i="1"/>
  <c r="K905" i="1"/>
  <c r="L905" i="1" s="1"/>
  <c r="I905" i="1"/>
  <c r="K904" i="1"/>
  <c r="L904" i="1" s="1"/>
  <c r="I904" i="1"/>
  <c r="K903" i="1"/>
  <c r="L903" i="1" s="1"/>
  <c r="I903" i="1"/>
  <c r="K902" i="1"/>
  <c r="L902" i="1" s="1"/>
  <c r="I902" i="1"/>
  <c r="K901" i="1"/>
  <c r="L901" i="1" s="1"/>
  <c r="I901" i="1"/>
  <c r="K900" i="1"/>
  <c r="L900" i="1" s="1"/>
  <c r="I900" i="1"/>
  <c r="K899" i="1"/>
  <c r="L899" i="1" s="1"/>
  <c r="I899" i="1"/>
  <c r="K898" i="1"/>
  <c r="L898" i="1" s="1"/>
  <c r="I898" i="1"/>
  <c r="K897" i="1"/>
  <c r="L897" i="1" s="1"/>
  <c r="I897" i="1"/>
  <c r="K896" i="1"/>
  <c r="L896" i="1" s="1"/>
  <c r="I896" i="1"/>
  <c r="K895" i="1"/>
  <c r="L895" i="1" s="1"/>
  <c r="I895" i="1"/>
  <c r="K894" i="1"/>
  <c r="L894" i="1" s="1"/>
  <c r="I894" i="1"/>
  <c r="K893" i="1"/>
  <c r="L893" i="1" s="1"/>
  <c r="I893" i="1"/>
  <c r="K892" i="1"/>
  <c r="L892" i="1" s="1"/>
  <c r="I892" i="1"/>
  <c r="K891" i="1"/>
  <c r="L891" i="1" s="1"/>
  <c r="I891" i="1"/>
  <c r="K890" i="1"/>
  <c r="L890" i="1" s="1"/>
  <c r="I890" i="1"/>
  <c r="K889" i="1"/>
  <c r="L889" i="1" s="1"/>
  <c r="I889" i="1"/>
  <c r="K888" i="1"/>
  <c r="L888" i="1" s="1"/>
  <c r="I888" i="1"/>
  <c r="K887" i="1"/>
  <c r="L887" i="1" s="1"/>
  <c r="I887" i="1"/>
  <c r="K886" i="1"/>
  <c r="L886" i="1" s="1"/>
  <c r="I886" i="1"/>
  <c r="K885" i="1"/>
  <c r="L885" i="1" s="1"/>
  <c r="I885" i="1"/>
  <c r="K884" i="1"/>
  <c r="L884" i="1" s="1"/>
  <c r="I884" i="1"/>
  <c r="K883" i="1"/>
  <c r="L883" i="1" s="1"/>
  <c r="I883" i="1"/>
  <c r="K882" i="1"/>
  <c r="L882" i="1" s="1"/>
  <c r="I882" i="1"/>
  <c r="K881" i="1"/>
  <c r="L881" i="1" s="1"/>
  <c r="I881" i="1"/>
  <c r="K880" i="1"/>
  <c r="L880" i="1" s="1"/>
  <c r="I880" i="1"/>
  <c r="K879" i="1"/>
  <c r="L879" i="1" s="1"/>
  <c r="I879" i="1"/>
  <c r="K878" i="1"/>
  <c r="L878" i="1" s="1"/>
  <c r="I878" i="1"/>
  <c r="K877" i="1"/>
  <c r="L877" i="1" s="1"/>
  <c r="I877" i="1"/>
  <c r="K876" i="1"/>
  <c r="L876" i="1" s="1"/>
  <c r="I876" i="1"/>
  <c r="K875" i="1"/>
  <c r="L875" i="1" s="1"/>
  <c r="I875" i="1"/>
  <c r="K874" i="1"/>
  <c r="L874" i="1" s="1"/>
  <c r="I874" i="1"/>
  <c r="K873" i="1"/>
  <c r="L873" i="1" s="1"/>
  <c r="I873" i="1"/>
  <c r="K872" i="1"/>
  <c r="L872" i="1" s="1"/>
  <c r="I872" i="1"/>
  <c r="K871" i="1"/>
  <c r="L871" i="1" s="1"/>
  <c r="I871" i="1"/>
  <c r="K870" i="1"/>
  <c r="L870" i="1" s="1"/>
  <c r="I870" i="1"/>
  <c r="K869" i="1"/>
  <c r="L869" i="1" s="1"/>
  <c r="I869" i="1"/>
  <c r="K868" i="1"/>
  <c r="L868" i="1" s="1"/>
  <c r="I868" i="1"/>
  <c r="K867" i="1"/>
  <c r="L867" i="1" s="1"/>
  <c r="I867" i="1"/>
  <c r="K866" i="1"/>
  <c r="L866" i="1" s="1"/>
  <c r="I866" i="1"/>
  <c r="K865" i="1"/>
  <c r="L865" i="1" s="1"/>
  <c r="I865" i="1"/>
  <c r="K864" i="1"/>
  <c r="L864" i="1" s="1"/>
  <c r="I864" i="1"/>
  <c r="K863" i="1"/>
  <c r="L863" i="1" s="1"/>
  <c r="I863" i="1"/>
  <c r="K862" i="1"/>
  <c r="L862" i="1" s="1"/>
  <c r="I862" i="1"/>
  <c r="K861" i="1"/>
  <c r="L861" i="1" s="1"/>
  <c r="I861" i="1"/>
  <c r="K860" i="1"/>
  <c r="L860" i="1" s="1"/>
  <c r="I860" i="1"/>
  <c r="K859" i="1"/>
  <c r="L859" i="1" s="1"/>
  <c r="I859" i="1"/>
  <c r="K858" i="1"/>
  <c r="L858" i="1" s="1"/>
  <c r="I858" i="1"/>
  <c r="K857" i="1"/>
  <c r="L857" i="1" s="1"/>
  <c r="I857" i="1"/>
  <c r="K856" i="1"/>
  <c r="L856" i="1" s="1"/>
  <c r="I856" i="1"/>
  <c r="K855" i="1"/>
  <c r="L855" i="1" s="1"/>
  <c r="I855" i="1"/>
  <c r="K854" i="1"/>
  <c r="L854" i="1" s="1"/>
  <c r="I854" i="1"/>
  <c r="K853" i="1"/>
  <c r="L853" i="1" s="1"/>
  <c r="I853" i="1"/>
  <c r="K852" i="1"/>
  <c r="L852" i="1" s="1"/>
  <c r="I852" i="1"/>
  <c r="K851" i="1"/>
  <c r="L851" i="1" s="1"/>
  <c r="I851" i="1"/>
  <c r="K850" i="1"/>
  <c r="L850" i="1" s="1"/>
  <c r="I850" i="1"/>
  <c r="K849" i="1"/>
  <c r="L849" i="1" s="1"/>
  <c r="I849" i="1"/>
  <c r="K848" i="1"/>
  <c r="L848" i="1" s="1"/>
  <c r="I848" i="1"/>
  <c r="K847" i="1"/>
  <c r="L847" i="1" s="1"/>
  <c r="I847" i="1"/>
  <c r="K846" i="1"/>
  <c r="L846" i="1" s="1"/>
  <c r="I846" i="1"/>
  <c r="K845" i="1"/>
  <c r="L845" i="1" s="1"/>
  <c r="I845" i="1"/>
  <c r="K844" i="1"/>
  <c r="L844" i="1" s="1"/>
  <c r="I844" i="1"/>
  <c r="K843" i="1"/>
  <c r="L843" i="1" s="1"/>
  <c r="I843" i="1"/>
  <c r="K842" i="1"/>
  <c r="L842" i="1" s="1"/>
  <c r="I842" i="1"/>
  <c r="K841" i="1"/>
  <c r="L841" i="1" s="1"/>
  <c r="I841" i="1"/>
  <c r="K840" i="1"/>
  <c r="L840" i="1" s="1"/>
  <c r="I840" i="1"/>
  <c r="K839" i="1"/>
  <c r="L839" i="1" s="1"/>
  <c r="I839" i="1"/>
  <c r="K838" i="1"/>
  <c r="L838" i="1" s="1"/>
  <c r="I838" i="1"/>
  <c r="K837" i="1"/>
  <c r="L837" i="1" s="1"/>
  <c r="I837" i="1"/>
  <c r="K836" i="1"/>
  <c r="L836" i="1" s="1"/>
  <c r="I836" i="1"/>
  <c r="K835" i="1"/>
  <c r="L835" i="1" s="1"/>
  <c r="I835" i="1"/>
  <c r="K834" i="1"/>
  <c r="L834" i="1" s="1"/>
  <c r="I834" i="1"/>
  <c r="K833" i="1"/>
  <c r="L833" i="1" s="1"/>
  <c r="I833" i="1"/>
  <c r="K832" i="1"/>
  <c r="L832" i="1" s="1"/>
  <c r="I832" i="1"/>
  <c r="K831" i="1"/>
  <c r="L831" i="1" s="1"/>
  <c r="I831" i="1"/>
  <c r="K830" i="1"/>
  <c r="L830" i="1" s="1"/>
  <c r="I830" i="1"/>
  <c r="K829" i="1"/>
  <c r="L829" i="1" s="1"/>
  <c r="I829" i="1"/>
  <c r="K828" i="1"/>
  <c r="L828" i="1" s="1"/>
  <c r="I828" i="1"/>
  <c r="K827" i="1"/>
  <c r="L827" i="1" s="1"/>
  <c r="I827" i="1"/>
  <c r="K826" i="1"/>
  <c r="L826" i="1" s="1"/>
  <c r="I826" i="1"/>
  <c r="K825" i="1"/>
  <c r="L825" i="1" s="1"/>
  <c r="I825" i="1"/>
  <c r="K824" i="1"/>
  <c r="L824" i="1" s="1"/>
  <c r="I824" i="1"/>
  <c r="K823" i="1"/>
  <c r="L823" i="1" s="1"/>
  <c r="I823" i="1"/>
  <c r="K822" i="1"/>
  <c r="L822" i="1" s="1"/>
  <c r="I822" i="1"/>
  <c r="K821" i="1"/>
  <c r="L821" i="1" s="1"/>
  <c r="I821" i="1"/>
  <c r="K820" i="1"/>
  <c r="L820" i="1" s="1"/>
  <c r="I820" i="1"/>
  <c r="K819" i="1"/>
  <c r="L819" i="1" s="1"/>
  <c r="I819" i="1"/>
  <c r="K818" i="1"/>
  <c r="L818" i="1" s="1"/>
  <c r="I818" i="1"/>
  <c r="K817" i="1"/>
  <c r="L817" i="1" s="1"/>
  <c r="I817" i="1"/>
  <c r="K816" i="1"/>
  <c r="L816" i="1" s="1"/>
  <c r="I816" i="1"/>
  <c r="K815" i="1"/>
  <c r="L815" i="1" s="1"/>
  <c r="I815" i="1"/>
  <c r="K814" i="1"/>
  <c r="L814" i="1" s="1"/>
  <c r="I814" i="1"/>
  <c r="K813" i="1"/>
  <c r="L813" i="1" s="1"/>
  <c r="I813" i="1"/>
  <c r="K812" i="1"/>
  <c r="L812" i="1" s="1"/>
  <c r="I812" i="1"/>
  <c r="K811" i="1"/>
  <c r="L811" i="1" s="1"/>
  <c r="I811" i="1"/>
  <c r="K810" i="1"/>
  <c r="L810" i="1" s="1"/>
  <c r="I810" i="1"/>
  <c r="K809" i="1"/>
  <c r="L809" i="1" s="1"/>
  <c r="I809" i="1"/>
  <c r="K808" i="1"/>
  <c r="L808" i="1" s="1"/>
  <c r="I808" i="1"/>
  <c r="K807" i="1"/>
  <c r="L807" i="1" s="1"/>
  <c r="I807" i="1"/>
  <c r="K806" i="1"/>
  <c r="L806" i="1" s="1"/>
  <c r="I806" i="1"/>
  <c r="K805" i="1"/>
  <c r="L805" i="1" s="1"/>
  <c r="I805" i="1"/>
  <c r="K804" i="1"/>
  <c r="L804" i="1" s="1"/>
  <c r="I804" i="1"/>
  <c r="K803" i="1"/>
  <c r="L803" i="1" s="1"/>
  <c r="I803" i="1"/>
  <c r="K802" i="1"/>
  <c r="L802" i="1" s="1"/>
  <c r="I802" i="1"/>
  <c r="K801" i="1"/>
  <c r="L801" i="1" s="1"/>
  <c r="I801" i="1"/>
  <c r="K800" i="1"/>
  <c r="L800" i="1" s="1"/>
  <c r="I800" i="1"/>
  <c r="K799" i="1"/>
  <c r="L799" i="1" s="1"/>
  <c r="I799" i="1"/>
  <c r="K798" i="1"/>
  <c r="L798" i="1" s="1"/>
  <c r="I798" i="1"/>
  <c r="K797" i="1"/>
  <c r="L797" i="1" s="1"/>
  <c r="I797" i="1"/>
  <c r="K796" i="1"/>
  <c r="L796" i="1" s="1"/>
  <c r="I796" i="1"/>
  <c r="K795" i="1"/>
  <c r="L795" i="1" s="1"/>
  <c r="I795" i="1"/>
  <c r="K794" i="1"/>
  <c r="L794" i="1" s="1"/>
  <c r="I794" i="1"/>
  <c r="K793" i="1"/>
  <c r="L793" i="1" s="1"/>
  <c r="I793" i="1"/>
  <c r="K792" i="1"/>
  <c r="L792" i="1" s="1"/>
  <c r="I792" i="1"/>
  <c r="K791" i="1"/>
  <c r="L791" i="1" s="1"/>
  <c r="I791" i="1"/>
  <c r="K790" i="1"/>
  <c r="L790" i="1" s="1"/>
  <c r="I790" i="1"/>
  <c r="K789" i="1"/>
  <c r="L789" i="1" s="1"/>
  <c r="I789" i="1"/>
  <c r="K788" i="1"/>
  <c r="L788" i="1" s="1"/>
  <c r="I788" i="1"/>
  <c r="K787" i="1"/>
  <c r="L787" i="1" s="1"/>
  <c r="I787" i="1"/>
  <c r="K786" i="1"/>
  <c r="L786" i="1" s="1"/>
  <c r="I786" i="1"/>
  <c r="K785" i="1"/>
  <c r="L785" i="1" s="1"/>
  <c r="I785" i="1"/>
  <c r="K784" i="1"/>
  <c r="L784" i="1" s="1"/>
  <c r="I784" i="1"/>
  <c r="K783" i="1"/>
  <c r="L783" i="1" s="1"/>
  <c r="I783" i="1"/>
  <c r="K782" i="1"/>
  <c r="L782" i="1" s="1"/>
  <c r="I782" i="1"/>
  <c r="K781" i="1"/>
  <c r="L781" i="1" s="1"/>
  <c r="I781" i="1"/>
  <c r="K780" i="1"/>
  <c r="L780" i="1" s="1"/>
  <c r="I780" i="1"/>
  <c r="K779" i="1"/>
  <c r="L779" i="1" s="1"/>
  <c r="I779" i="1"/>
  <c r="K778" i="1"/>
  <c r="L778" i="1" s="1"/>
  <c r="I778" i="1"/>
  <c r="K777" i="1"/>
  <c r="L777" i="1" s="1"/>
  <c r="I777" i="1"/>
  <c r="K776" i="1"/>
  <c r="L776" i="1" s="1"/>
  <c r="I776" i="1"/>
  <c r="K775" i="1"/>
  <c r="L775" i="1" s="1"/>
  <c r="I775" i="1"/>
  <c r="K774" i="1"/>
  <c r="L774" i="1" s="1"/>
  <c r="I774" i="1"/>
  <c r="K773" i="1"/>
  <c r="L773" i="1" s="1"/>
  <c r="I773" i="1"/>
  <c r="K772" i="1"/>
  <c r="L772" i="1" s="1"/>
  <c r="I772" i="1"/>
  <c r="K771" i="1"/>
  <c r="L771" i="1" s="1"/>
  <c r="I771" i="1"/>
  <c r="K770" i="1"/>
  <c r="L770" i="1" s="1"/>
  <c r="I770" i="1"/>
  <c r="K769" i="1"/>
  <c r="L769" i="1" s="1"/>
  <c r="I769" i="1"/>
  <c r="K768" i="1"/>
  <c r="L768" i="1" s="1"/>
  <c r="I768" i="1"/>
  <c r="K767" i="1"/>
  <c r="L767" i="1" s="1"/>
  <c r="I767" i="1"/>
  <c r="K766" i="1"/>
  <c r="L766" i="1" s="1"/>
  <c r="I766" i="1"/>
  <c r="K765" i="1"/>
  <c r="L765" i="1" s="1"/>
  <c r="I765" i="1"/>
  <c r="K764" i="1"/>
  <c r="L764" i="1" s="1"/>
  <c r="I764" i="1"/>
  <c r="K763" i="1"/>
  <c r="L763" i="1" s="1"/>
  <c r="I763" i="1"/>
  <c r="K762" i="1"/>
  <c r="L762" i="1" s="1"/>
  <c r="I762" i="1"/>
  <c r="K761" i="1"/>
  <c r="L761" i="1" s="1"/>
  <c r="I761" i="1"/>
  <c r="K760" i="1"/>
  <c r="L760" i="1" s="1"/>
  <c r="I760" i="1"/>
  <c r="K759" i="1"/>
  <c r="L759" i="1" s="1"/>
  <c r="I759" i="1"/>
  <c r="K758" i="1"/>
  <c r="L758" i="1" s="1"/>
  <c r="I758" i="1"/>
  <c r="K757" i="1"/>
  <c r="L757" i="1" s="1"/>
  <c r="I757" i="1"/>
  <c r="K756" i="1"/>
  <c r="L756" i="1" s="1"/>
  <c r="I756" i="1"/>
  <c r="K755" i="1"/>
  <c r="L755" i="1" s="1"/>
  <c r="I755" i="1"/>
  <c r="K754" i="1"/>
  <c r="L754" i="1" s="1"/>
  <c r="I754" i="1"/>
  <c r="K753" i="1"/>
  <c r="L753" i="1" s="1"/>
  <c r="I753" i="1"/>
  <c r="K752" i="1"/>
  <c r="L752" i="1" s="1"/>
  <c r="I752" i="1"/>
  <c r="K751" i="1"/>
  <c r="L751" i="1" s="1"/>
  <c r="I751" i="1"/>
  <c r="K750" i="1"/>
  <c r="L750" i="1" s="1"/>
  <c r="I750" i="1"/>
  <c r="K749" i="1"/>
  <c r="L749" i="1" s="1"/>
  <c r="I749" i="1"/>
  <c r="K748" i="1"/>
  <c r="L748" i="1" s="1"/>
  <c r="I748" i="1"/>
  <c r="K747" i="1"/>
  <c r="L747" i="1" s="1"/>
  <c r="I747" i="1"/>
  <c r="K746" i="1"/>
  <c r="L746" i="1" s="1"/>
  <c r="I746" i="1"/>
  <c r="K745" i="1"/>
  <c r="L745" i="1" s="1"/>
  <c r="I745" i="1"/>
  <c r="K744" i="1"/>
  <c r="L744" i="1" s="1"/>
  <c r="I744" i="1"/>
  <c r="K743" i="1"/>
  <c r="L743" i="1" s="1"/>
  <c r="I743" i="1"/>
  <c r="K742" i="1"/>
  <c r="L742" i="1" s="1"/>
  <c r="I742" i="1"/>
  <c r="K741" i="1"/>
  <c r="L741" i="1" s="1"/>
  <c r="I741" i="1"/>
  <c r="K740" i="1"/>
  <c r="L740" i="1" s="1"/>
  <c r="I740" i="1"/>
  <c r="K739" i="1"/>
  <c r="L739" i="1" s="1"/>
  <c r="I739" i="1"/>
  <c r="K738" i="1"/>
  <c r="L738" i="1" s="1"/>
  <c r="I738" i="1"/>
  <c r="K737" i="1"/>
  <c r="L737" i="1" s="1"/>
  <c r="I737" i="1"/>
  <c r="K736" i="1"/>
  <c r="L736" i="1" s="1"/>
  <c r="I736" i="1"/>
  <c r="K735" i="1"/>
  <c r="L735" i="1" s="1"/>
  <c r="I735" i="1"/>
  <c r="K734" i="1"/>
  <c r="L734" i="1" s="1"/>
  <c r="I734" i="1"/>
  <c r="K733" i="1"/>
  <c r="L733" i="1" s="1"/>
  <c r="I733" i="1"/>
  <c r="K732" i="1"/>
  <c r="L732" i="1" s="1"/>
  <c r="I732" i="1"/>
  <c r="K731" i="1"/>
  <c r="L731" i="1" s="1"/>
  <c r="I731" i="1"/>
  <c r="K730" i="1"/>
  <c r="L730" i="1" s="1"/>
  <c r="I730" i="1"/>
  <c r="K729" i="1"/>
  <c r="L729" i="1" s="1"/>
  <c r="I729" i="1"/>
  <c r="K728" i="1"/>
  <c r="L728" i="1" s="1"/>
  <c r="I728" i="1"/>
  <c r="K727" i="1"/>
  <c r="L727" i="1" s="1"/>
  <c r="I727" i="1"/>
  <c r="K726" i="1"/>
  <c r="L726" i="1" s="1"/>
  <c r="I726" i="1"/>
  <c r="K725" i="1"/>
  <c r="L725" i="1" s="1"/>
  <c r="I725" i="1"/>
  <c r="K724" i="1"/>
  <c r="L724" i="1" s="1"/>
  <c r="I724" i="1"/>
  <c r="K723" i="1"/>
  <c r="L723" i="1" s="1"/>
  <c r="I723" i="1"/>
  <c r="K722" i="1"/>
  <c r="L722" i="1" s="1"/>
  <c r="I722" i="1"/>
  <c r="K721" i="1"/>
  <c r="L721" i="1" s="1"/>
  <c r="I721" i="1"/>
  <c r="K720" i="1"/>
  <c r="L720" i="1" s="1"/>
  <c r="I720" i="1"/>
  <c r="K719" i="1"/>
  <c r="L719" i="1" s="1"/>
  <c r="I719" i="1"/>
  <c r="K718" i="1"/>
  <c r="L718" i="1" s="1"/>
  <c r="I718" i="1"/>
  <c r="K717" i="1"/>
  <c r="L717" i="1" s="1"/>
  <c r="I717" i="1"/>
  <c r="K716" i="1"/>
  <c r="L716" i="1" s="1"/>
  <c r="I716" i="1"/>
  <c r="K715" i="1"/>
  <c r="L715" i="1" s="1"/>
  <c r="I715" i="1"/>
  <c r="K714" i="1"/>
  <c r="L714" i="1" s="1"/>
  <c r="I714" i="1"/>
  <c r="K713" i="1"/>
  <c r="L713" i="1" s="1"/>
  <c r="I713" i="1"/>
  <c r="K712" i="1"/>
  <c r="L712" i="1" s="1"/>
  <c r="I712" i="1"/>
  <c r="K711" i="1"/>
  <c r="L711" i="1" s="1"/>
  <c r="I711" i="1"/>
  <c r="K710" i="1"/>
  <c r="L710" i="1" s="1"/>
  <c r="I710" i="1"/>
  <c r="K709" i="1"/>
  <c r="L709" i="1" s="1"/>
  <c r="I709" i="1"/>
  <c r="K708" i="1"/>
  <c r="L708" i="1" s="1"/>
  <c r="I708" i="1"/>
  <c r="K707" i="1"/>
  <c r="L707" i="1" s="1"/>
  <c r="I707" i="1"/>
  <c r="K706" i="1"/>
  <c r="L706" i="1" s="1"/>
  <c r="I706" i="1"/>
  <c r="K705" i="1"/>
  <c r="L705" i="1" s="1"/>
  <c r="I705" i="1"/>
  <c r="K704" i="1"/>
  <c r="L704" i="1" s="1"/>
  <c r="I704" i="1"/>
  <c r="K703" i="1"/>
  <c r="L703" i="1" s="1"/>
  <c r="I703" i="1"/>
  <c r="K702" i="1"/>
  <c r="L702" i="1" s="1"/>
  <c r="I702" i="1"/>
  <c r="K701" i="1"/>
  <c r="L701" i="1" s="1"/>
  <c r="I701" i="1"/>
  <c r="K700" i="1"/>
  <c r="L700" i="1" s="1"/>
  <c r="I700" i="1"/>
  <c r="K699" i="1"/>
  <c r="L699" i="1" s="1"/>
  <c r="I699" i="1"/>
  <c r="K698" i="1"/>
  <c r="L698" i="1" s="1"/>
  <c r="I698" i="1"/>
  <c r="K697" i="1"/>
  <c r="L697" i="1" s="1"/>
  <c r="I697" i="1"/>
  <c r="K696" i="1"/>
  <c r="L696" i="1" s="1"/>
  <c r="I696" i="1"/>
  <c r="K695" i="1"/>
  <c r="L695" i="1" s="1"/>
  <c r="I695" i="1"/>
  <c r="K694" i="1"/>
  <c r="L694" i="1" s="1"/>
  <c r="I694" i="1"/>
  <c r="K693" i="1"/>
  <c r="L693" i="1" s="1"/>
  <c r="I693" i="1"/>
  <c r="K692" i="1"/>
  <c r="L692" i="1" s="1"/>
  <c r="I692" i="1"/>
  <c r="K691" i="1"/>
  <c r="L691" i="1" s="1"/>
  <c r="I691" i="1"/>
  <c r="K690" i="1"/>
  <c r="L690" i="1" s="1"/>
  <c r="I690" i="1"/>
  <c r="K689" i="1"/>
  <c r="L689" i="1" s="1"/>
  <c r="I689" i="1"/>
  <c r="K688" i="1"/>
  <c r="L688" i="1" s="1"/>
  <c r="I688" i="1"/>
  <c r="K687" i="1"/>
  <c r="L687" i="1" s="1"/>
  <c r="I687" i="1"/>
  <c r="K686" i="1"/>
  <c r="L686" i="1" s="1"/>
  <c r="I686" i="1"/>
  <c r="K685" i="1"/>
  <c r="L685" i="1" s="1"/>
  <c r="I685" i="1"/>
  <c r="K684" i="1"/>
  <c r="L684" i="1" s="1"/>
  <c r="I684" i="1"/>
  <c r="K683" i="1"/>
  <c r="L683" i="1" s="1"/>
  <c r="I683" i="1"/>
  <c r="K682" i="1"/>
  <c r="L682" i="1" s="1"/>
  <c r="I682" i="1"/>
  <c r="K681" i="1"/>
  <c r="L681" i="1" s="1"/>
  <c r="K680" i="1"/>
  <c r="L680" i="1" s="1"/>
  <c r="I680" i="1"/>
  <c r="K679" i="1"/>
  <c r="L679" i="1" s="1"/>
  <c r="I679" i="1"/>
  <c r="K678" i="1"/>
  <c r="L678" i="1" s="1"/>
  <c r="I678" i="1"/>
  <c r="K677" i="1"/>
  <c r="L677" i="1" s="1"/>
  <c r="I677" i="1"/>
  <c r="K676" i="1"/>
  <c r="L676" i="1" s="1"/>
  <c r="I676" i="1"/>
  <c r="K675" i="1"/>
  <c r="L675" i="1" s="1"/>
  <c r="I675" i="1"/>
  <c r="K674" i="1"/>
  <c r="L674" i="1" s="1"/>
  <c r="I674" i="1"/>
  <c r="K673" i="1"/>
  <c r="L673" i="1" s="1"/>
  <c r="I673" i="1"/>
  <c r="K672" i="1"/>
  <c r="L672" i="1" s="1"/>
  <c r="I672" i="1"/>
  <c r="K671" i="1"/>
  <c r="L671" i="1" s="1"/>
  <c r="I671" i="1"/>
  <c r="K670" i="1"/>
  <c r="L670" i="1" s="1"/>
  <c r="I670" i="1"/>
  <c r="K669" i="1"/>
  <c r="L669" i="1" s="1"/>
  <c r="I669" i="1"/>
  <c r="K668" i="1"/>
  <c r="L668" i="1" s="1"/>
  <c r="I668" i="1"/>
  <c r="K667" i="1"/>
  <c r="L667" i="1" s="1"/>
  <c r="I667" i="1"/>
  <c r="K666" i="1"/>
  <c r="L666" i="1" s="1"/>
  <c r="I666" i="1"/>
  <c r="K665" i="1"/>
  <c r="L665" i="1" s="1"/>
  <c r="I665" i="1"/>
  <c r="K664" i="1"/>
  <c r="L664" i="1" s="1"/>
  <c r="I664" i="1"/>
  <c r="K663" i="1"/>
  <c r="L663" i="1" s="1"/>
  <c r="I663" i="1"/>
  <c r="K662" i="1"/>
  <c r="L662" i="1" s="1"/>
  <c r="I662" i="1"/>
  <c r="K661" i="1"/>
  <c r="L661" i="1" s="1"/>
  <c r="I661" i="1"/>
  <c r="K660" i="1"/>
  <c r="L660" i="1" s="1"/>
  <c r="I660" i="1"/>
  <c r="K659" i="1"/>
  <c r="L659" i="1" s="1"/>
  <c r="I659" i="1"/>
  <c r="K658" i="1"/>
  <c r="L658" i="1" s="1"/>
  <c r="I658" i="1"/>
  <c r="K657" i="1"/>
  <c r="L657" i="1" s="1"/>
  <c r="I657" i="1"/>
  <c r="K656" i="1"/>
  <c r="L656" i="1" s="1"/>
  <c r="I656" i="1"/>
  <c r="K655" i="1"/>
  <c r="L655" i="1" s="1"/>
  <c r="I655" i="1"/>
  <c r="K654" i="1"/>
  <c r="L654" i="1" s="1"/>
  <c r="I654" i="1"/>
  <c r="K653" i="1"/>
  <c r="L653" i="1" s="1"/>
  <c r="I653" i="1"/>
  <c r="K652" i="1"/>
  <c r="L652" i="1" s="1"/>
  <c r="I652" i="1"/>
  <c r="K651" i="1"/>
  <c r="L651" i="1" s="1"/>
  <c r="I651" i="1"/>
  <c r="K650" i="1"/>
  <c r="L650" i="1" s="1"/>
  <c r="I650" i="1"/>
  <c r="K649" i="1"/>
  <c r="L649" i="1" s="1"/>
  <c r="I649" i="1"/>
  <c r="K648" i="1"/>
  <c r="L648" i="1" s="1"/>
  <c r="I648" i="1"/>
  <c r="K647" i="1"/>
  <c r="L647" i="1" s="1"/>
  <c r="I647" i="1"/>
  <c r="K646" i="1"/>
  <c r="L646" i="1" s="1"/>
  <c r="I646" i="1"/>
  <c r="K645" i="1"/>
  <c r="L645" i="1" s="1"/>
  <c r="I645" i="1"/>
  <c r="K644" i="1"/>
  <c r="L644" i="1" s="1"/>
  <c r="I644" i="1"/>
  <c r="K643" i="1"/>
  <c r="L643" i="1" s="1"/>
  <c r="I643" i="1"/>
  <c r="K642" i="1"/>
  <c r="L642" i="1" s="1"/>
  <c r="I642" i="1"/>
  <c r="K641" i="1"/>
  <c r="L641" i="1" s="1"/>
  <c r="I641" i="1"/>
  <c r="K640" i="1"/>
  <c r="L640" i="1" s="1"/>
  <c r="I640" i="1"/>
  <c r="K639" i="1"/>
  <c r="L639" i="1" s="1"/>
  <c r="I639" i="1"/>
  <c r="K638" i="1"/>
  <c r="L638" i="1" s="1"/>
  <c r="I638" i="1"/>
  <c r="K637" i="1"/>
  <c r="L637" i="1" s="1"/>
  <c r="I637" i="1"/>
  <c r="K636" i="1"/>
  <c r="L636" i="1" s="1"/>
  <c r="I636" i="1"/>
  <c r="K635" i="1"/>
  <c r="L635" i="1" s="1"/>
  <c r="I635" i="1"/>
  <c r="K634" i="1"/>
  <c r="L634" i="1" s="1"/>
  <c r="I634" i="1"/>
  <c r="K633" i="1"/>
  <c r="L633" i="1" s="1"/>
  <c r="I633" i="1"/>
  <c r="K632" i="1"/>
  <c r="L632" i="1" s="1"/>
  <c r="I632" i="1"/>
  <c r="K631" i="1"/>
  <c r="L631" i="1" s="1"/>
  <c r="I631" i="1"/>
  <c r="K630" i="1"/>
  <c r="L630" i="1" s="1"/>
  <c r="I630" i="1"/>
  <c r="K629" i="1"/>
  <c r="L629" i="1" s="1"/>
  <c r="I629" i="1"/>
  <c r="K628" i="1"/>
  <c r="L628" i="1" s="1"/>
  <c r="I628" i="1"/>
  <c r="K627" i="1"/>
  <c r="L627" i="1" s="1"/>
  <c r="I627" i="1"/>
  <c r="K626" i="1"/>
  <c r="L626" i="1" s="1"/>
  <c r="I626" i="1"/>
  <c r="K625" i="1"/>
  <c r="L625" i="1" s="1"/>
  <c r="I625" i="1"/>
  <c r="K624" i="1"/>
  <c r="L624" i="1" s="1"/>
  <c r="I624" i="1"/>
  <c r="K623" i="1"/>
  <c r="L623" i="1" s="1"/>
  <c r="I623" i="1"/>
  <c r="K622" i="1"/>
  <c r="L622" i="1" s="1"/>
  <c r="I622" i="1"/>
  <c r="K621" i="1"/>
  <c r="L621" i="1" s="1"/>
  <c r="I621" i="1"/>
  <c r="K620" i="1"/>
  <c r="L620" i="1" s="1"/>
  <c r="I620" i="1"/>
  <c r="K619" i="1"/>
  <c r="L619" i="1" s="1"/>
  <c r="I619" i="1"/>
  <c r="K618" i="1"/>
  <c r="L618" i="1" s="1"/>
  <c r="I618" i="1"/>
  <c r="K617" i="1"/>
  <c r="L617" i="1" s="1"/>
  <c r="I617" i="1"/>
  <c r="K616" i="1"/>
  <c r="L616" i="1" s="1"/>
  <c r="I616" i="1"/>
  <c r="K615" i="1"/>
  <c r="L615" i="1" s="1"/>
  <c r="I615" i="1"/>
  <c r="K614" i="1"/>
  <c r="L614" i="1" s="1"/>
  <c r="I614" i="1"/>
  <c r="K613" i="1"/>
  <c r="L613" i="1" s="1"/>
  <c r="I613" i="1"/>
  <c r="K612" i="1"/>
  <c r="L612" i="1" s="1"/>
  <c r="I612" i="1"/>
  <c r="K611" i="1"/>
  <c r="L611" i="1" s="1"/>
  <c r="I611" i="1"/>
  <c r="K610" i="1"/>
  <c r="L610" i="1" s="1"/>
  <c r="I610" i="1"/>
  <c r="K609" i="1"/>
  <c r="L609" i="1" s="1"/>
  <c r="I609" i="1"/>
  <c r="K608" i="1"/>
  <c r="L608" i="1" s="1"/>
  <c r="I608" i="1"/>
  <c r="K607" i="1"/>
  <c r="L607" i="1" s="1"/>
  <c r="I607" i="1"/>
  <c r="K606" i="1"/>
  <c r="L606" i="1" s="1"/>
  <c r="I606" i="1"/>
  <c r="K605" i="1"/>
  <c r="L605" i="1" s="1"/>
  <c r="I605" i="1"/>
  <c r="K604" i="1"/>
  <c r="L604" i="1" s="1"/>
  <c r="I604" i="1"/>
  <c r="K603" i="1"/>
  <c r="L603" i="1" s="1"/>
  <c r="I603" i="1"/>
  <c r="K602" i="1"/>
  <c r="L602" i="1" s="1"/>
  <c r="I602" i="1"/>
  <c r="K601" i="1"/>
  <c r="L601" i="1" s="1"/>
  <c r="I601" i="1"/>
  <c r="K600" i="1"/>
  <c r="L600" i="1" s="1"/>
  <c r="I600" i="1"/>
  <c r="K599" i="1"/>
  <c r="L599" i="1" s="1"/>
  <c r="I599" i="1"/>
  <c r="K598" i="1"/>
  <c r="L598" i="1" s="1"/>
  <c r="I598" i="1"/>
  <c r="K597" i="1"/>
  <c r="L597" i="1" s="1"/>
  <c r="I597" i="1"/>
  <c r="K596" i="1"/>
  <c r="L596" i="1" s="1"/>
  <c r="I596" i="1"/>
  <c r="K595" i="1"/>
  <c r="L595" i="1" s="1"/>
  <c r="I595" i="1"/>
  <c r="K594" i="1"/>
  <c r="L594" i="1" s="1"/>
  <c r="I594" i="1"/>
  <c r="K593" i="1"/>
  <c r="L593" i="1" s="1"/>
  <c r="I593" i="1"/>
  <c r="K592" i="1"/>
  <c r="L592" i="1" s="1"/>
  <c r="I592" i="1"/>
  <c r="K591" i="1"/>
  <c r="L591" i="1" s="1"/>
  <c r="I591" i="1"/>
  <c r="K590" i="1"/>
  <c r="L590" i="1" s="1"/>
  <c r="I590" i="1"/>
  <c r="K589" i="1"/>
  <c r="L589" i="1" s="1"/>
  <c r="I589" i="1"/>
  <c r="K588" i="1"/>
  <c r="L588" i="1" s="1"/>
  <c r="I588" i="1"/>
  <c r="K587" i="1"/>
  <c r="L587" i="1" s="1"/>
  <c r="I587" i="1"/>
  <c r="K586" i="1"/>
  <c r="L586" i="1" s="1"/>
  <c r="I586" i="1"/>
  <c r="K585" i="1"/>
  <c r="L585" i="1" s="1"/>
  <c r="I585" i="1"/>
  <c r="K584" i="1"/>
  <c r="L584" i="1" s="1"/>
  <c r="I584" i="1"/>
  <c r="K583" i="1"/>
  <c r="L583" i="1" s="1"/>
  <c r="I583" i="1"/>
  <c r="K582" i="1"/>
  <c r="L582" i="1" s="1"/>
  <c r="I582" i="1"/>
  <c r="K581" i="1"/>
  <c r="L581" i="1" s="1"/>
  <c r="I581" i="1"/>
  <c r="K580" i="1"/>
  <c r="L580" i="1" s="1"/>
  <c r="I580" i="1"/>
  <c r="K579" i="1"/>
  <c r="L579" i="1" s="1"/>
  <c r="I579" i="1"/>
  <c r="K578" i="1"/>
  <c r="L578" i="1" s="1"/>
  <c r="I578" i="1"/>
  <c r="K577" i="1"/>
  <c r="L577" i="1" s="1"/>
  <c r="I577" i="1"/>
  <c r="K576" i="1"/>
  <c r="L576" i="1" s="1"/>
  <c r="I576" i="1"/>
  <c r="K575" i="1"/>
  <c r="L575" i="1" s="1"/>
  <c r="I575" i="1"/>
  <c r="K574" i="1"/>
  <c r="L574" i="1" s="1"/>
  <c r="I574" i="1"/>
  <c r="K573" i="1"/>
  <c r="L573" i="1" s="1"/>
  <c r="I573" i="1"/>
  <c r="K572" i="1"/>
  <c r="L572" i="1" s="1"/>
  <c r="I572" i="1"/>
  <c r="K571" i="1"/>
  <c r="L571" i="1" s="1"/>
  <c r="I571" i="1"/>
  <c r="K570" i="1"/>
  <c r="L570" i="1" s="1"/>
  <c r="I570" i="1"/>
  <c r="K569" i="1"/>
  <c r="L569" i="1" s="1"/>
  <c r="I569" i="1"/>
  <c r="K568" i="1"/>
  <c r="L568" i="1" s="1"/>
  <c r="I568" i="1"/>
  <c r="K567" i="1"/>
  <c r="L567" i="1" s="1"/>
  <c r="I567" i="1"/>
  <c r="K566" i="1"/>
  <c r="L566" i="1" s="1"/>
  <c r="I566" i="1"/>
  <c r="K565" i="1"/>
  <c r="L565" i="1" s="1"/>
  <c r="I565" i="1"/>
  <c r="K564" i="1"/>
  <c r="L564" i="1" s="1"/>
  <c r="I564" i="1"/>
  <c r="K563" i="1"/>
  <c r="L563" i="1" s="1"/>
  <c r="I563" i="1"/>
  <c r="K562" i="1"/>
  <c r="L562" i="1" s="1"/>
  <c r="I562" i="1"/>
  <c r="K561" i="1"/>
  <c r="L561" i="1" s="1"/>
  <c r="I561" i="1"/>
  <c r="K560" i="1"/>
  <c r="L560" i="1" s="1"/>
  <c r="I560" i="1"/>
  <c r="K559" i="1"/>
  <c r="L559" i="1" s="1"/>
  <c r="I559" i="1"/>
  <c r="K558" i="1"/>
  <c r="L558" i="1" s="1"/>
  <c r="I558" i="1"/>
  <c r="K557" i="1"/>
  <c r="L557" i="1" s="1"/>
  <c r="I557" i="1"/>
  <c r="K556" i="1"/>
  <c r="L556" i="1" s="1"/>
  <c r="I556" i="1"/>
  <c r="K555" i="1"/>
  <c r="L555" i="1" s="1"/>
  <c r="I555" i="1"/>
  <c r="K554" i="1"/>
  <c r="L554" i="1" s="1"/>
  <c r="I554" i="1"/>
  <c r="K553" i="1"/>
  <c r="L553" i="1" s="1"/>
  <c r="I553" i="1"/>
  <c r="K552" i="1"/>
  <c r="L552" i="1" s="1"/>
  <c r="I552" i="1"/>
  <c r="K551" i="1"/>
  <c r="L551" i="1" s="1"/>
  <c r="I551" i="1"/>
  <c r="K550" i="1"/>
  <c r="L550" i="1" s="1"/>
  <c r="I550" i="1"/>
  <c r="K549" i="1"/>
  <c r="L549" i="1" s="1"/>
  <c r="I549" i="1"/>
  <c r="K548" i="1"/>
  <c r="L548" i="1" s="1"/>
  <c r="I548" i="1"/>
  <c r="K547" i="1"/>
  <c r="L547" i="1" s="1"/>
  <c r="I547" i="1"/>
  <c r="K546" i="1"/>
  <c r="L546" i="1" s="1"/>
  <c r="I546" i="1"/>
  <c r="K545" i="1"/>
  <c r="L545" i="1" s="1"/>
  <c r="I545" i="1"/>
  <c r="K544" i="1"/>
  <c r="L544" i="1" s="1"/>
  <c r="I544" i="1"/>
  <c r="K543" i="1"/>
  <c r="L543" i="1" s="1"/>
  <c r="K542" i="1"/>
  <c r="L542" i="1" s="1"/>
  <c r="I542" i="1"/>
  <c r="K541" i="1"/>
  <c r="L541" i="1" s="1"/>
  <c r="I541" i="1"/>
  <c r="K540" i="1"/>
  <c r="L540" i="1" s="1"/>
  <c r="I540" i="1"/>
  <c r="K539" i="1"/>
  <c r="L539" i="1" s="1"/>
  <c r="I539" i="1"/>
  <c r="K538" i="1"/>
  <c r="L538" i="1" s="1"/>
  <c r="I538" i="1"/>
  <c r="K537" i="1"/>
  <c r="L537" i="1" s="1"/>
  <c r="I537" i="1"/>
  <c r="K536" i="1"/>
  <c r="L536" i="1" s="1"/>
  <c r="I536" i="1"/>
  <c r="K535" i="1"/>
  <c r="L535" i="1" s="1"/>
  <c r="I535" i="1"/>
  <c r="K534" i="1"/>
  <c r="L534" i="1" s="1"/>
  <c r="I534" i="1"/>
  <c r="K533" i="1"/>
  <c r="L533" i="1" s="1"/>
  <c r="I533" i="1"/>
  <c r="K532" i="1"/>
  <c r="L532" i="1" s="1"/>
  <c r="I532" i="1"/>
  <c r="K531" i="1"/>
  <c r="L531" i="1" s="1"/>
  <c r="I531" i="1"/>
  <c r="K530" i="1"/>
  <c r="L530" i="1" s="1"/>
  <c r="I530" i="1"/>
  <c r="K529" i="1"/>
  <c r="L529" i="1" s="1"/>
  <c r="I529" i="1"/>
  <c r="K528" i="1"/>
  <c r="L528" i="1" s="1"/>
  <c r="I528" i="1"/>
  <c r="K527" i="1"/>
  <c r="L527" i="1" s="1"/>
  <c r="I527" i="1"/>
  <c r="K526" i="1"/>
  <c r="L526" i="1" s="1"/>
  <c r="I526" i="1"/>
  <c r="K525" i="1"/>
  <c r="L525" i="1" s="1"/>
  <c r="I525" i="1"/>
  <c r="K524" i="1"/>
  <c r="L524" i="1" s="1"/>
  <c r="I524" i="1"/>
  <c r="K523" i="1"/>
  <c r="L523" i="1" s="1"/>
  <c r="I523" i="1"/>
  <c r="K522" i="1"/>
  <c r="L522" i="1" s="1"/>
  <c r="I522" i="1"/>
  <c r="K521" i="1"/>
  <c r="L521" i="1" s="1"/>
  <c r="I521" i="1"/>
  <c r="K520" i="1"/>
  <c r="L520" i="1" s="1"/>
  <c r="I520" i="1"/>
  <c r="K519" i="1"/>
  <c r="L519" i="1" s="1"/>
  <c r="I519" i="1"/>
  <c r="K518" i="1"/>
  <c r="L518" i="1" s="1"/>
  <c r="I518" i="1"/>
  <c r="K517" i="1"/>
  <c r="L517" i="1" s="1"/>
  <c r="I517" i="1"/>
  <c r="K516" i="1"/>
  <c r="L516" i="1" s="1"/>
  <c r="I516" i="1"/>
  <c r="K515" i="1"/>
  <c r="L515" i="1" s="1"/>
  <c r="I515" i="1"/>
  <c r="K514" i="1"/>
  <c r="L514" i="1" s="1"/>
  <c r="I514" i="1"/>
  <c r="K513" i="1"/>
  <c r="L513" i="1" s="1"/>
  <c r="I513" i="1"/>
  <c r="K512" i="1"/>
  <c r="L512" i="1" s="1"/>
  <c r="I512" i="1"/>
  <c r="K511" i="1"/>
  <c r="L511" i="1" s="1"/>
  <c r="I511" i="1"/>
  <c r="K510" i="1"/>
  <c r="L510" i="1" s="1"/>
  <c r="I510" i="1"/>
  <c r="K509" i="1"/>
  <c r="L509" i="1" s="1"/>
  <c r="I509" i="1"/>
  <c r="K508" i="1"/>
  <c r="L508" i="1" s="1"/>
  <c r="I508" i="1"/>
  <c r="K507" i="1"/>
  <c r="L507" i="1" s="1"/>
  <c r="I507" i="1"/>
  <c r="K506" i="1"/>
  <c r="L506" i="1" s="1"/>
  <c r="I506" i="1"/>
  <c r="K505" i="1"/>
  <c r="L505" i="1" s="1"/>
  <c r="I505" i="1"/>
  <c r="K504" i="1"/>
  <c r="L504" i="1" s="1"/>
  <c r="I504" i="1"/>
  <c r="K503" i="1"/>
  <c r="L503" i="1" s="1"/>
  <c r="I503" i="1"/>
  <c r="K502" i="1"/>
  <c r="L502" i="1" s="1"/>
  <c r="I502" i="1"/>
  <c r="K501" i="1"/>
  <c r="L501" i="1" s="1"/>
  <c r="I501" i="1"/>
  <c r="K500" i="1"/>
  <c r="L500" i="1" s="1"/>
  <c r="I500" i="1"/>
  <c r="K499" i="1"/>
  <c r="L499" i="1" s="1"/>
  <c r="I499" i="1"/>
  <c r="K498" i="1"/>
  <c r="L498" i="1" s="1"/>
  <c r="I498" i="1"/>
  <c r="K497" i="1"/>
  <c r="L497" i="1" s="1"/>
  <c r="I497" i="1"/>
  <c r="K496" i="1"/>
  <c r="L496" i="1" s="1"/>
  <c r="I496" i="1"/>
  <c r="K495" i="1"/>
  <c r="L495" i="1" s="1"/>
  <c r="I495" i="1"/>
  <c r="K494" i="1"/>
  <c r="L494" i="1" s="1"/>
  <c r="I494" i="1"/>
  <c r="K493" i="1"/>
  <c r="L493" i="1" s="1"/>
  <c r="I493" i="1"/>
  <c r="K492" i="1"/>
  <c r="L492" i="1" s="1"/>
  <c r="I492" i="1"/>
  <c r="K491" i="1"/>
  <c r="L491" i="1" s="1"/>
  <c r="I491" i="1"/>
  <c r="K490" i="1"/>
  <c r="L490" i="1" s="1"/>
  <c r="I490" i="1"/>
  <c r="K489" i="1"/>
  <c r="L489" i="1" s="1"/>
  <c r="I489" i="1"/>
  <c r="K488" i="1"/>
  <c r="L488" i="1" s="1"/>
  <c r="I488" i="1"/>
  <c r="K487" i="1"/>
  <c r="L487" i="1" s="1"/>
  <c r="I487" i="1"/>
  <c r="K486" i="1"/>
  <c r="L486" i="1" s="1"/>
  <c r="I486" i="1"/>
  <c r="K485" i="1"/>
  <c r="L485" i="1" s="1"/>
  <c r="I485" i="1"/>
  <c r="K484" i="1"/>
  <c r="L484" i="1" s="1"/>
  <c r="I484" i="1"/>
  <c r="K483" i="1"/>
  <c r="L483" i="1" s="1"/>
  <c r="I483" i="1"/>
  <c r="K482" i="1"/>
  <c r="L482" i="1" s="1"/>
  <c r="I482" i="1"/>
  <c r="K481" i="1"/>
  <c r="L481" i="1" s="1"/>
  <c r="I481" i="1"/>
  <c r="K480" i="1"/>
  <c r="L480" i="1" s="1"/>
  <c r="I480" i="1"/>
  <c r="K479" i="1"/>
  <c r="L479" i="1" s="1"/>
  <c r="I479" i="1"/>
  <c r="K478" i="1"/>
  <c r="L478" i="1" s="1"/>
  <c r="I478" i="1"/>
  <c r="K477" i="1"/>
  <c r="L477" i="1" s="1"/>
  <c r="I477" i="1"/>
  <c r="K476" i="1"/>
  <c r="L476" i="1" s="1"/>
  <c r="I476" i="1"/>
  <c r="K475" i="1"/>
  <c r="L475" i="1" s="1"/>
  <c r="I475" i="1"/>
  <c r="K474" i="1"/>
  <c r="L474" i="1" s="1"/>
  <c r="I474" i="1"/>
  <c r="K473" i="1"/>
  <c r="L473" i="1" s="1"/>
  <c r="I473" i="1"/>
  <c r="K472" i="1"/>
  <c r="L472" i="1" s="1"/>
  <c r="I472" i="1"/>
  <c r="K471" i="1"/>
  <c r="L471" i="1" s="1"/>
  <c r="I471" i="1"/>
  <c r="K470" i="1"/>
  <c r="L470" i="1" s="1"/>
  <c r="K469" i="1"/>
  <c r="L469" i="1" s="1"/>
  <c r="I469" i="1"/>
  <c r="K468" i="1"/>
  <c r="L468" i="1" s="1"/>
  <c r="I468" i="1"/>
  <c r="K467" i="1"/>
  <c r="L467" i="1" s="1"/>
  <c r="I467" i="1"/>
  <c r="K466" i="1"/>
  <c r="L466" i="1" s="1"/>
  <c r="I466" i="1"/>
  <c r="K465" i="1"/>
  <c r="L465" i="1" s="1"/>
  <c r="I465" i="1"/>
  <c r="K464" i="1"/>
  <c r="L464" i="1" s="1"/>
  <c r="I464" i="1"/>
  <c r="K463" i="1"/>
  <c r="L463" i="1" s="1"/>
  <c r="I463" i="1"/>
  <c r="K462" i="1"/>
  <c r="L462" i="1" s="1"/>
  <c r="I462" i="1"/>
  <c r="K461" i="1"/>
  <c r="L461" i="1" s="1"/>
  <c r="I461" i="1"/>
  <c r="K460" i="1"/>
  <c r="L460" i="1" s="1"/>
  <c r="I460" i="1"/>
  <c r="K459" i="1"/>
  <c r="L459" i="1" s="1"/>
  <c r="I459" i="1"/>
  <c r="K458" i="1"/>
  <c r="L458" i="1" s="1"/>
  <c r="I458" i="1"/>
  <c r="K457" i="1"/>
  <c r="L457" i="1" s="1"/>
  <c r="I457" i="1"/>
  <c r="K456" i="1"/>
  <c r="L456" i="1" s="1"/>
  <c r="I456" i="1"/>
  <c r="K455" i="1"/>
  <c r="L455" i="1" s="1"/>
  <c r="I455" i="1"/>
  <c r="K454" i="1"/>
  <c r="L454" i="1" s="1"/>
  <c r="I454" i="1"/>
  <c r="K453" i="1"/>
  <c r="L453" i="1" s="1"/>
  <c r="I453" i="1"/>
  <c r="K452" i="1"/>
  <c r="L452" i="1" s="1"/>
  <c r="I452" i="1"/>
  <c r="K451" i="1"/>
  <c r="L451" i="1" s="1"/>
  <c r="I451" i="1"/>
  <c r="K450" i="1"/>
  <c r="L450" i="1" s="1"/>
  <c r="I450" i="1"/>
  <c r="K449" i="1"/>
  <c r="L449" i="1" s="1"/>
  <c r="I449" i="1"/>
  <c r="K448" i="1"/>
  <c r="L448" i="1" s="1"/>
  <c r="I448" i="1"/>
  <c r="K447" i="1"/>
  <c r="L447" i="1" s="1"/>
  <c r="I447" i="1"/>
  <c r="K446" i="1"/>
  <c r="L446" i="1" s="1"/>
  <c r="I446" i="1"/>
  <c r="K445" i="1"/>
  <c r="L445" i="1" s="1"/>
  <c r="I445" i="1"/>
  <c r="K444" i="1"/>
  <c r="L444" i="1" s="1"/>
  <c r="I444" i="1"/>
  <c r="K443" i="1"/>
  <c r="L443" i="1" s="1"/>
  <c r="I443" i="1"/>
  <c r="K442" i="1"/>
  <c r="L442" i="1" s="1"/>
  <c r="I442" i="1"/>
  <c r="K441" i="1"/>
  <c r="L441" i="1" s="1"/>
  <c r="I441" i="1"/>
  <c r="K440" i="1"/>
  <c r="L440" i="1" s="1"/>
  <c r="I440" i="1"/>
  <c r="K439" i="1"/>
  <c r="L439" i="1" s="1"/>
  <c r="I439" i="1"/>
  <c r="K438" i="1"/>
  <c r="L438" i="1" s="1"/>
  <c r="I438" i="1"/>
  <c r="K437" i="1"/>
  <c r="L437" i="1" s="1"/>
  <c r="I437" i="1"/>
  <c r="K436" i="1"/>
  <c r="L436" i="1" s="1"/>
  <c r="I436" i="1"/>
  <c r="K435" i="1"/>
  <c r="L435" i="1" s="1"/>
  <c r="I435" i="1"/>
  <c r="K434" i="1"/>
  <c r="L434" i="1" s="1"/>
  <c r="I434" i="1"/>
  <c r="K433" i="1"/>
  <c r="L433" i="1" s="1"/>
  <c r="I433" i="1"/>
  <c r="K432" i="1"/>
  <c r="L432" i="1" s="1"/>
  <c r="I432" i="1"/>
  <c r="K431" i="1"/>
  <c r="L431" i="1" s="1"/>
  <c r="I431" i="1"/>
  <c r="K430" i="1"/>
  <c r="L430" i="1" s="1"/>
  <c r="I430" i="1"/>
  <c r="K429" i="1"/>
  <c r="L429" i="1" s="1"/>
  <c r="I429" i="1"/>
  <c r="K428" i="1"/>
  <c r="L428" i="1" s="1"/>
  <c r="I428" i="1"/>
  <c r="K427" i="1"/>
  <c r="L427" i="1" s="1"/>
  <c r="I427" i="1"/>
  <c r="K426" i="1"/>
  <c r="L426" i="1" s="1"/>
  <c r="I426" i="1"/>
  <c r="K425" i="1"/>
  <c r="L425" i="1" s="1"/>
  <c r="I425" i="1"/>
  <c r="K424" i="1"/>
  <c r="L424" i="1" s="1"/>
  <c r="I424" i="1"/>
  <c r="K423" i="1"/>
  <c r="L423" i="1" s="1"/>
  <c r="I423" i="1"/>
  <c r="K422" i="1"/>
  <c r="L422" i="1" s="1"/>
  <c r="I422" i="1"/>
  <c r="K421" i="1"/>
  <c r="L421" i="1" s="1"/>
  <c r="I421" i="1"/>
  <c r="K420" i="1"/>
  <c r="L420" i="1" s="1"/>
  <c r="I420" i="1"/>
  <c r="K419" i="1"/>
  <c r="L419" i="1" s="1"/>
  <c r="I419" i="1"/>
  <c r="K418" i="1"/>
  <c r="L418" i="1" s="1"/>
  <c r="K417" i="1"/>
  <c r="L417" i="1" s="1"/>
  <c r="I417" i="1"/>
  <c r="K416" i="1"/>
  <c r="L416" i="1" s="1"/>
  <c r="I416" i="1"/>
  <c r="K415" i="1"/>
  <c r="L415" i="1" s="1"/>
  <c r="I415" i="1"/>
  <c r="K414" i="1"/>
  <c r="L414" i="1" s="1"/>
  <c r="I414" i="1"/>
  <c r="K413" i="1"/>
  <c r="L413" i="1" s="1"/>
  <c r="I413" i="1"/>
  <c r="K412" i="1"/>
  <c r="L412" i="1" s="1"/>
  <c r="K411" i="1"/>
  <c r="L411" i="1" s="1"/>
  <c r="I411" i="1"/>
  <c r="K410" i="1"/>
  <c r="L410" i="1" s="1"/>
  <c r="K409" i="1"/>
  <c r="L409" i="1" s="1"/>
  <c r="I409" i="1"/>
  <c r="K408" i="1"/>
  <c r="L408" i="1" s="1"/>
  <c r="I408" i="1"/>
  <c r="K407" i="1"/>
  <c r="L407" i="1" s="1"/>
  <c r="I407" i="1"/>
  <c r="K406" i="1"/>
  <c r="L406" i="1" s="1"/>
  <c r="I406" i="1"/>
  <c r="K405" i="1"/>
  <c r="L405" i="1" s="1"/>
  <c r="I405" i="1"/>
  <c r="K404" i="1"/>
  <c r="L404" i="1" s="1"/>
  <c r="I404" i="1"/>
  <c r="K403" i="1"/>
  <c r="L403" i="1" s="1"/>
  <c r="I403" i="1"/>
  <c r="K402" i="1"/>
  <c r="L402" i="1" s="1"/>
  <c r="I402" i="1"/>
  <c r="K401" i="1"/>
  <c r="L401" i="1" s="1"/>
  <c r="I401" i="1"/>
  <c r="K400" i="1"/>
  <c r="L400" i="1" s="1"/>
  <c r="I400" i="1"/>
  <c r="K399" i="1"/>
  <c r="L399" i="1" s="1"/>
  <c r="I399" i="1"/>
  <c r="K398" i="1"/>
  <c r="L398" i="1" s="1"/>
  <c r="I398" i="1"/>
  <c r="K397" i="1"/>
  <c r="L397" i="1" s="1"/>
  <c r="I397" i="1"/>
  <c r="K396" i="1"/>
  <c r="L396" i="1" s="1"/>
  <c r="I396" i="1"/>
  <c r="K395" i="1"/>
  <c r="L395" i="1" s="1"/>
  <c r="I395" i="1"/>
  <c r="K394" i="1"/>
  <c r="L394" i="1" s="1"/>
  <c r="I394" i="1"/>
  <c r="K393" i="1"/>
  <c r="L393" i="1" s="1"/>
  <c r="I393" i="1"/>
  <c r="K392" i="1"/>
  <c r="L392" i="1" s="1"/>
  <c r="I392" i="1"/>
  <c r="K391" i="1"/>
  <c r="L391" i="1" s="1"/>
  <c r="I391" i="1"/>
  <c r="K390" i="1"/>
  <c r="L390" i="1" s="1"/>
  <c r="K389" i="1"/>
  <c r="L389" i="1" s="1"/>
  <c r="I389" i="1"/>
  <c r="K388" i="1"/>
  <c r="L388" i="1" s="1"/>
  <c r="I388" i="1"/>
  <c r="K387" i="1"/>
  <c r="L387" i="1" s="1"/>
  <c r="I387" i="1"/>
  <c r="K386" i="1"/>
  <c r="L386" i="1" s="1"/>
  <c r="I386" i="1"/>
  <c r="K385" i="1"/>
  <c r="L385" i="1" s="1"/>
  <c r="I385" i="1"/>
  <c r="K384" i="1"/>
  <c r="L384" i="1" s="1"/>
  <c r="I384" i="1"/>
  <c r="K383" i="1"/>
  <c r="L383" i="1" s="1"/>
  <c r="I383" i="1"/>
  <c r="K382" i="1"/>
  <c r="L382" i="1" s="1"/>
  <c r="I382" i="1"/>
  <c r="K381" i="1"/>
  <c r="L381" i="1" s="1"/>
  <c r="I381" i="1"/>
  <c r="K380" i="1"/>
  <c r="L380" i="1" s="1"/>
  <c r="I380" i="1"/>
  <c r="K379" i="1"/>
  <c r="L379" i="1" s="1"/>
  <c r="I379" i="1"/>
  <c r="K378" i="1"/>
  <c r="L378" i="1" s="1"/>
  <c r="I378" i="1"/>
  <c r="K377" i="1"/>
  <c r="L377" i="1" s="1"/>
  <c r="I377" i="1"/>
  <c r="K376" i="1"/>
  <c r="L376" i="1" s="1"/>
  <c r="I376" i="1"/>
  <c r="K375" i="1"/>
  <c r="L375" i="1" s="1"/>
  <c r="I375" i="1"/>
  <c r="K374" i="1"/>
  <c r="L374" i="1" s="1"/>
  <c r="I374" i="1"/>
  <c r="K373" i="1"/>
  <c r="L373" i="1" s="1"/>
  <c r="I373" i="1"/>
  <c r="K372" i="1"/>
  <c r="L372" i="1" s="1"/>
  <c r="I372" i="1"/>
  <c r="K371" i="1"/>
  <c r="L371" i="1" s="1"/>
  <c r="I371" i="1"/>
  <c r="K370" i="1"/>
  <c r="L370" i="1" s="1"/>
  <c r="I370" i="1"/>
  <c r="K369" i="1"/>
  <c r="L369" i="1" s="1"/>
  <c r="I369" i="1"/>
  <c r="K368" i="1"/>
  <c r="L368" i="1" s="1"/>
  <c r="I368" i="1"/>
  <c r="K367" i="1"/>
  <c r="L367" i="1" s="1"/>
  <c r="I367" i="1"/>
  <c r="K366" i="1"/>
  <c r="L366" i="1" s="1"/>
  <c r="I366" i="1"/>
  <c r="K365" i="1"/>
  <c r="L365" i="1" s="1"/>
  <c r="I365" i="1"/>
  <c r="K364" i="1"/>
  <c r="L364" i="1" s="1"/>
  <c r="I364" i="1"/>
  <c r="K363" i="1"/>
  <c r="L363" i="1" s="1"/>
  <c r="I363" i="1"/>
  <c r="K362" i="1"/>
  <c r="L362" i="1" s="1"/>
  <c r="I362" i="1"/>
  <c r="K361" i="1"/>
  <c r="L361" i="1" s="1"/>
  <c r="I361" i="1"/>
  <c r="K360" i="1"/>
  <c r="L360" i="1" s="1"/>
  <c r="I360" i="1"/>
  <c r="K359" i="1"/>
  <c r="L359" i="1" s="1"/>
  <c r="I359" i="1"/>
  <c r="K358" i="1"/>
  <c r="L358" i="1" s="1"/>
  <c r="I358" i="1"/>
  <c r="K357" i="1"/>
  <c r="L357" i="1" s="1"/>
  <c r="I357" i="1"/>
  <c r="K356" i="1"/>
  <c r="L356" i="1" s="1"/>
  <c r="I356" i="1"/>
  <c r="K355" i="1"/>
  <c r="L355" i="1" s="1"/>
  <c r="I355" i="1"/>
  <c r="K354" i="1"/>
  <c r="L354" i="1" s="1"/>
  <c r="I354" i="1"/>
  <c r="K353" i="1"/>
  <c r="L353" i="1" s="1"/>
  <c r="I353" i="1"/>
  <c r="K352" i="1"/>
  <c r="L352" i="1" s="1"/>
  <c r="I352" i="1"/>
  <c r="K351" i="1"/>
  <c r="L351" i="1" s="1"/>
  <c r="I351" i="1"/>
  <c r="K350" i="1"/>
  <c r="L350" i="1" s="1"/>
  <c r="I350" i="1"/>
  <c r="K349" i="1"/>
  <c r="L349" i="1" s="1"/>
  <c r="I349" i="1"/>
  <c r="K348" i="1"/>
  <c r="L348" i="1" s="1"/>
  <c r="I348" i="1"/>
  <c r="K347" i="1"/>
  <c r="L347" i="1" s="1"/>
  <c r="I347" i="1"/>
  <c r="K346" i="1"/>
  <c r="L346" i="1" s="1"/>
  <c r="I346" i="1"/>
  <c r="K345" i="1"/>
  <c r="L345" i="1" s="1"/>
  <c r="I345" i="1"/>
  <c r="K344" i="1"/>
  <c r="L344" i="1" s="1"/>
  <c r="I344" i="1"/>
  <c r="K343" i="1"/>
  <c r="L343" i="1" s="1"/>
  <c r="I343" i="1"/>
  <c r="K342" i="1"/>
  <c r="L342" i="1" s="1"/>
  <c r="I342" i="1"/>
  <c r="K341" i="1"/>
  <c r="L341" i="1" s="1"/>
  <c r="I341" i="1"/>
  <c r="K340" i="1"/>
  <c r="L340" i="1" s="1"/>
  <c r="I340" i="1"/>
  <c r="K339" i="1"/>
  <c r="L339" i="1" s="1"/>
  <c r="I339" i="1"/>
  <c r="K338" i="1"/>
  <c r="L338" i="1" s="1"/>
  <c r="I338" i="1"/>
  <c r="K337" i="1"/>
  <c r="L337" i="1" s="1"/>
  <c r="I337" i="1"/>
  <c r="K336" i="1"/>
  <c r="L336" i="1" s="1"/>
  <c r="I336" i="1"/>
  <c r="K335" i="1"/>
  <c r="L335" i="1" s="1"/>
  <c r="I335" i="1"/>
  <c r="K334" i="1"/>
  <c r="L334" i="1" s="1"/>
  <c r="I334" i="1"/>
  <c r="K333" i="1"/>
  <c r="L333" i="1" s="1"/>
  <c r="I333" i="1"/>
  <c r="K332" i="1"/>
  <c r="L332" i="1" s="1"/>
  <c r="I332" i="1"/>
  <c r="K331" i="1"/>
  <c r="L331" i="1" s="1"/>
  <c r="I331" i="1"/>
  <c r="K330" i="1"/>
  <c r="L330" i="1" s="1"/>
  <c r="I330" i="1"/>
  <c r="K329" i="1"/>
  <c r="L329" i="1" s="1"/>
  <c r="I329" i="1"/>
  <c r="K328" i="1"/>
  <c r="L328" i="1" s="1"/>
  <c r="I328" i="1"/>
  <c r="K327" i="1"/>
  <c r="L327" i="1" s="1"/>
  <c r="K326" i="1"/>
  <c r="L326" i="1" s="1"/>
  <c r="I326" i="1"/>
  <c r="K325" i="1"/>
  <c r="L325" i="1" s="1"/>
  <c r="I325" i="1"/>
  <c r="K324" i="1"/>
  <c r="L324" i="1" s="1"/>
  <c r="I324" i="1"/>
  <c r="K323" i="1"/>
  <c r="L323" i="1" s="1"/>
  <c r="I323" i="1"/>
  <c r="K322" i="1"/>
  <c r="L322" i="1" s="1"/>
  <c r="I322" i="1"/>
  <c r="K321" i="1"/>
  <c r="L321" i="1" s="1"/>
  <c r="I321" i="1"/>
  <c r="K320" i="1"/>
  <c r="L320" i="1" s="1"/>
  <c r="I320" i="1"/>
  <c r="K319" i="1"/>
  <c r="L319" i="1" s="1"/>
  <c r="I319" i="1"/>
  <c r="K318" i="1"/>
  <c r="L318" i="1" s="1"/>
  <c r="I318" i="1"/>
  <c r="K317" i="1"/>
  <c r="L317" i="1" s="1"/>
  <c r="I317" i="1"/>
  <c r="K316" i="1"/>
  <c r="L316" i="1" s="1"/>
  <c r="I316" i="1"/>
  <c r="K315" i="1"/>
  <c r="L315" i="1" s="1"/>
  <c r="I315" i="1"/>
  <c r="K314" i="1"/>
  <c r="L314" i="1" s="1"/>
  <c r="I314" i="1"/>
  <c r="K313" i="1"/>
  <c r="L313" i="1" s="1"/>
  <c r="I313" i="1"/>
  <c r="K312" i="1"/>
  <c r="L312" i="1" s="1"/>
  <c r="I312" i="1"/>
  <c r="K311" i="1"/>
  <c r="L311" i="1" s="1"/>
  <c r="I311" i="1"/>
  <c r="K310" i="1"/>
  <c r="L310" i="1" s="1"/>
  <c r="I310" i="1"/>
  <c r="K309" i="1"/>
  <c r="L309" i="1" s="1"/>
  <c r="I309" i="1"/>
  <c r="K308" i="1"/>
  <c r="L308" i="1" s="1"/>
  <c r="I308" i="1"/>
  <c r="K307" i="1"/>
  <c r="L307" i="1" s="1"/>
  <c r="I307" i="1"/>
  <c r="K306" i="1"/>
  <c r="L306" i="1" s="1"/>
  <c r="I306" i="1"/>
  <c r="K305" i="1"/>
  <c r="L305" i="1" s="1"/>
  <c r="I305" i="1"/>
  <c r="K304" i="1"/>
  <c r="L304" i="1" s="1"/>
  <c r="I304" i="1"/>
  <c r="K303" i="1"/>
  <c r="L303" i="1" s="1"/>
  <c r="I303" i="1"/>
  <c r="K302" i="1"/>
  <c r="L302" i="1" s="1"/>
  <c r="I302" i="1"/>
  <c r="K301" i="1"/>
  <c r="L301" i="1" s="1"/>
  <c r="I301" i="1"/>
  <c r="K300" i="1"/>
  <c r="L300" i="1" s="1"/>
  <c r="I300" i="1"/>
  <c r="K299" i="1"/>
  <c r="L299" i="1" s="1"/>
  <c r="I299" i="1"/>
  <c r="K298" i="1"/>
  <c r="L298" i="1" s="1"/>
  <c r="I298" i="1"/>
  <c r="K297" i="1"/>
  <c r="L297" i="1" s="1"/>
  <c r="I297" i="1"/>
  <c r="K296" i="1"/>
  <c r="L296" i="1" s="1"/>
  <c r="I296" i="1"/>
  <c r="K295" i="1"/>
  <c r="L295" i="1" s="1"/>
  <c r="I295" i="1"/>
  <c r="K294" i="1"/>
  <c r="L294" i="1" s="1"/>
  <c r="I294" i="1"/>
  <c r="K293" i="1"/>
  <c r="L293" i="1" s="1"/>
  <c r="I293" i="1"/>
  <c r="K292" i="1"/>
  <c r="L292" i="1" s="1"/>
  <c r="I292" i="1"/>
  <c r="K291" i="1"/>
  <c r="L291" i="1" s="1"/>
  <c r="I291" i="1"/>
  <c r="K290" i="1"/>
  <c r="L290" i="1" s="1"/>
  <c r="I290" i="1"/>
  <c r="K289" i="1"/>
  <c r="L289" i="1" s="1"/>
  <c r="I289" i="1"/>
  <c r="K288" i="1"/>
  <c r="L288" i="1" s="1"/>
  <c r="I288" i="1"/>
  <c r="K287" i="1"/>
  <c r="L287" i="1" s="1"/>
  <c r="I287" i="1"/>
  <c r="K286" i="1"/>
  <c r="L286" i="1" s="1"/>
  <c r="I286" i="1"/>
  <c r="K285" i="1"/>
  <c r="L285" i="1" s="1"/>
  <c r="I285" i="1"/>
  <c r="K284" i="1"/>
  <c r="L284" i="1" s="1"/>
  <c r="I284" i="1"/>
  <c r="K283" i="1"/>
  <c r="L283" i="1" s="1"/>
  <c r="I283" i="1"/>
  <c r="K282" i="1"/>
  <c r="L282" i="1" s="1"/>
  <c r="I282" i="1"/>
  <c r="K281" i="1"/>
  <c r="L281" i="1" s="1"/>
  <c r="I281" i="1"/>
  <c r="K280" i="1"/>
  <c r="L280" i="1" s="1"/>
  <c r="I280" i="1"/>
  <c r="K279" i="1"/>
  <c r="L279" i="1" s="1"/>
  <c r="I279" i="1"/>
  <c r="K278" i="1"/>
  <c r="L278" i="1" s="1"/>
  <c r="I278" i="1"/>
  <c r="K277" i="1"/>
  <c r="L277" i="1" s="1"/>
  <c r="I277" i="1"/>
  <c r="K276" i="1"/>
  <c r="L276" i="1" s="1"/>
  <c r="I276" i="1"/>
  <c r="K275" i="1"/>
  <c r="L275" i="1" s="1"/>
  <c r="I275" i="1"/>
  <c r="K274" i="1"/>
  <c r="L274" i="1" s="1"/>
  <c r="I274" i="1"/>
  <c r="K273" i="1"/>
  <c r="L273" i="1" s="1"/>
  <c r="I273" i="1"/>
  <c r="K272" i="1"/>
  <c r="L272" i="1" s="1"/>
  <c r="I272" i="1"/>
  <c r="K271" i="1"/>
  <c r="L271" i="1" s="1"/>
  <c r="I271" i="1"/>
  <c r="K270" i="1"/>
  <c r="L270" i="1" s="1"/>
  <c r="I270" i="1"/>
  <c r="K269" i="1"/>
  <c r="L269" i="1" s="1"/>
  <c r="I269" i="1"/>
  <c r="K268" i="1"/>
  <c r="L268" i="1" s="1"/>
  <c r="I268" i="1"/>
  <c r="K267" i="1"/>
  <c r="L267" i="1" s="1"/>
  <c r="I267" i="1"/>
  <c r="K266" i="1"/>
  <c r="L266" i="1" s="1"/>
  <c r="I266" i="1"/>
  <c r="K265" i="1"/>
  <c r="L265" i="1" s="1"/>
  <c r="I265" i="1"/>
  <c r="K264" i="1"/>
  <c r="L264" i="1" s="1"/>
  <c r="I264" i="1"/>
  <c r="K263" i="1"/>
  <c r="L263" i="1" s="1"/>
  <c r="I263" i="1"/>
  <c r="K262" i="1"/>
  <c r="L262" i="1" s="1"/>
  <c r="I262" i="1"/>
  <c r="K261" i="1"/>
  <c r="L261" i="1" s="1"/>
  <c r="I261" i="1"/>
  <c r="K260" i="1"/>
  <c r="L260" i="1" s="1"/>
  <c r="I260" i="1"/>
  <c r="K259" i="1"/>
  <c r="L259" i="1" s="1"/>
  <c r="I259" i="1"/>
  <c r="K258" i="1"/>
  <c r="L258" i="1" s="1"/>
  <c r="I258" i="1"/>
  <c r="K257" i="1"/>
  <c r="L257" i="1" s="1"/>
  <c r="I257" i="1"/>
  <c r="K256" i="1"/>
  <c r="L256" i="1" s="1"/>
  <c r="I256" i="1"/>
  <c r="K255" i="1"/>
  <c r="L255" i="1" s="1"/>
  <c r="I255" i="1"/>
  <c r="K254" i="1"/>
  <c r="L254" i="1" s="1"/>
  <c r="I254" i="1"/>
  <c r="K253" i="1"/>
  <c r="L253" i="1" s="1"/>
  <c r="I253" i="1"/>
  <c r="K252" i="1"/>
  <c r="L252" i="1" s="1"/>
  <c r="I252" i="1"/>
  <c r="K251" i="1"/>
  <c r="L251" i="1" s="1"/>
  <c r="I251" i="1"/>
  <c r="K250" i="1"/>
  <c r="L250" i="1" s="1"/>
  <c r="I250" i="1"/>
  <c r="K249" i="1"/>
  <c r="L249" i="1" s="1"/>
  <c r="I249" i="1"/>
  <c r="K248" i="1"/>
  <c r="L248" i="1" s="1"/>
  <c r="I248" i="1"/>
  <c r="K247" i="1"/>
  <c r="L247" i="1" s="1"/>
  <c r="I247" i="1"/>
  <c r="K246" i="1"/>
  <c r="L246" i="1" s="1"/>
  <c r="I246" i="1"/>
  <c r="K245" i="1"/>
  <c r="L245" i="1" s="1"/>
  <c r="I245" i="1"/>
  <c r="K244" i="1"/>
  <c r="L244" i="1" s="1"/>
  <c r="I244" i="1"/>
  <c r="K243" i="1"/>
  <c r="L243" i="1" s="1"/>
  <c r="I243" i="1"/>
  <c r="K242" i="1"/>
  <c r="L242" i="1" s="1"/>
  <c r="I242" i="1"/>
  <c r="K241" i="1"/>
  <c r="L241" i="1" s="1"/>
  <c r="I241" i="1"/>
  <c r="K240" i="1"/>
  <c r="L240" i="1" s="1"/>
  <c r="I240" i="1"/>
  <c r="K239" i="1"/>
  <c r="L239" i="1" s="1"/>
  <c r="I239" i="1"/>
  <c r="K238" i="1"/>
  <c r="L238" i="1" s="1"/>
  <c r="I238" i="1"/>
  <c r="K237" i="1"/>
  <c r="L237" i="1" s="1"/>
  <c r="I237" i="1"/>
  <c r="K236" i="1"/>
  <c r="L236" i="1" s="1"/>
  <c r="I236" i="1"/>
  <c r="K235" i="1"/>
  <c r="L235" i="1" s="1"/>
  <c r="I235" i="1"/>
  <c r="K234" i="1"/>
  <c r="L234" i="1" s="1"/>
  <c r="I234" i="1"/>
  <c r="K233" i="1"/>
  <c r="L233" i="1" s="1"/>
  <c r="I233" i="1"/>
  <c r="K232" i="1"/>
  <c r="L232" i="1" s="1"/>
  <c r="I232" i="1"/>
  <c r="K231" i="1"/>
  <c r="L231" i="1" s="1"/>
  <c r="I231" i="1"/>
  <c r="K230" i="1"/>
  <c r="L230" i="1" s="1"/>
  <c r="I230" i="1"/>
  <c r="K229" i="1"/>
  <c r="L229" i="1" s="1"/>
  <c r="I229" i="1"/>
  <c r="K228" i="1"/>
  <c r="L228" i="1" s="1"/>
  <c r="I228" i="1"/>
  <c r="K227" i="1"/>
  <c r="L227" i="1" s="1"/>
  <c r="I227" i="1"/>
  <c r="K226" i="1"/>
  <c r="L226" i="1" s="1"/>
  <c r="I226" i="1"/>
  <c r="K225" i="1"/>
  <c r="L225" i="1" s="1"/>
  <c r="I225" i="1"/>
  <c r="K224" i="1"/>
  <c r="L224" i="1" s="1"/>
  <c r="I224" i="1"/>
  <c r="K223" i="1"/>
  <c r="L223" i="1" s="1"/>
  <c r="I223" i="1"/>
  <c r="K222" i="1"/>
  <c r="L222" i="1" s="1"/>
  <c r="I222" i="1"/>
  <c r="K221" i="1"/>
  <c r="L221" i="1" s="1"/>
  <c r="I221" i="1"/>
  <c r="K220" i="1"/>
  <c r="L220" i="1" s="1"/>
  <c r="I220" i="1"/>
  <c r="K219" i="1"/>
  <c r="L219" i="1" s="1"/>
  <c r="I219" i="1"/>
  <c r="K218" i="1"/>
  <c r="L218" i="1" s="1"/>
  <c r="I218" i="1"/>
  <c r="K217" i="1"/>
  <c r="L217" i="1" s="1"/>
  <c r="I217" i="1"/>
  <c r="K216" i="1"/>
  <c r="L216" i="1" s="1"/>
  <c r="I216" i="1"/>
  <c r="K215" i="1"/>
  <c r="L215" i="1" s="1"/>
  <c r="I215" i="1"/>
  <c r="K214" i="1"/>
  <c r="L214" i="1" s="1"/>
  <c r="I214" i="1"/>
  <c r="K213" i="1"/>
  <c r="L213" i="1" s="1"/>
  <c r="I213" i="1"/>
  <c r="K212" i="1"/>
  <c r="L212" i="1" s="1"/>
  <c r="I212" i="1"/>
  <c r="K211" i="1"/>
  <c r="L211" i="1" s="1"/>
  <c r="I211" i="1"/>
  <c r="K210" i="1"/>
  <c r="L210" i="1" s="1"/>
  <c r="I210" i="1"/>
  <c r="K209" i="1"/>
  <c r="L209" i="1" s="1"/>
  <c r="I209" i="1"/>
  <c r="K208" i="1"/>
  <c r="L208" i="1" s="1"/>
  <c r="I208" i="1"/>
  <c r="K207" i="1"/>
  <c r="L207" i="1" s="1"/>
  <c r="I207" i="1"/>
  <c r="K206" i="1"/>
  <c r="L206" i="1" s="1"/>
  <c r="I206" i="1"/>
  <c r="K205" i="1"/>
  <c r="L205" i="1" s="1"/>
  <c r="I205" i="1"/>
  <c r="K204" i="1"/>
  <c r="L204" i="1" s="1"/>
  <c r="I204" i="1"/>
  <c r="K203" i="1"/>
  <c r="L203" i="1" s="1"/>
  <c r="I203" i="1"/>
  <c r="K202" i="1"/>
  <c r="L202" i="1" s="1"/>
  <c r="I202" i="1"/>
  <c r="K201" i="1"/>
  <c r="L201" i="1" s="1"/>
  <c r="I201" i="1"/>
  <c r="K200" i="1"/>
  <c r="L200" i="1" s="1"/>
  <c r="I200" i="1"/>
  <c r="K199" i="1"/>
  <c r="L199" i="1" s="1"/>
  <c r="I199" i="1"/>
  <c r="K198" i="1"/>
  <c r="L198" i="1" s="1"/>
  <c r="I198" i="1"/>
  <c r="K197" i="1"/>
  <c r="L197" i="1" s="1"/>
  <c r="I197" i="1"/>
  <c r="K196" i="1"/>
  <c r="L196" i="1" s="1"/>
  <c r="I196" i="1"/>
  <c r="K195" i="1"/>
  <c r="L195" i="1" s="1"/>
  <c r="I195" i="1"/>
  <c r="K194" i="1"/>
  <c r="L194" i="1" s="1"/>
  <c r="I194" i="1"/>
  <c r="K193" i="1"/>
  <c r="L193" i="1" s="1"/>
  <c r="I193" i="1"/>
  <c r="K192" i="1"/>
  <c r="L192" i="1" s="1"/>
  <c r="I192" i="1"/>
  <c r="K191" i="1"/>
  <c r="L191" i="1" s="1"/>
  <c r="I191" i="1"/>
  <c r="K190" i="1"/>
  <c r="L190" i="1" s="1"/>
  <c r="I190" i="1"/>
  <c r="K189" i="1"/>
  <c r="L189" i="1" s="1"/>
  <c r="I189" i="1"/>
  <c r="K188" i="1"/>
  <c r="L188" i="1" s="1"/>
  <c r="I188" i="1"/>
  <c r="K187" i="1"/>
  <c r="L187" i="1" s="1"/>
  <c r="I187" i="1"/>
  <c r="K186" i="1"/>
  <c r="L186" i="1" s="1"/>
  <c r="I186" i="1"/>
  <c r="K185" i="1"/>
  <c r="L185" i="1" s="1"/>
  <c r="I185" i="1"/>
  <c r="K184" i="1"/>
  <c r="L184" i="1" s="1"/>
  <c r="I184" i="1"/>
  <c r="K183" i="1"/>
  <c r="L183" i="1" s="1"/>
  <c r="I183" i="1"/>
  <c r="K182" i="1"/>
  <c r="L182" i="1" s="1"/>
  <c r="I182" i="1"/>
  <c r="K181" i="1"/>
  <c r="L181" i="1" s="1"/>
  <c r="I181" i="1"/>
  <c r="K180" i="1"/>
  <c r="L180" i="1" s="1"/>
  <c r="I180" i="1"/>
  <c r="K179" i="1"/>
  <c r="L179" i="1" s="1"/>
  <c r="I179" i="1"/>
  <c r="K178" i="1"/>
  <c r="L178" i="1" s="1"/>
  <c r="I178" i="1"/>
  <c r="K177" i="1"/>
  <c r="L177" i="1" s="1"/>
  <c r="I177" i="1"/>
  <c r="K176" i="1"/>
  <c r="L176" i="1" s="1"/>
  <c r="I176" i="1"/>
  <c r="K175" i="1"/>
  <c r="L175" i="1" s="1"/>
  <c r="K174" i="1"/>
  <c r="L174" i="1" s="1"/>
  <c r="I174" i="1"/>
  <c r="K173" i="1"/>
  <c r="L173" i="1" s="1"/>
  <c r="I173" i="1"/>
  <c r="K172" i="1"/>
  <c r="L172" i="1" s="1"/>
  <c r="I172" i="1"/>
  <c r="K171" i="1"/>
  <c r="L171" i="1" s="1"/>
  <c r="I171" i="1"/>
  <c r="K170" i="1"/>
  <c r="L170" i="1" s="1"/>
  <c r="I170" i="1"/>
  <c r="K169" i="1"/>
  <c r="L169" i="1" s="1"/>
  <c r="I169" i="1"/>
  <c r="K168" i="1"/>
  <c r="L168" i="1" s="1"/>
  <c r="I168" i="1"/>
  <c r="K167" i="1"/>
  <c r="L167" i="1" s="1"/>
  <c r="I167" i="1"/>
  <c r="K166" i="1"/>
  <c r="L166" i="1" s="1"/>
  <c r="I166" i="1"/>
  <c r="K165" i="1"/>
  <c r="L165" i="1" s="1"/>
  <c r="I165" i="1"/>
  <c r="K164" i="1"/>
  <c r="L164" i="1" s="1"/>
  <c r="I164" i="1"/>
  <c r="K163" i="1"/>
  <c r="L163" i="1" s="1"/>
  <c r="I163" i="1"/>
  <c r="K162" i="1"/>
  <c r="L162" i="1" s="1"/>
  <c r="I162" i="1"/>
  <c r="K161" i="1"/>
  <c r="L161" i="1" s="1"/>
  <c r="I161" i="1"/>
  <c r="K160" i="1"/>
  <c r="L160" i="1" s="1"/>
  <c r="I160" i="1"/>
  <c r="K159" i="1"/>
  <c r="L159" i="1" s="1"/>
  <c r="I159" i="1"/>
  <c r="K158" i="1"/>
  <c r="L158" i="1" s="1"/>
  <c r="I158" i="1"/>
  <c r="K157" i="1"/>
  <c r="L157" i="1" s="1"/>
  <c r="I157" i="1"/>
  <c r="K156" i="1"/>
  <c r="L156" i="1" s="1"/>
  <c r="I156" i="1"/>
  <c r="K155" i="1"/>
  <c r="L155" i="1" s="1"/>
  <c r="I155" i="1"/>
  <c r="K154" i="1"/>
  <c r="L154" i="1" s="1"/>
  <c r="I154" i="1"/>
  <c r="K153" i="1"/>
  <c r="L153" i="1" s="1"/>
  <c r="I153" i="1"/>
  <c r="K152" i="1"/>
  <c r="L152" i="1" s="1"/>
  <c r="I152" i="1"/>
  <c r="K151" i="1"/>
  <c r="L151" i="1" s="1"/>
  <c r="I151" i="1"/>
  <c r="K150" i="1"/>
  <c r="L150" i="1" s="1"/>
  <c r="K149" i="1"/>
  <c r="L149" i="1" s="1"/>
  <c r="I149" i="1"/>
  <c r="K148" i="1"/>
  <c r="L148" i="1" s="1"/>
  <c r="I148" i="1"/>
  <c r="K147" i="1"/>
  <c r="L147" i="1" s="1"/>
  <c r="I147" i="1"/>
  <c r="K146" i="1"/>
  <c r="L146" i="1" s="1"/>
  <c r="I146" i="1"/>
  <c r="K145" i="1"/>
  <c r="L145" i="1" s="1"/>
  <c r="I145" i="1"/>
  <c r="K144" i="1"/>
  <c r="L144" i="1" s="1"/>
  <c r="I144" i="1"/>
  <c r="K143" i="1"/>
  <c r="L143" i="1" s="1"/>
  <c r="I143" i="1"/>
  <c r="K142" i="1"/>
  <c r="L142" i="1" s="1"/>
  <c r="I142" i="1"/>
  <c r="K141" i="1"/>
  <c r="L141" i="1" s="1"/>
  <c r="I141" i="1"/>
  <c r="K140" i="1"/>
  <c r="L140" i="1" s="1"/>
  <c r="I140" i="1"/>
  <c r="K139" i="1"/>
  <c r="L139" i="1" s="1"/>
  <c r="I139" i="1"/>
  <c r="K138" i="1"/>
  <c r="L138" i="1" s="1"/>
  <c r="I138" i="1"/>
  <c r="K137" i="1"/>
  <c r="L137" i="1" s="1"/>
  <c r="I137" i="1"/>
  <c r="K136" i="1"/>
  <c r="L136" i="1" s="1"/>
  <c r="I136" i="1"/>
  <c r="K135" i="1"/>
  <c r="L135" i="1" s="1"/>
  <c r="I135" i="1"/>
  <c r="K134" i="1"/>
  <c r="L134" i="1" s="1"/>
  <c r="I134" i="1"/>
  <c r="K133" i="1"/>
  <c r="L133" i="1" s="1"/>
  <c r="I133" i="1"/>
  <c r="K132" i="1"/>
  <c r="L132" i="1" s="1"/>
  <c r="I132" i="1"/>
  <c r="K131" i="1"/>
  <c r="L131" i="1" s="1"/>
  <c r="I131" i="1"/>
  <c r="K130" i="1"/>
  <c r="L130" i="1" s="1"/>
  <c r="I130" i="1"/>
  <c r="K129" i="1"/>
  <c r="L129" i="1" s="1"/>
  <c r="I129" i="1"/>
  <c r="K128" i="1"/>
  <c r="L128" i="1" s="1"/>
  <c r="I128" i="1"/>
  <c r="K127" i="1"/>
  <c r="L127" i="1" s="1"/>
  <c r="I127" i="1"/>
  <c r="K126" i="1"/>
  <c r="L126" i="1" s="1"/>
  <c r="I126" i="1"/>
  <c r="K125" i="1"/>
  <c r="L125" i="1" s="1"/>
  <c r="I125" i="1"/>
  <c r="K124" i="1"/>
  <c r="L124" i="1" s="1"/>
  <c r="I124" i="1"/>
  <c r="K123" i="1"/>
  <c r="L123" i="1" s="1"/>
  <c r="I123" i="1"/>
  <c r="K122" i="1"/>
  <c r="L122" i="1" s="1"/>
  <c r="I122" i="1"/>
  <c r="K121" i="1"/>
  <c r="L121" i="1" s="1"/>
  <c r="I121" i="1"/>
  <c r="K120" i="1"/>
  <c r="L120" i="1" s="1"/>
  <c r="I120" i="1"/>
  <c r="K119" i="1"/>
  <c r="L119" i="1" s="1"/>
  <c r="I119" i="1"/>
  <c r="K118" i="1"/>
  <c r="L118" i="1" s="1"/>
  <c r="I118" i="1"/>
  <c r="K117" i="1"/>
  <c r="L117" i="1" s="1"/>
  <c r="I117" i="1"/>
  <c r="K116" i="1"/>
  <c r="L116" i="1" s="1"/>
  <c r="I116" i="1"/>
  <c r="K115" i="1"/>
  <c r="L115" i="1" s="1"/>
  <c r="I115" i="1"/>
  <c r="K114" i="1"/>
  <c r="L114" i="1" s="1"/>
  <c r="I114" i="1"/>
  <c r="K113" i="1"/>
  <c r="L113" i="1" s="1"/>
  <c r="I113" i="1"/>
  <c r="K112" i="1"/>
  <c r="L112" i="1" s="1"/>
  <c r="I112" i="1"/>
  <c r="K111" i="1"/>
  <c r="L111" i="1" s="1"/>
  <c r="I111" i="1"/>
  <c r="K110" i="1"/>
  <c r="L110" i="1" s="1"/>
  <c r="I110" i="1"/>
  <c r="K109" i="1"/>
  <c r="L109" i="1" s="1"/>
  <c r="I109" i="1"/>
  <c r="K108" i="1"/>
  <c r="L108" i="1" s="1"/>
  <c r="I108" i="1"/>
  <c r="K107" i="1"/>
  <c r="L107" i="1" s="1"/>
  <c r="I107" i="1"/>
  <c r="K106" i="1"/>
  <c r="L106" i="1" s="1"/>
  <c r="I106" i="1"/>
  <c r="K105" i="1"/>
  <c r="L105" i="1" s="1"/>
  <c r="I105" i="1"/>
  <c r="K104" i="1"/>
  <c r="L104" i="1" s="1"/>
  <c r="I104" i="1"/>
  <c r="K103" i="1"/>
  <c r="L103" i="1" s="1"/>
  <c r="I103" i="1"/>
  <c r="K102" i="1"/>
  <c r="L102" i="1" s="1"/>
  <c r="I102" i="1"/>
  <c r="K101" i="1"/>
  <c r="L101" i="1" s="1"/>
  <c r="I101" i="1"/>
  <c r="K100" i="1"/>
  <c r="L100" i="1" s="1"/>
  <c r="I100" i="1"/>
  <c r="K99" i="1"/>
  <c r="L99" i="1" s="1"/>
  <c r="I99" i="1"/>
  <c r="K98" i="1"/>
  <c r="L98" i="1" s="1"/>
  <c r="I98" i="1"/>
  <c r="K97" i="1"/>
  <c r="L97" i="1" s="1"/>
  <c r="I97" i="1"/>
  <c r="K96" i="1"/>
  <c r="L96" i="1" s="1"/>
  <c r="I96" i="1"/>
  <c r="K95" i="1"/>
  <c r="L95" i="1" s="1"/>
  <c r="I95" i="1"/>
  <c r="K94" i="1"/>
  <c r="L94" i="1" s="1"/>
  <c r="I94" i="1"/>
  <c r="K93" i="1"/>
  <c r="L93" i="1" s="1"/>
  <c r="I93" i="1"/>
  <c r="K92" i="1"/>
  <c r="L92" i="1" s="1"/>
  <c r="I92" i="1"/>
  <c r="K91" i="1"/>
  <c r="L91" i="1" s="1"/>
  <c r="I91" i="1"/>
  <c r="K90" i="1"/>
  <c r="L90" i="1" s="1"/>
  <c r="I90" i="1"/>
  <c r="K89" i="1"/>
  <c r="L89" i="1" s="1"/>
  <c r="I89" i="1"/>
  <c r="K88" i="1"/>
  <c r="L88" i="1" s="1"/>
  <c r="I88" i="1"/>
  <c r="K87" i="1"/>
  <c r="L87" i="1" s="1"/>
  <c r="I87" i="1"/>
  <c r="K86" i="1"/>
  <c r="L86" i="1" s="1"/>
  <c r="I86" i="1"/>
  <c r="K85" i="1"/>
  <c r="L85" i="1" s="1"/>
  <c r="I85" i="1"/>
  <c r="K84" i="1"/>
  <c r="L84" i="1" s="1"/>
  <c r="I84" i="1"/>
  <c r="K83" i="1"/>
  <c r="L83" i="1" s="1"/>
  <c r="I83" i="1"/>
  <c r="K82" i="1"/>
  <c r="L82" i="1" s="1"/>
  <c r="I82" i="1"/>
  <c r="K81" i="1"/>
  <c r="L81" i="1" s="1"/>
  <c r="I81" i="1"/>
  <c r="K80" i="1"/>
  <c r="L80" i="1" s="1"/>
  <c r="I80" i="1"/>
  <c r="K79" i="1"/>
  <c r="L79" i="1" s="1"/>
  <c r="I79" i="1"/>
  <c r="K78" i="1"/>
  <c r="L78" i="1" s="1"/>
  <c r="I78" i="1"/>
  <c r="K77" i="1"/>
  <c r="L77" i="1" s="1"/>
  <c r="I77" i="1"/>
  <c r="K76" i="1"/>
  <c r="L76" i="1" s="1"/>
  <c r="I76" i="1"/>
  <c r="K75" i="1"/>
  <c r="L75" i="1" s="1"/>
  <c r="I75" i="1"/>
  <c r="K74" i="1"/>
  <c r="L74" i="1" s="1"/>
  <c r="I74" i="1"/>
  <c r="K73" i="1"/>
  <c r="L73" i="1" s="1"/>
  <c r="I73" i="1"/>
  <c r="K72" i="1"/>
  <c r="L72" i="1" s="1"/>
  <c r="I72" i="1"/>
  <c r="K71" i="1"/>
  <c r="L71" i="1" s="1"/>
  <c r="I71" i="1"/>
  <c r="K70" i="1"/>
  <c r="L70" i="1" s="1"/>
  <c r="I70" i="1"/>
  <c r="K69" i="1"/>
  <c r="L69" i="1" s="1"/>
  <c r="I69" i="1"/>
  <c r="K68" i="1"/>
  <c r="L68" i="1" s="1"/>
  <c r="I68" i="1"/>
  <c r="K67" i="1"/>
  <c r="L67" i="1" s="1"/>
  <c r="I67" i="1"/>
  <c r="K66" i="1"/>
  <c r="L66" i="1" s="1"/>
  <c r="I66" i="1"/>
  <c r="K65" i="1"/>
  <c r="L65" i="1" s="1"/>
  <c r="I65" i="1"/>
  <c r="K64" i="1"/>
  <c r="L64" i="1" s="1"/>
  <c r="I64" i="1"/>
  <c r="K63" i="1"/>
  <c r="L63" i="1" s="1"/>
  <c r="I63" i="1"/>
  <c r="K62" i="1"/>
  <c r="L62" i="1" s="1"/>
  <c r="I62" i="1"/>
  <c r="K61" i="1"/>
  <c r="L61" i="1" s="1"/>
  <c r="I61" i="1"/>
  <c r="K60" i="1"/>
  <c r="L60" i="1" s="1"/>
  <c r="I60" i="1"/>
  <c r="K59" i="1"/>
  <c r="L59" i="1" s="1"/>
  <c r="I59" i="1"/>
  <c r="K58" i="1"/>
  <c r="L58" i="1" s="1"/>
  <c r="I58" i="1"/>
  <c r="K57" i="1"/>
  <c r="L57" i="1" s="1"/>
  <c r="I57" i="1"/>
  <c r="K56" i="1"/>
  <c r="L56" i="1" s="1"/>
  <c r="I56" i="1"/>
  <c r="K55" i="1"/>
  <c r="L55" i="1" s="1"/>
  <c r="I55" i="1"/>
  <c r="K54" i="1"/>
  <c r="L54" i="1" s="1"/>
  <c r="I54" i="1"/>
  <c r="K53" i="1"/>
  <c r="L53" i="1" s="1"/>
  <c r="I53" i="1"/>
  <c r="K52" i="1"/>
  <c r="L52" i="1" s="1"/>
  <c r="I52" i="1"/>
  <c r="K51" i="1"/>
  <c r="L51" i="1" s="1"/>
  <c r="I51" i="1"/>
  <c r="K50" i="1"/>
  <c r="L50" i="1" s="1"/>
  <c r="I50" i="1"/>
  <c r="K49" i="1"/>
  <c r="L49" i="1" s="1"/>
  <c r="I49" i="1"/>
  <c r="K48" i="1"/>
  <c r="L48" i="1" s="1"/>
  <c r="I48" i="1"/>
  <c r="K47" i="1"/>
  <c r="L47" i="1" s="1"/>
  <c r="I47" i="1"/>
  <c r="K46" i="1"/>
  <c r="L46" i="1" s="1"/>
  <c r="I46" i="1"/>
  <c r="K45" i="1"/>
  <c r="L45" i="1" s="1"/>
  <c r="I45" i="1"/>
  <c r="K44" i="1"/>
  <c r="L44" i="1" s="1"/>
  <c r="I44" i="1"/>
  <c r="K43" i="1"/>
  <c r="L43" i="1" s="1"/>
  <c r="I43" i="1"/>
  <c r="K42" i="1"/>
  <c r="L42" i="1" s="1"/>
  <c r="I42" i="1"/>
  <c r="K41" i="1"/>
  <c r="L41" i="1" s="1"/>
  <c r="I41" i="1"/>
  <c r="K40" i="1"/>
  <c r="L40" i="1" s="1"/>
  <c r="I40" i="1"/>
  <c r="K39" i="1"/>
  <c r="L39" i="1" s="1"/>
  <c r="I39" i="1"/>
  <c r="K38" i="1"/>
  <c r="L38" i="1" s="1"/>
  <c r="I38" i="1"/>
  <c r="K37" i="1"/>
  <c r="L37" i="1" s="1"/>
  <c r="I37" i="1"/>
  <c r="K36" i="1"/>
  <c r="L36" i="1" s="1"/>
  <c r="I36" i="1"/>
  <c r="K35" i="1"/>
  <c r="L35" i="1" s="1"/>
  <c r="I35" i="1"/>
  <c r="K34" i="1"/>
  <c r="L34" i="1" s="1"/>
  <c r="I34" i="1"/>
  <c r="K33" i="1"/>
  <c r="L33" i="1" s="1"/>
  <c r="I33" i="1"/>
  <c r="K32" i="1"/>
  <c r="L32" i="1" s="1"/>
  <c r="I32" i="1"/>
  <c r="K31" i="1"/>
  <c r="L31" i="1" s="1"/>
  <c r="I31" i="1"/>
  <c r="K30" i="1"/>
  <c r="L30" i="1" s="1"/>
  <c r="I30" i="1"/>
  <c r="K29" i="1"/>
  <c r="L29" i="1" s="1"/>
  <c r="I29" i="1"/>
  <c r="K28" i="1"/>
  <c r="L28" i="1" s="1"/>
  <c r="I28" i="1"/>
  <c r="K27" i="1"/>
  <c r="L27" i="1" s="1"/>
  <c r="I27" i="1"/>
  <c r="K26" i="1"/>
  <c r="L26" i="1" s="1"/>
  <c r="I26" i="1"/>
  <c r="K25" i="1"/>
  <c r="L25" i="1" s="1"/>
  <c r="I25" i="1"/>
  <c r="K24" i="1"/>
  <c r="L24" i="1" s="1"/>
  <c r="I24" i="1"/>
  <c r="K23" i="1"/>
  <c r="L23" i="1" s="1"/>
  <c r="I23" i="1"/>
  <c r="K22" i="1"/>
  <c r="L22" i="1" s="1"/>
  <c r="I22" i="1"/>
  <c r="K21" i="1"/>
  <c r="L21" i="1" s="1"/>
  <c r="I21" i="1"/>
  <c r="K20" i="1"/>
  <c r="L20" i="1" s="1"/>
  <c r="I20" i="1"/>
  <c r="K19" i="1"/>
  <c r="L19" i="1" s="1"/>
  <c r="I19" i="1"/>
  <c r="K18" i="1"/>
  <c r="L18" i="1" s="1"/>
  <c r="I18" i="1"/>
  <c r="K17" i="1"/>
  <c r="L17" i="1" s="1"/>
  <c r="I17" i="1"/>
  <c r="K16" i="1"/>
  <c r="L16" i="1" s="1"/>
  <c r="I16" i="1"/>
  <c r="K15" i="1"/>
  <c r="L15" i="1" s="1"/>
  <c r="I15" i="1"/>
  <c r="K14" i="1"/>
  <c r="L14" i="1" s="1"/>
  <c r="I14" i="1"/>
  <c r="K13" i="1"/>
  <c r="L13" i="1" s="1"/>
  <c r="I13" i="1"/>
  <c r="K12" i="1"/>
  <c r="L12" i="1" s="1"/>
  <c r="I12" i="1"/>
  <c r="K11" i="1"/>
  <c r="L11" i="1" s="1"/>
  <c r="I11" i="1"/>
  <c r="K10" i="1"/>
  <c r="L10" i="1" s="1"/>
  <c r="I10" i="1"/>
  <c r="K9" i="1"/>
  <c r="L9" i="1" s="1"/>
  <c r="I9" i="1"/>
  <c r="K8" i="1"/>
  <c r="L8" i="1" s="1"/>
  <c r="I8" i="1"/>
  <c r="K7" i="1"/>
  <c r="L7" i="1" s="1"/>
  <c r="I7" i="1"/>
  <c r="K6" i="1"/>
  <c r="L6" i="1" s="1"/>
  <c r="I6" i="1"/>
  <c r="K5" i="1"/>
  <c r="L5" i="1" s="1"/>
  <c r="I5" i="1"/>
  <c r="K4" i="1"/>
  <c r="L4" i="1" s="1"/>
  <c r="I4" i="1"/>
  <c r="K3" i="1"/>
  <c r="L3" i="1" s="1"/>
  <c r="I3" i="1"/>
  <c r="K2" i="1"/>
  <c r="L2" i="1" s="1"/>
  <c r="I2" i="1"/>
  <c r="K1820" i="1" l="1"/>
  <c r="L1820" i="1" s="1"/>
  <c r="D20" i="2"/>
  <c r="B18" i="2"/>
  <c r="C15" i="2"/>
  <c r="D12" i="2"/>
  <c r="B10" i="2"/>
  <c r="C7" i="2"/>
  <c r="D4" i="2"/>
  <c r="B2" i="2"/>
  <c r="C20" i="2"/>
  <c r="D17" i="2"/>
  <c r="B15" i="2"/>
  <c r="C12" i="2"/>
  <c r="D9" i="2"/>
  <c r="B7" i="2"/>
  <c r="C4" i="2"/>
  <c r="B20" i="2"/>
  <c r="C17" i="2"/>
  <c r="D14" i="2"/>
  <c r="B12" i="2"/>
  <c r="C9" i="2"/>
  <c r="D6" i="2"/>
  <c r="B4" i="2"/>
  <c r="D19" i="2"/>
  <c r="B17" i="2"/>
  <c r="C14" i="2"/>
  <c r="D11" i="2"/>
  <c r="B9" i="2"/>
  <c r="C6" i="2"/>
  <c r="D3" i="2"/>
  <c r="C19" i="2"/>
  <c r="D16" i="2"/>
  <c r="B14" i="2"/>
  <c r="C11" i="2"/>
  <c r="D8" i="2"/>
  <c r="B6" i="2"/>
  <c r="C3" i="2"/>
  <c r="B19" i="2"/>
  <c r="C16" i="2"/>
  <c r="D13" i="2"/>
  <c r="B11" i="2"/>
  <c r="C8" i="2"/>
  <c r="D5" i="2"/>
  <c r="B3" i="2"/>
  <c r="D18" i="2"/>
  <c r="B16" i="2"/>
  <c r="C13" i="2"/>
  <c r="D10" i="2"/>
  <c r="B8" i="2"/>
  <c r="C5" i="2"/>
  <c r="D2" i="2"/>
  <c r="C18" i="2"/>
  <c r="D15" i="2"/>
  <c r="B13" i="2"/>
  <c r="C10" i="2"/>
  <c r="D7" i="2"/>
  <c r="B5" i="2"/>
  <c r="C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000-000001000000}">
      <text>
        <r>
          <rPr>
            <sz val="11"/>
            <color rgb="FF1D3A83"/>
            <rFont val="Calibri"/>
          </rPr>
          <t>This field is updated via a VLookup formula.  
All the "Degrees" listed in column B have been grouped into broader categories- see "Formula_Majors" worksheet to see the groupings</t>
        </r>
      </text>
    </comment>
  </commentList>
</comments>
</file>

<file path=xl/sharedStrings.xml><?xml version="1.0" encoding="utf-8"?>
<sst xmlns="http://schemas.openxmlformats.org/spreadsheetml/2006/main" count="9973" uniqueCount="1086">
  <si>
    <t>College</t>
  </si>
  <si>
    <t>Degree</t>
  </si>
  <si>
    <t>Degree Category</t>
  </si>
  <si>
    <t>Degree Type
(AA, BA, MBA, etc.)</t>
  </si>
  <si>
    <t>Fall 2018 
Enrollment</t>
  </si>
  <si>
    <t>2017-18 
Graduation</t>
  </si>
  <si>
    <t>Fall 2019 Enrollment</t>
  </si>
  <si>
    <t>2018-19 Graduation</t>
  </si>
  <si>
    <t>Major Category</t>
  </si>
  <si>
    <t>Academic Division/School</t>
  </si>
  <si>
    <t>Enrollment - YOY (net)</t>
  </si>
  <si>
    <t>Enrollment - YOY (%)</t>
  </si>
  <si>
    <t>Baruch</t>
  </si>
  <si>
    <t>Accountancy</t>
  </si>
  <si>
    <t>Masters</t>
  </si>
  <si>
    <t>MBA</t>
  </si>
  <si>
    <t>MS</t>
  </si>
  <si>
    <t>Accounting</t>
  </si>
  <si>
    <t>Bachelors</t>
  </si>
  <si>
    <t>BBA</t>
  </si>
  <si>
    <t>Acturarial Science</t>
  </si>
  <si>
    <t>BA</t>
  </si>
  <si>
    <t>Arts Administration</t>
  </si>
  <si>
    <t>MA</t>
  </si>
  <si>
    <t>Biological Science</t>
  </si>
  <si>
    <t>Business Administration (1-year)</t>
  </si>
  <si>
    <t>Business Administration (2-year)</t>
  </si>
  <si>
    <t>Business Communications</t>
  </si>
  <si>
    <t>Communication Studies</t>
  </si>
  <si>
    <t>Computer Information Systems</t>
  </si>
  <si>
    <t>Corporate Communication</t>
  </si>
  <si>
    <t>Economics</t>
  </si>
  <si>
    <t>English</t>
  </si>
  <si>
    <t>Entrepreneurship</t>
  </si>
  <si>
    <t>Finance</t>
  </si>
  <si>
    <t xml:space="preserve">Financial Engineering </t>
  </si>
  <si>
    <t>Financial Mathematics</t>
  </si>
  <si>
    <t>BS</t>
  </si>
  <si>
    <t>Financial Risk Management</t>
  </si>
  <si>
    <t>Health Care Administration</t>
  </si>
  <si>
    <t>Higher Education Administration</t>
  </si>
  <si>
    <t>MS in Ed</t>
  </si>
  <si>
    <t>History</t>
  </si>
  <si>
    <t>Human Resources Management</t>
  </si>
  <si>
    <t>Industrial and Labor Relations</t>
  </si>
  <si>
    <t>Industrial and Organizational Psychology</t>
  </si>
  <si>
    <t xml:space="preserve">Information Systems </t>
  </si>
  <si>
    <t>International Affairs</t>
  </si>
  <si>
    <t>MIA</t>
  </si>
  <si>
    <t>International Business</t>
  </si>
  <si>
    <t>Journalism</t>
  </si>
  <si>
    <t>Liberal Arts- Ad Hoc</t>
  </si>
  <si>
    <t>Management</t>
  </si>
  <si>
    <t>Marketing</t>
  </si>
  <si>
    <t>Marketing Management</t>
  </si>
  <si>
    <t xml:space="preserve">Mathematics </t>
  </si>
  <si>
    <t>Mental Health Counseling</t>
  </si>
  <si>
    <t>Music</t>
  </si>
  <si>
    <t>Philosophy</t>
  </si>
  <si>
    <t>Psychology</t>
  </si>
  <si>
    <t>Public Administration</t>
  </si>
  <si>
    <t>MPA</t>
  </si>
  <si>
    <t>Public Affairs</t>
  </si>
  <si>
    <t>Quantitative Methods and Modeling</t>
  </si>
  <si>
    <t>Real Estate</t>
  </si>
  <si>
    <t>Sociology</t>
  </si>
  <si>
    <t>Spanish</t>
  </si>
  <si>
    <t>Statistics</t>
  </si>
  <si>
    <t>Statistics and Quantiative Modeling</t>
  </si>
  <si>
    <t>Taxation</t>
  </si>
  <si>
    <t>BMCC</t>
  </si>
  <si>
    <t>Associate</t>
  </si>
  <si>
    <t>AAS</t>
  </si>
  <si>
    <t>Certificate</t>
  </si>
  <si>
    <t>Cert. &gt;=30 Credits</t>
  </si>
  <si>
    <t>Accounting for Forensic Accounting</t>
  </si>
  <si>
    <t>AS</t>
  </si>
  <si>
    <t>Animation and Motion Graphics</t>
  </si>
  <si>
    <t>Art Foundations: Art History</t>
  </si>
  <si>
    <t>AA</t>
  </si>
  <si>
    <t>Art Foundations: Studio Art</t>
  </si>
  <si>
    <t>Biotechnology</t>
  </si>
  <si>
    <t>Business Administration</t>
  </si>
  <si>
    <t>Business Management</t>
  </si>
  <si>
    <t>Child Care- Early Childhood Education</t>
  </si>
  <si>
    <t>Children and Youth Studies</t>
  </si>
  <si>
    <t>Community Health Education</t>
  </si>
  <si>
    <t>Computer Network Technology</t>
  </si>
  <si>
    <t>Computer Science</t>
  </si>
  <si>
    <t>Criminal Justice</t>
  </si>
  <si>
    <t xml:space="preserve">Digital Marketing </t>
  </si>
  <si>
    <t>Engineering Science</t>
  </si>
  <si>
    <t>Financial Management</t>
  </si>
  <si>
    <t>Forensic Science</t>
  </si>
  <si>
    <t>Gender and Women's Studies</t>
  </si>
  <si>
    <t>Geographic Information Science</t>
  </si>
  <si>
    <t>Gerontology</t>
  </si>
  <si>
    <t>Health Informatics</t>
  </si>
  <si>
    <t>Health Information Technology</t>
  </si>
  <si>
    <t>Human Services</t>
  </si>
  <si>
    <t>Liberal Arts</t>
  </si>
  <si>
    <t>Liberal Arts (Bilingual Childhood Education)</t>
  </si>
  <si>
    <t>Liberal Arts (Childhood Education)</t>
  </si>
  <si>
    <t>Linguistics and Literacy</t>
  </si>
  <si>
    <t>Math and Science for Secondary Education</t>
  </si>
  <si>
    <t>Modern Languages</t>
  </si>
  <si>
    <t>Multimedia Programming and Design</t>
  </si>
  <si>
    <t>Nursing</t>
  </si>
  <si>
    <t>Paramedic</t>
  </si>
  <si>
    <t>Public Health</t>
  </si>
  <si>
    <t>Respiratory Therapy</t>
  </si>
  <si>
    <t>School Health Education</t>
  </si>
  <si>
    <t>Science</t>
  </si>
  <si>
    <t>Science for Health Professions</t>
  </si>
  <si>
    <t>Small Business/Entrepreneurship</t>
  </si>
  <si>
    <t>Video Arts and Technology</t>
  </si>
  <si>
    <t>Writing and Literature</t>
  </si>
  <si>
    <t>Bronx</t>
  </si>
  <si>
    <t>Animal Care and Management</t>
  </si>
  <si>
    <t>Assistant of Children with Special Needs</t>
  </si>
  <si>
    <t>Automotive Technician</t>
  </si>
  <si>
    <t>Automotive Technology</t>
  </si>
  <si>
    <t>Community/School Health Education</t>
  </si>
  <si>
    <t>CyberSecurity and Networking</t>
  </si>
  <si>
    <t>Dietetics and Nutrition Science</t>
  </si>
  <si>
    <t>Digital Arts</t>
  </si>
  <si>
    <t>Early Childhood Assistant</t>
  </si>
  <si>
    <t>Education Associate</t>
  </si>
  <si>
    <t>Environmental Technology</t>
  </si>
  <si>
    <t>Exercise Science and Kinesiology</t>
  </si>
  <si>
    <t>Horticulture</t>
  </si>
  <si>
    <t>Liberal Arts and Sciences</t>
  </si>
  <si>
    <t xml:space="preserve">Licensed Practical Nurse </t>
  </si>
  <si>
    <t>Media and Digital Film Production</t>
  </si>
  <si>
    <t xml:space="preserve">Medical Laboratory Technician  </t>
  </si>
  <si>
    <t>Medical Office Assistant</t>
  </si>
  <si>
    <t>Nuclear Medicine Technology</t>
  </si>
  <si>
    <t>Office Adminstration and Technology</t>
  </si>
  <si>
    <t>Paralegal Studies</t>
  </si>
  <si>
    <t>Pharmaceutical Manufacturing Technology</t>
  </si>
  <si>
    <t>Radiologic Technology</t>
  </si>
  <si>
    <t>Science for Forensics</t>
  </si>
  <si>
    <t>Therapeutic Recreation</t>
  </si>
  <si>
    <t>Brooklyn</t>
  </si>
  <si>
    <t>Actuarial Mathematics</t>
  </si>
  <si>
    <t>Adolescene Science Education, Grades 7-12</t>
  </si>
  <si>
    <t>MAT</t>
  </si>
  <si>
    <t>Africana Studies</t>
  </si>
  <si>
    <t>American Studies</t>
  </si>
  <si>
    <t>Anthropology</t>
  </si>
  <si>
    <t>Art</t>
  </si>
  <si>
    <t>BFA</t>
  </si>
  <si>
    <t>MFA</t>
  </si>
  <si>
    <t>Art Education</t>
  </si>
  <si>
    <t>Adv. Cert. Post Master's</t>
  </si>
  <si>
    <t>Art History</t>
  </si>
  <si>
    <t>Art Teacher, All Grades</t>
  </si>
  <si>
    <t>Austism Spectrum Disorder</t>
  </si>
  <si>
    <t>Adv. Cert. Post Bacc.</t>
  </si>
  <si>
    <t>Bilingual Education</t>
  </si>
  <si>
    <t>Biology</t>
  </si>
  <si>
    <t>Biology Teacher, Grades 7-12</t>
  </si>
  <si>
    <t>Biology Teacher, Grades 7-12 (Alternative Transitional B Certification)</t>
  </si>
  <si>
    <t>Caribbean Studies (Dual Major)</t>
  </si>
  <si>
    <t>Chemistry</t>
  </si>
  <si>
    <t>Chemistry Teacher, Grades 7-12</t>
  </si>
  <si>
    <t>Childhood Eduation Teacher, Grades 1-6</t>
  </si>
  <si>
    <t>Childhood Education Teacher, Grades 1-6</t>
  </si>
  <si>
    <t>Childhood Education Teacher, Grades 1-6 with Bilingual Extension</t>
  </si>
  <si>
    <t>Childhood Education: Teaching Students with Disabilities</t>
  </si>
  <si>
    <t>Cinema Arts</t>
  </si>
  <si>
    <t>Classics</t>
  </si>
  <si>
    <t>Communication</t>
  </si>
  <si>
    <t>Community Health</t>
  </si>
  <si>
    <t>Comparitive Literature</t>
  </si>
  <si>
    <t>Computational Mathematics</t>
  </si>
  <si>
    <t>Computer and Information Science</t>
  </si>
  <si>
    <t>Creative Writing</t>
  </si>
  <si>
    <t>Early Childhood Education Teacher, Birth-Grade 2</t>
  </si>
  <si>
    <t>Early Childhood Education: Teaching Students with Disabilities</t>
  </si>
  <si>
    <t>Early Childhood Education/ Early Childhood Special Edcuation</t>
  </si>
  <si>
    <t>Early Intervention and Parenting (Online Degree)</t>
  </si>
  <si>
    <t>Earth and Environmental Sciences</t>
  </si>
  <si>
    <t>Earth Science Teacher, Grades 7-12</t>
  </si>
  <si>
    <t>Earth Science Teacher, Grades 7-12 (In-Service)</t>
  </si>
  <si>
    <t>Earth Science Teacher, Grades 7-12 (Pre-Service)</t>
  </si>
  <si>
    <t>Educational Leadership- School Building and School District Leader</t>
  </si>
  <si>
    <t>English Teacher, Grades 7-12</t>
  </si>
  <si>
    <t>English Teacher, Grades 7-12 (Alternative Transitional B Certification)</t>
  </si>
  <si>
    <t>Exercise and Sport Science</t>
  </si>
  <si>
    <t>Exercise Science</t>
  </si>
  <si>
    <t>Experimental Psychology</t>
  </si>
  <si>
    <t>Film</t>
  </si>
  <si>
    <t>French</t>
  </si>
  <si>
    <t>French Teacher, Grades 7-12</t>
  </si>
  <si>
    <t>Global and Contemporary Jazz</t>
  </si>
  <si>
    <t>MM</t>
  </si>
  <si>
    <t xml:space="preserve">Grief Counselling </t>
  </si>
  <si>
    <t>Health and Nutrition Sciences</t>
  </si>
  <si>
    <t>Industrial and Organizational Psychology- Personnel and Human Resources</t>
  </si>
  <si>
    <t>Industrial and Organizational Psychology-Group Processes and Organizational Behavior</t>
  </si>
  <si>
    <t xml:space="preserve">Internal Accounting </t>
  </si>
  <si>
    <t>Italian</t>
  </si>
  <si>
    <t>Journalism and Media Studies</t>
  </si>
  <si>
    <t>Judaic Studies</t>
  </si>
  <si>
    <t>Linguistics</t>
  </si>
  <si>
    <t>Mathematics Teacher, Grades 7-12</t>
  </si>
  <si>
    <t>Media Scoring</t>
  </si>
  <si>
    <t>Media Studies</t>
  </si>
  <si>
    <t>MHC- Finance</t>
  </si>
  <si>
    <t>MHC- Mathematics Teacher, Grades 7-12</t>
  </si>
  <si>
    <t>MHC- Multimedia Computing</t>
  </si>
  <si>
    <t>MHC- Social Studies Teacher</t>
  </si>
  <si>
    <t>MHC- Sociology</t>
  </si>
  <si>
    <t>MHC- Television and Radio</t>
  </si>
  <si>
    <t>MHC- Urban Sustainability</t>
  </si>
  <si>
    <t>MHC- Women's and Gender Studies</t>
  </si>
  <si>
    <t>MHC-Accounting</t>
  </si>
  <si>
    <t>MHC-Actuarial Mathematics</t>
  </si>
  <si>
    <t xml:space="preserve">MHC-Anthropology </t>
  </si>
  <si>
    <t xml:space="preserve">BA </t>
  </si>
  <si>
    <t>MHC-Art</t>
  </si>
  <si>
    <t>MHC-Art History</t>
  </si>
  <si>
    <t>MHC-Biology</t>
  </si>
  <si>
    <t>MHC-Broadcast Journalism</t>
  </si>
  <si>
    <t>MHC-Business Administration</t>
  </si>
  <si>
    <t>MHC-Business Management</t>
  </si>
  <si>
    <t>MHC-Chemistry</t>
  </si>
  <si>
    <t>MHC-Childhood Education Teacher, Grades 1-6</t>
  </si>
  <si>
    <t>MHC-Communication</t>
  </si>
  <si>
    <t>MHC-Computational Mathematics</t>
  </si>
  <si>
    <t>MHC-Computer Science</t>
  </si>
  <si>
    <t>MHC-Creative Writing</t>
  </si>
  <si>
    <t>MHC-Economics</t>
  </si>
  <si>
    <t>MHC-English</t>
  </si>
  <si>
    <t>MHC-English Teacher, Grades 7-12</t>
  </si>
  <si>
    <t>MHC-Exercise Science</t>
  </si>
  <si>
    <t>MHC-Film</t>
  </si>
  <si>
    <t>MHC-Financial Mathematics</t>
  </si>
  <si>
    <t>MHC-French</t>
  </si>
  <si>
    <t>MHC-Health and Nutrition Sciences</t>
  </si>
  <si>
    <t>MHC-History</t>
  </si>
  <si>
    <t>MHC-Information Systems</t>
  </si>
  <si>
    <t>MHC-Linguistics</t>
  </si>
  <si>
    <t>MHC-Mathematics</t>
  </si>
  <si>
    <t>MHC-Music</t>
  </si>
  <si>
    <t>MHC-Music Teacher, All Grades</t>
  </si>
  <si>
    <t>Mus.B</t>
  </si>
  <si>
    <t>MHC-Performance</t>
  </si>
  <si>
    <t>MHC-Philosophy</t>
  </si>
  <si>
    <t>MHC-Physics</t>
  </si>
  <si>
    <t>MHC-Poltical Science</t>
  </si>
  <si>
    <t>MHC-Psychology</t>
  </si>
  <si>
    <t>MHC-Speech- Language Pathology, Audiology, Speech/Hearing Science</t>
  </si>
  <si>
    <t>MHC-Theatre</t>
  </si>
  <si>
    <t>Middle Childhood Education</t>
  </si>
  <si>
    <t>Middle Childhood Education 5-9 (Alternative Transitional B Certificiation)</t>
  </si>
  <si>
    <t>Middle Childhood Education Specialist: Math</t>
  </si>
  <si>
    <t xml:space="preserve">Multimedia Computing </t>
  </si>
  <si>
    <t>Music Composition and Theory</t>
  </si>
  <si>
    <t>Music Teacher, All Grades</t>
  </si>
  <si>
    <t>Music-Composition</t>
  </si>
  <si>
    <t>Music-Performance</t>
  </si>
  <si>
    <t>Music-Performance (30 credit)</t>
  </si>
  <si>
    <t>Adv. Dipl. Post Master's</t>
  </si>
  <si>
    <t>Musicology</t>
  </si>
  <si>
    <t>Nutrition</t>
  </si>
  <si>
    <t>Performance</t>
  </si>
  <si>
    <t>Performance and Interactive Media Arts</t>
  </si>
  <si>
    <t>Physical Education Teacher</t>
  </si>
  <si>
    <t>Physical Education Teacher (Alternative Transitional B Certificaton)</t>
  </si>
  <si>
    <t>Physics</t>
  </si>
  <si>
    <t>Physics Teacher, Grades 7-12</t>
  </si>
  <si>
    <t>Play Therapy</t>
  </si>
  <si>
    <t>Political Science</t>
  </si>
  <si>
    <t>Public Accounting and Business, Management, and Finance</t>
  </si>
  <si>
    <t>Puerto Rican and Latino Studies</t>
  </si>
  <si>
    <t>Religion (Dual Major)</t>
  </si>
  <si>
    <t>School Counseling</t>
  </si>
  <si>
    <t>School District Leader</t>
  </si>
  <si>
    <t>School Psychologist</t>
  </si>
  <si>
    <t>Screen Studies</t>
  </si>
  <si>
    <t xml:space="preserve">Social Studies Teacher </t>
  </si>
  <si>
    <t>Sonic Arts</t>
  </si>
  <si>
    <t>Spanish Teacher, Grades 7-12</t>
  </si>
  <si>
    <t>Speech Communication and Speech</t>
  </si>
  <si>
    <t>Speech- Language Pathology</t>
  </si>
  <si>
    <t>Speech- Language Pathology, Audiology, Speech/Hearing Science</t>
  </si>
  <si>
    <t>Sport Management</t>
  </si>
  <si>
    <t>Teacher of Students With Disabilities, Secondary Education, Grades 7-12 (Alternative Transitional B Certification)</t>
  </si>
  <si>
    <t>Teacher of Students With Disabilities, Secondary Education, Grades 7-12, Generalist</t>
  </si>
  <si>
    <t>Television and Radio</t>
  </si>
  <si>
    <t>Television Production</t>
  </si>
  <si>
    <t>Theatre</t>
  </si>
  <si>
    <t>Urban Sustainabilty</t>
  </si>
  <si>
    <t>Women Studies</t>
  </si>
  <si>
    <t>City College</t>
  </si>
  <si>
    <t>Applied Mathematics</t>
  </si>
  <si>
    <t>Architecture</t>
  </si>
  <si>
    <t>B.Arch</t>
  </si>
  <si>
    <t>Architecture I</t>
  </si>
  <si>
    <t>M.Arch</t>
  </si>
  <si>
    <t>Architecture II</t>
  </si>
  <si>
    <t>Area Studies: Asian- Latin American &amp; Latino- Russian</t>
  </si>
  <si>
    <t>Area Studies: Black-Puerto Rican-Jewish</t>
  </si>
  <si>
    <t>Bilingual Childhood Education</t>
  </si>
  <si>
    <t>BS in Ed</t>
  </si>
  <si>
    <t>Bilingual Childhood Education (Alternative Transitional B Certification)</t>
  </si>
  <si>
    <t>Bilingual Childhood Education, Grades 1-6</t>
  </si>
  <si>
    <t>Bilingual Extension (28 Credit)</t>
  </si>
  <si>
    <t>Bilingual Special Education, Grades 1-6</t>
  </si>
  <si>
    <t>Bilingual Special Education, Grades 1-6, (Alternative Transitional B Certification)</t>
  </si>
  <si>
    <t>Biochemistry</t>
  </si>
  <si>
    <t>Biomedical Engineering</t>
  </si>
  <si>
    <t>BE</t>
  </si>
  <si>
    <t>Doctorate</t>
  </si>
  <si>
    <t>Ph.D.</t>
  </si>
  <si>
    <t>Biomedical Science</t>
  </si>
  <si>
    <t>Branding and Integrated Communications</t>
  </si>
  <si>
    <t>MPS</t>
  </si>
  <si>
    <t xml:space="preserve">Chemcial Engineering </t>
  </si>
  <si>
    <t>Chemical Engineering</t>
  </si>
  <si>
    <t>ME</t>
  </si>
  <si>
    <t xml:space="preserve">Chemical Engineering </t>
  </si>
  <si>
    <t>Childhood Eduation: Teaching Students with Disabilties (Alternative Transitional B Certification)</t>
  </si>
  <si>
    <t>Childhood Education</t>
  </si>
  <si>
    <t xml:space="preserve">Civil Engineering </t>
  </si>
  <si>
    <t>Communciations</t>
  </si>
  <si>
    <t>Computer Engineering</t>
  </si>
  <si>
    <t>Data Science and Engineering</t>
  </si>
  <si>
    <t>Digital and Interdisciplinary Art Practice</t>
  </si>
  <si>
    <t>Early Childhood Education</t>
  </si>
  <si>
    <t>Early Childhood Education (Center for Worker Education)</t>
  </si>
  <si>
    <t>Earth Systems Science and Environmental Engineering</t>
  </si>
  <si>
    <t>Economics 4-Year</t>
  </si>
  <si>
    <t>Educational Theatre</t>
  </si>
  <si>
    <t>Educational Theatre for Initial Certification</t>
  </si>
  <si>
    <t>Educational Theatre for Professional Certification</t>
  </si>
  <si>
    <t>Educational Theatre, Non Teacher Certificiation</t>
  </si>
  <si>
    <t>Electrical Engineering</t>
  </si>
  <si>
    <t>Electronic Design and Multimedia</t>
  </si>
  <si>
    <t>Entry Level Leader Certification</t>
  </si>
  <si>
    <t>Environmental and Earth Systems Science</t>
  </si>
  <si>
    <t>Geology</t>
  </si>
  <si>
    <t>Interdisciplinary Liberal Arts and Science (Center for Worker Education)</t>
  </si>
  <si>
    <t>International Relations</t>
  </si>
  <si>
    <t>International Studies</t>
  </si>
  <si>
    <t>Jazz Studies</t>
  </si>
  <si>
    <t>Jazz Studies (Instrumental)</t>
  </si>
  <si>
    <t>BM</t>
  </si>
  <si>
    <t>Jazz Studies (Vocal)</t>
  </si>
  <si>
    <t>Jazz Stuides (Vocal)</t>
  </si>
  <si>
    <t>Landscape Architecture 1</t>
  </si>
  <si>
    <t>MLA</t>
  </si>
  <si>
    <t>Language and Literacy</t>
  </si>
  <si>
    <t>Literacy Teacher Education, Birth to Grade 6</t>
  </si>
  <si>
    <t>Literacy Teacher Education, Grades 5-12</t>
  </si>
  <si>
    <t>Management and Administration</t>
  </si>
  <si>
    <t>Mechanical Engineering</t>
  </si>
  <si>
    <t>MHC- Anthropology</t>
  </si>
  <si>
    <t>MHC- Applied Mathematics</t>
  </si>
  <si>
    <t xml:space="preserve">MHC- Biomedical Engineering </t>
  </si>
  <si>
    <t xml:space="preserve">MHC- Chemical Engineering </t>
  </si>
  <si>
    <t xml:space="preserve">MHC- Childhood Education </t>
  </si>
  <si>
    <t>MHC- Earth Systems Science and Environmental Engineering</t>
  </si>
  <si>
    <t>MHC-Architecture</t>
  </si>
  <si>
    <t>MHC-Biochemistry</t>
  </si>
  <si>
    <t>MHC-Civil Engineering</t>
  </si>
  <si>
    <t>MHC-Computer Engineering</t>
  </si>
  <si>
    <t>MHC-Electrical Engineering</t>
  </si>
  <si>
    <t>MHC-Environmental and Earth Systems Science</t>
  </si>
  <si>
    <t>MHC-International Studies</t>
  </si>
  <si>
    <t>MHC-Management and Adminstration</t>
  </si>
  <si>
    <t>MHC-Mechanical Engineering</t>
  </si>
  <si>
    <t>MHC-Romance Languages: French, Italian, Spanish</t>
  </si>
  <si>
    <t>MHC-Sociology</t>
  </si>
  <si>
    <t>Middle School Mathematics Education Specialist</t>
  </si>
  <si>
    <t>Middle School Science Education</t>
  </si>
  <si>
    <t>Physician Assistant</t>
  </si>
  <si>
    <t>Psychology-Clinical</t>
  </si>
  <si>
    <t>Public Service Management</t>
  </si>
  <si>
    <t>Romance Languages: French, Italian, Spanish</t>
  </si>
  <si>
    <t>School Building Leadership</t>
  </si>
  <si>
    <t>School District Leadership</t>
  </si>
  <si>
    <t>Science Education: Biology</t>
  </si>
  <si>
    <t>Science Education: Chemistry</t>
  </si>
  <si>
    <t>Science Education: Earth Science</t>
  </si>
  <si>
    <t>Science Education: Physics</t>
  </si>
  <si>
    <t>Social Studies Teacher Education</t>
  </si>
  <si>
    <t>Social Studies Teacher, Grades 7-12</t>
  </si>
  <si>
    <t>Spanish 7-12 Certification for Non-Spanish Certified Teachers</t>
  </si>
  <si>
    <t>Spanish 7-12 for Initially Certified Spanish Teachers</t>
  </si>
  <si>
    <t>Spanish 7-12 for Non-Spanish Majors</t>
  </si>
  <si>
    <t>Spanish 7-12 for Spanish Majors</t>
  </si>
  <si>
    <t>Spanish Teacher, Grades 7-12 (Alternative Transitional B Certification)</t>
  </si>
  <si>
    <t>Sustainability in the Urban Environment</t>
  </si>
  <si>
    <t>Teaching English to Speakers of Other Languages</t>
  </si>
  <si>
    <t>Teaching English to Speakers of Other Languages (Alternative Transitional B Certification)</t>
  </si>
  <si>
    <t>Teaching Student with Disabilities, Grades 7-12</t>
  </si>
  <si>
    <t>Teaching Students with Disabilities in Middle Childhood Education</t>
  </si>
  <si>
    <t>Teaching Students with Disabilities in Middle Childhood Education (Alternative Transitional B Certification)</t>
  </si>
  <si>
    <t>Teaching Students with Disabilities, Grades 7-12 Generalist</t>
  </si>
  <si>
    <t>Teaching Students with Disabilties, Grades 1-6</t>
  </si>
  <si>
    <t>The Study of the Americas</t>
  </si>
  <si>
    <t>Translational Medicine</t>
  </si>
  <si>
    <t>Urban Design</t>
  </si>
  <si>
    <t>MUP</t>
  </si>
  <si>
    <t>Graduate Center</t>
  </si>
  <si>
    <t>Audiology</t>
  </si>
  <si>
    <t>Au.D.</t>
  </si>
  <si>
    <t>Business</t>
  </si>
  <si>
    <t>Comparative Literature</t>
  </si>
  <si>
    <t>M.Phil.</t>
  </si>
  <si>
    <t>Data Science</t>
  </si>
  <si>
    <t>Digital Humanities</t>
  </si>
  <si>
    <t>Educational Psychology-General</t>
  </si>
  <si>
    <t>Health Psychology and Clinical Science</t>
  </si>
  <si>
    <t>International Migration Studies</t>
  </si>
  <si>
    <t>Latin American, Iberian, and Latino Cultures</t>
  </si>
  <si>
    <t>Liberal Studies</t>
  </si>
  <si>
    <t>Middle Eastern Studies</t>
  </si>
  <si>
    <t>DMA</t>
  </si>
  <si>
    <t>Psychology-Behavioral Analysis</t>
  </si>
  <si>
    <t>Psychology-General</t>
  </si>
  <si>
    <t>Psychology: Clinical Forensic Psychology</t>
  </si>
  <si>
    <t>Social Welfare</t>
  </si>
  <si>
    <t>Speech, Language, and Hearing Sciences</t>
  </si>
  <si>
    <t>Theatre and Performance</t>
  </si>
  <si>
    <t>Urban Education</t>
  </si>
  <si>
    <t>Women's and Gender Studies</t>
  </si>
  <si>
    <t>Guttman</t>
  </si>
  <si>
    <t>Information Technology</t>
  </si>
  <si>
    <t>Urban Studies</t>
  </si>
  <si>
    <t>Hostos</t>
  </si>
  <si>
    <t>Accounting for Forensics</t>
  </si>
  <si>
    <t>Aging and Health Studies</t>
  </si>
  <si>
    <t>Chemical Engineering Science</t>
  </si>
  <si>
    <t>Civil Engineering Science</t>
  </si>
  <si>
    <t>Dental Hygiene</t>
  </si>
  <si>
    <t>Digital Design and Animation</t>
  </si>
  <si>
    <t>Digital Music</t>
  </si>
  <si>
    <t>Early Childhood Education (Online Degree)</t>
  </si>
  <si>
    <t>Electrical Engineering Science</t>
  </si>
  <si>
    <t>Food Studies</t>
  </si>
  <si>
    <t>Game Design</t>
  </si>
  <si>
    <t>Mechanical Engineering Science</t>
  </si>
  <si>
    <t>Office Administration and Technology- Medical Office Manager</t>
  </si>
  <si>
    <t>Office Assistant</t>
  </si>
  <si>
    <t>Office Technology</t>
  </si>
  <si>
    <t>Police Science</t>
  </si>
  <si>
    <t>Practical Nursing</t>
  </si>
  <si>
    <t>Public Interest Paralegal Studies</t>
  </si>
  <si>
    <t>Science for Forensic Science</t>
  </si>
  <si>
    <t>Hunter</t>
  </si>
  <si>
    <t xml:space="preserve">Accounting </t>
  </si>
  <si>
    <t>Adolescent Chinese</t>
  </si>
  <si>
    <t>Adolescent Education: Biology, Grades 7-12</t>
  </si>
  <si>
    <t>Adolescent Education: English, Grades 7-12</t>
  </si>
  <si>
    <t>Adolescent Education: French, Grades 7-12</t>
  </si>
  <si>
    <t>Adolescent Education: Italian, Grades 7-12</t>
  </si>
  <si>
    <t>Adolescent Education: Latin 7-12</t>
  </si>
  <si>
    <t>Adolescent Education: Mathematics, Grades 7-12</t>
  </si>
  <si>
    <t>Adolescent Education: Social Studies, Grades 7-12</t>
  </si>
  <si>
    <t>Adolescent Generalist, Students with Disabilities, Grades 7-12</t>
  </si>
  <si>
    <t>Adolscence Education: Biology</t>
  </si>
  <si>
    <t>Adult-Gerontology Clinical Nurse Specialist</t>
  </si>
  <si>
    <t>Adult/ Gerontology Nurse Practitioner</t>
  </si>
  <si>
    <t>DNP</t>
  </si>
  <si>
    <t>Advanced Preparation in Special Education</t>
  </si>
  <si>
    <t>Africana and Puerto Rican/Latino Studies</t>
  </si>
  <si>
    <t>Animal Behavior and Conservation</t>
  </si>
  <si>
    <t>Applied Behavior Analysis</t>
  </si>
  <si>
    <t>Applied Behavioral Analysis</t>
  </si>
  <si>
    <t>Applied Mathematics and Statistics</t>
  </si>
  <si>
    <t>Archaeology</t>
  </si>
  <si>
    <t>Archaeology (Interdepartmental)</t>
  </si>
  <si>
    <t>Art History (30 Credit Major)</t>
  </si>
  <si>
    <t>Bilingual Extension</t>
  </si>
  <si>
    <t>Bilingual Pupil Personnel Services: Intensive Teacher Institute</t>
  </si>
  <si>
    <t>Biological Sciences</t>
  </si>
  <si>
    <t>Biological Sciences-Major 1</t>
  </si>
  <si>
    <t>Biomedical Laboratory Management</t>
  </si>
  <si>
    <t>Chemistry Major 1</t>
  </si>
  <si>
    <t>Chemistry Major 2</t>
  </si>
  <si>
    <t>Chemistry Teacher, Grades 7-12 (Alternative Transitional B Certification)</t>
  </si>
  <si>
    <t>Childhood Education with Bilingual Extension (Spanish/English)</t>
  </si>
  <si>
    <t>Childhood Education with Bilingual Extension (Spanish/English) (Alternative Transitional B Certification)</t>
  </si>
  <si>
    <t>Childhood Education with Specialization in STEM</t>
  </si>
  <si>
    <t>Childhood Education, Grades 1-6</t>
  </si>
  <si>
    <t>Childhood Education, Grades 1-6 (Alternative Transitional B Certification)</t>
  </si>
  <si>
    <t>Childhood Education, Grades 1-6 (Quest)</t>
  </si>
  <si>
    <t>Childhood Special Education: Learning &amp; Behavioral Disabilities</t>
  </si>
  <si>
    <t>Childhood Special Education: Learning &amp; Behavioral Disabilties</t>
  </si>
  <si>
    <t>Childhood Special Education: Learning &amp; Behavioral Disabilties (Alternative Transitional B Certification)</t>
  </si>
  <si>
    <t>Childhood Special Education: Severe/Multiple Disabilities</t>
  </si>
  <si>
    <t>Chinese Language and Literature</t>
  </si>
  <si>
    <t>Chinese Teacher, Grades 7-12</t>
  </si>
  <si>
    <t>Cinema Studies</t>
  </si>
  <si>
    <t>Classical Studies</t>
  </si>
  <si>
    <t>Community/ Public Health Clincial Nurse Specialist</t>
  </si>
  <si>
    <t>Community/ Public Health Nursing</t>
  </si>
  <si>
    <t>Cytotechnology</t>
  </si>
  <si>
    <t>Dance</t>
  </si>
  <si>
    <t>Dance Education</t>
  </si>
  <si>
    <t>Dance Education (Alternative Transitional B Certification)</t>
  </si>
  <si>
    <t>Early Childhood Eduation with Bilingual Extension</t>
  </si>
  <si>
    <t>Early Childhood Education, Birth to Grade 2</t>
  </si>
  <si>
    <t>Early Childhood Special Eduation Teacher (Dual Certification with Annotation)</t>
  </si>
  <si>
    <t>Early Childhood Special Education Teacher (Severe Disabilities Annotation)</t>
  </si>
  <si>
    <t>Early Childhood Special Education, Birth to Grade 2</t>
  </si>
  <si>
    <t>Early Childhood Teacher, Birth to Grade 2</t>
  </si>
  <si>
    <t>Earth Science Teacher, Grades 7-12 (Alternative Transitional B Certification)</t>
  </si>
  <si>
    <t>Educational Leadership</t>
  </si>
  <si>
    <t>Educational Psychology</t>
  </si>
  <si>
    <t>Educational Theatre (Alternative Transitional B Certification)</t>
  </si>
  <si>
    <t>Elementary Mathematics Specialist</t>
  </si>
  <si>
    <t>English Language Art</t>
  </si>
  <si>
    <t>English Literature</t>
  </si>
  <si>
    <t>Environmental Studies</t>
  </si>
  <si>
    <t>Family Nurse Practitioner</t>
  </si>
  <si>
    <t>Geographic Information Systems</t>
  </si>
  <si>
    <t>Geography</t>
  </si>
  <si>
    <t>Geoinformatics</t>
  </si>
  <si>
    <t>German</t>
  </si>
  <si>
    <t>Gerontological/ Adult Health Nurse Practitioner</t>
  </si>
  <si>
    <t>Gifted Education</t>
  </si>
  <si>
    <t>Health Careers Preparation</t>
  </si>
  <si>
    <t>Hebrew</t>
  </si>
  <si>
    <t>Human Biology</t>
  </si>
  <si>
    <t>Instructional Leadership</t>
  </si>
  <si>
    <t>Ed.D.</t>
  </si>
  <si>
    <t>Intergrated Media Arts</t>
  </si>
  <si>
    <t>Italian Teacher, Grades 7-12</t>
  </si>
  <si>
    <t>Jewish Studies</t>
  </si>
  <si>
    <t>Latin</t>
  </si>
  <si>
    <t>Latin American and Caribbean Studies</t>
  </si>
  <si>
    <t>Latin and Greek</t>
  </si>
  <si>
    <t>Latin Teacher, Grades 7-12</t>
  </si>
  <si>
    <t>Literacy Teacher, Birth to Grade 6</t>
  </si>
  <si>
    <t>Literature, Language, and Theory</t>
  </si>
  <si>
    <t>Mathematics 1 Teacher, Grades 7-12</t>
  </si>
  <si>
    <t>Mathematics 1 Teacher, Grades 7-12 (Alternative Transitional B Certification)</t>
  </si>
  <si>
    <t>Mathematics Education (Grades 7-12)</t>
  </si>
  <si>
    <t>Mathematics Education, Grades 7-12</t>
  </si>
  <si>
    <t>Medical Laboratory Science- Biomedical Science</t>
  </si>
  <si>
    <t>Medical Laboratory Science- Clincial Science</t>
  </si>
  <si>
    <t>Medical Laboratory Technology</t>
  </si>
  <si>
    <t>MHC- Latin and Greek</t>
  </si>
  <si>
    <t>MHC-Biological Sciences-Major 1</t>
  </si>
  <si>
    <t>MHC-Chemistry Major 1</t>
  </si>
  <si>
    <t>MHC-Chemistry Major 2</t>
  </si>
  <si>
    <t>MHC-Chinese Language and Literature</t>
  </si>
  <si>
    <t>MHC-Cinema Studies</t>
  </si>
  <si>
    <t>MHC-Classical Studies</t>
  </si>
  <si>
    <t>MHC-Community Health</t>
  </si>
  <si>
    <t>MHC-Dance</t>
  </si>
  <si>
    <t>MHC-Early Childhood Education, Birth to Grade 2</t>
  </si>
  <si>
    <t>MHC-English Literature</t>
  </si>
  <si>
    <t>MHC-Environmental Studies</t>
  </si>
  <si>
    <t>MHC-Geography</t>
  </si>
  <si>
    <t>MHC-German</t>
  </si>
  <si>
    <t>MHC-Human Biology</t>
  </si>
  <si>
    <t>MHC-Media Studies</t>
  </si>
  <si>
    <t>MHC-Medical Laboratory Sciences</t>
  </si>
  <si>
    <t>MHC-Music (25 Credit Major)</t>
  </si>
  <si>
    <t>MHC-Music (42 Credit Major)</t>
  </si>
  <si>
    <t>MHC-Nursing</t>
  </si>
  <si>
    <t>MHC-Nutrition and Food Science: Dietetics</t>
  </si>
  <si>
    <t>MHC-Religion</t>
  </si>
  <si>
    <t>MHC-Special Honors Program</t>
  </si>
  <si>
    <t>MHC-Studio Art (24 Credit Major)</t>
  </si>
  <si>
    <t>MHC-Studio Art (42 Credit Major)</t>
  </si>
  <si>
    <t>MHC-Urban Studies</t>
  </si>
  <si>
    <t>Music (25 Credit Major)</t>
  </si>
  <si>
    <t>Music (42 Credit Major)</t>
  </si>
  <si>
    <t>Music Teacher, All Grades (Alternative Transitional B Certification)</t>
  </si>
  <si>
    <t>Nursing (Accelerated)</t>
  </si>
  <si>
    <t>Nursing (RN)</t>
  </si>
  <si>
    <t>Nursing Administration</t>
  </si>
  <si>
    <t>Nutrition (Dietetic Internship)</t>
  </si>
  <si>
    <t>Nutrition and Food Science: Dietetics</t>
  </si>
  <si>
    <t>Nutriton (Academic Dietetic Internship)</t>
  </si>
  <si>
    <t>Orientation and Mobility</t>
  </si>
  <si>
    <t>Physical Therapy</t>
  </si>
  <si>
    <t>DPT</t>
  </si>
  <si>
    <t>Ma</t>
  </si>
  <si>
    <t>Playwriting</t>
  </si>
  <si>
    <t>Psychiatric- Mental Health Nurse Practitioner</t>
  </si>
  <si>
    <t>Psychiatric/ Mental Health Nurse Practitioner</t>
  </si>
  <si>
    <t>Psychology of Animal Behavior and Conservation</t>
  </si>
  <si>
    <t>Pure Mathematics</t>
  </si>
  <si>
    <t>Rehabilitation Counseling</t>
  </si>
  <si>
    <t>Rehabilitation Teaching and Orientation &amp; Mobility</t>
  </si>
  <si>
    <t>Religion</t>
  </si>
  <si>
    <t>Romance Languages</t>
  </si>
  <si>
    <t>Russian</t>
  </si>
  <si>
    <t>School Counselor</t>
  </si>
  <si>
    <t>Secondary Literacy Education, Grades 5-12</t>
  </si>
  <si>
    <t>Social Research</t>
  </si>
  <si>
    <t>Social Studies and History Teacher, Grades 7-12</t>
  </si>
  <si>
    <t>Social Work</t>
  </si>
  <si>
    <t>BSW</t>
  </si>
  <si>
    <t>MSW</t>
  </si>
  <si>
    <t>Special Education Teacher. Grades 1-6</t>
  </si>
  <si>
    <t>Special Honors Program</t>
  </si>
  <si>
    <t>Speech Language Pathology</t>
  </si>
  <si>
    <t>Statistics and Applied Math</t>
  </si>
  <si>
    <t>Studio Art (24 Credit Major)</t>
  </si>
  <si>
    <t>Studio Art (42 Credit Major)</t>
  </si>
  <si>
    <t>Teacher of Students With Disabilities- Adolescent, Grades 7-12- Generalist (Alternative Transitional B Certification)</t>
  </si>
  <si>
    <t>Teacher of the Blind</t>
  </si>
  <si>
    <t>Teacher of the Blind and Visually Impaired</t>
  </si>
  <si>
    <t>Teacher of the Deaf</t>
  </si>
  <si>
    <t xml:space="preserve">Teacher of the Deaf and Hearing Impaired </t>
  </si>
  <si>
    <t xml:space="preserve">Teacher of Visual Impairment Rehabilitation </t>
  </si>
  <si>
    <t xml:space="preserve">Teaching English to Speakers of Other Languages </t>
  </si>
  <si>
    <t>Teaching English to Speakers of Other Languages, Pre-K to Grade 12</t>
  </si>
  <si>
    <t>Teaching of the Blind and Visually Impaired</t>
  </si>
  <si>
    <t>Urban Planning</t>
  </si>
  <si>
    <t>Urban Policy and Leadership</t>
  </si>
  <si>
    <t>Visual Arts Education (Initial Certfication)</t>
  </si>
  <si>
    <t>Visual Arts Education (Non-Certfication)</t>
  </si>
  <si>
    <t>Women and Gender Studies</t>
  </si>
  <si>
    <t>John Jay</t>
  </si>
  <si>
    <t>Applied Digital Forensic Science</t>
  </si>
  <si>
    <t>Applied Mathematics: Data Science and Cryptography</t>
  </si>
  <si>
    <t>Cellular and Molecular Biology</t>
  </si>
  <si>
    <t>Computer Science and Information Security</t>
  </si>
  <si>
    <t>Computer Science for Digital Forensics</t>
  </si>
  <si>
    <t>Crime Prevention and Analysis</t>
  </si>
  <si>
    <t>Criminal Investigation</t>
  </si>
  <si>
    <t>Criminal Justice (Crime Control and Prevention)</t>
  </si>
  <si>
    <t>Criminal Justice (Institutional Theory and Practice)</t>
  </si>
  <si>
    <t>Criminal Justice Management</t>
  </si>
  <si>
    <t>Criminology</t>
  </si>
  <si>
    <t>Culture and Deviance Studies</t>
  </si>
  <si>
    <t>Digital Forensic and Cybersecurity</t>
  </si>
  <si>
    <t>Emergency Management</t>
  </si>
  <si>
    <t>Emergency Service Administration</t>
  </si>
  <si>
    <t>Fire and Emergency Service</t>
  </si>
  <si>
    <t>Fire Service</t>
  </si>
  <si>
    <t>Forensic Accounting</t>
  </si>
  <si>
    <t>Cert. &lt; 30 Credits</t>
  </si>
  <si>
    <t>Forensic Mental Health Counseling</t>
  </si>
  <si>
    <t>Forensic Psychology</t>
  </si>
  <si>
    <t xml:space="preserve">Fraud Examination and Financial Forensics </t>
  </si>
  <si>
    <t>Gender Studies</t>
  </si>
  <si>
    <t>Global History</t>
  </si>
  <si>
    <t>Health Care Inspection and Oversight</t>
  </si>
  <si>
    <t>Human Rights</t>
  </si>
  <si>
    <t>Human Services and Community Justice</t>
  </si>
  <si>
    <t>Humanities and Justice</t>
  </si>
  <si>
    <t xml:space="preserve">International Crime and Justice </t>
  </si>
  <si>
    <t>International Criminal Justice</t>
  </si>
  <si>
    <t>Latin American and Latina/o Studies</t>
  </si>
  <si>
    <t>Law and Society</t>
  </si>
  <si>
    <t>Legal Translation and Legal Interpretation in Spanish</t>
  </si>
  <si>
    <t>MHC- Law and Society</t>
  </si>
  <si>
    <t>MHC-Criminology</t>
  </si>
  <si>
    <t>MHC-Culture and Deviance Studies</t>
  </si>
  <si>
    <t>MHC-Emergency Services Administration</t>
  </si>
  <si>
    <t>MHC-Fire and Emergency Service</t>
  </si>
  <si>
    <t>MHC-Fire Service</t>
  </si>
  <si>
    <t>MHC-Forensic Psychology</t>
  </si>
  <si>
    <t>MHC-Forensic Science</t>
  </si>
  <si>
    <t>MHC-Global History</t>
  </si>
  <si>
    <t>MHC-International Criminal Justice</t>
  </si>
  <si>
    <t>Police Studies</t>
  </si>
  <si>
    <t>Postgraduate Certificate in Forensic Psychology</t>
  </si>
  <si>
    <t>Protection Management</t>
  </si>
  <si>
    <t>Public Administration: Inspection and Oversight</t>
  </si>
  <si>
    <t>Public Administration: Public Policy and Administration</t>
  </si>
  <si>
    <t>Race and Criminal Justice</t>
  </si>
  <si>
    <t>Security Management</t>
  </si>
  <si>
    <t>Terrorism Studies</t>
  </si>
  <si>
    <t>Toxicology</t>
  </si>
  <si>
    <t>Transnational Organized Crime Studies</t>
  </si>
  <si>
    <t>Victimology Studies in Forensic Psychology</t>
  </si>
  <si>
    <t>Kingsborough</t>
  </si>
  <si>
    <t>Alcoholism and Substance Abuse Counseling</t>
  </si>
  <si>
    <t>Chemistry Dependency Counseling</t>
  </si>
  <si>
    <t>Culinary Arts</t>
  </si>
  <si>
    <t>Early Childhood Education/Child Care</t>
  </si>
  <si>
    <t>Earth and Planetary Sciences</t>
  </si>
  <si>
    <t>Education Studies</t>
  </si>
  <si>
    <t xml:space="preserve">Emergency Medical Services </t>
  </si>
  <si>
    <t>Fashion Design</t>
  </si>
  <si>
    <t>Fine Arts</t>
  </si>
  <si>
    <t>Graphic Design and Illustration</t>
  </si>
  <si>
    <t>Journalism and Print Media</t>
  </si>
  <si>
    <t>Marine Mechanic</t>
  </si>
  <si>
    <t>Maritime Technology</t>
  </si>
  <si>
    <t>Media Arts</t>
  </si>
  <si>
    <t>Mental Health and Human Services</t>
  </si>
  <si>
    <t>Office Administration and Technology</t>
  </si>
  <si>
    <t>Physical Therapist Assistant</t>
  </si>
  <si>
    <t>Polysomnographic Technology</t>
  </si>
  <si>
    <t>Retail Merchandising</t>
  </si>
  <si>
    <t>Science for Forensic</t>
  </si>
  <si>
    <t>Speech Communication</t>
  </si>
  <si>
    <t>Surgical Technology</t>
  </si>
  <si>
    <t>Theatre Arts</t>
  </si>
  <si>
    <t>Tourism and Hospitality</t>
  </si>
  <si>
    <t>Website Development and Administration</t>
  </si>
  <si>
    <t>Labor and Urban</t>
  </si>
  <si>
    <t>Community Leadership</t>
  </si>
  <si>
    <t>Health Care Policy and Administration</t>
  </si>
  <si>
    <t>Labor Relations</t>
  </si>
  <si>
    <t xml:space="preserve">Labor Studies </t>
  </si>
  <si>
    <t>Labor Studies (12 credit)</t>
  </si>
  <si>
    <t>Labor Studies (16 credit)</t>
  </si>
  <si>
    <t>Public Administration and Public Policy</t>
  </si>
  <si>
    <t>Urban and Community Studies</t>
  </si>
  <si>
    <t>LaGuardia</t>
  </si>
  <si>
    <t>Commerical Photography</t>
  </si>
  <si>
    <t>Communications</t>
  </si>
  <si>
    <t>Computer Network Administration and Security</t>
  </si>
  <si>
    <t>Computer Operations</t>
  </si>
  <si>
    <t>Computer Technology</t>
  </si>
  <si>
    <t>Digital Media Arts</t>
  </si>
  <si>
    <t>Education Associate- The Bilingual Child</t>
  </si>
  <si>
    <t>Emergency Medical Technician/Paramedic</t>
  </si>
  <si>
    <t>Energy Technician</t>
  </si>
  <si>
    <t>Environmental Science</t>
  </si>
  <si>
    <t>Human Services: Mental Health</t>
  </si>
  <si>
    <t>Industrial Design Technology</t>
  </si>
  <si>
    <t>Liberal Arts: Mathematics and Science</t>
  </si>
  <si>
    <t>Liberal Arts: Social Sciences and Humanities</t>
  </si>
  <si>
    <t>Music Recording Technology</t>
  </si>
  <si>
    <t>New Media Technology</t>
  </si>
  <si>
    <t>Nutrition &amp; Culinary Management</t>
  </si>
  <si>
    <t>Occupational Therapy Assistant</t>
  </si>
  <si>
    <t>Programming and Software Development</t>
  </si>
  <si>
    <t>Public Community Health</t>
  </si>
  <si>
    <t>Spanish Translation</t>
  </si>
  <si>
    <t>Theater</t>
  </si>
  <si>
    <t>Travel, Tourism, and Hospitality Management</t>
  </si>
  <si>
    <t>Veterinary Technology</t>
  </si>
  <si>
    <t xml:space="preserve">Law School </t>
  </si>
  <si>
    <t>Law</t>
  </si>
  <si>
    <t>JD</t>
  </si>
  <si>
    <t>Law and International Relations</t>
  </si>
  <si>
    <t>Lehman</t>
  </si>
  <si>
    <t>School of Natural and Social Sciences</t>
  </si>
  <si>
    <t>Advanced Educational Leadership/District Leader</t>
  </si>
  <si>
    <t>African American Studies</t>
  </si>
  <si>
    <t>Bilingual Extension: Special Education, Intensive Teacher Institute</t>
  </si>
  <si>
    <t>Business (Online Degree)</t>
  </si>
  <si>
    <t>Computer Graphics and Imaging</t>
  </si>
  <si>
    <t>Counselor Education</t>
  </si>
  <si>
    <t>Dietetics, Foods, and Nutrition</t>
  </si>
  <si>
    <t>Early Childhood Education with Bilingual Extension</t>
  </si>
  <si>
    <t>Earth Science</t>
  </si>
  <si>
    <t>Economics and Mathematics</t>
  </si>
  <si>
    <t>Education Administration as School Building Leader</t>
  </si>
  <si>
    <t>Elementary Education</t>
  </si>
  <si>
    <t>Elementary Education with Bilingual Extension</t>
  </si>
  <si>
    <t>Film and TV Studies</t>
  </si>
  <si>
    <t xml:space="preserve">Geography </t>
  </si>
  <si>
    <t>Gifted Education (Online Degree)</t>
  </si>
  <si>
    <t>Health Education and Promotion</t>
  </si>
  <si>
    <t>Health Education and Promotion (Online Degree)</t>
  </si>
  <si>
    <t>Health Services Administration</t>
  </si>
  <si>
    <t>Health Teacher, All Grades</t>
  </si>
  <si>
    <t>History (Teacher Education)</t>
  </si>
  <si>
    <t>Interdepartmental Concentration in Anthropology</t>
  </si>
  <si>
    <t>Interdisciplinary Environmental Sciences</t>
  </si>
  <si>
    <t>Literacy Teacher, Birth to Grade 6 and Special Education Grades 1-6</t>
  </si>
  <si>
    <t>Mathematics and Instruction</t>
  </si>
  <si>
    <t>Mathematics Teacher Education, Grades 7-12</t>
  </si>
  <si>
    <t>Mathematics Teacher, Grades 7-12 (Alternative Transitional B Certification)</t>
  </si>
  <si>
    <t>Media Communications Studies</t>
  </si>
  <si>
    <t>MHC-Computer Information Systems</t>
  </si>
  <si>
    <t>MHC-Media Communication Studies</t>
  </si>
  <si>
    <t>MHC-Social Work</t>
  </si>
  <si>
    <t>Middle Childhood Extension, Grades 5-6</t>
  </si>
  <si>
    <t>Multimedia Performing Arts</t>
  </si>
  <si>
    <t>Nursing (Online Degree)</t>
  </si>
  <si>
    <t>Organizational Leadership</t>
  </si>
  <si>
    <t>Pediatric Nurse Practitioner</t>
  </si>
  <si>
    <t>Puerto Rican Studies (Teacher Education)</t>
  </si>
  <si>
    <t>Reading Teacher, Birth-Grade 6</t>
  </si>
  <si>
    <t>Reading Teacher, Grades 5-12</t>
  </si>
  <si>
    <t>Recreation Education</t>
  </si>
  <si>
    <t>Science Teacher, Grades 7-12</t>
  </si>
  <si>
    <t>Science Teacher, Grades 7-12 (Alternative Transitional B Certification)</t>
  </si>
  <si>
    <t>Self Determined Studies</t>
  </si>
  <si>
    <t>Social Studies Teacher, Grades 7-12 (Alternative Transitional B Certification)</t>
  </si>
  <si>
    <t>Social Work (LCSW)</t>
  </si>
  <si>
    <t>Special Education Teacher, Birth-2</t>
  </si>
  <si>
    <t>Special Education Teacher, Birth-Grade 2</t>
  </si>
  <si>
    <t>Special Education Teacher, Grades 1-6</t>
  </si>
  <si>
    <t>Special Education Teacher, Grades 1-6 (Alternative Transitional B Certification)</t>
  </si>
  <si>
    <t>Special Education Teacher, Grades 7-12</t>
  </si>
  <si>
    <t xml:space="preserve">Special Education Teacher, Grades 7-12 </t>
  </si>
  <si>
    <t>Special Education Teacher, Grades 7-12 (Alternative Transitional B Certification)</t>
  </si>
  <si>
    <t>Speech Pathology and Audiology</t>
  </si>
  <si>
    <t>Teacher English to Speakers of Other Languages</t>
  </si>
  <si>
    <t>Medgar Evers</t>
  </si>
  <si>
    <t>Applied Management</t>
  </si>
  <si>
    <t>BPS</t>
  </si>
  <si>
    <t>Computer Applications</t>
  </si>
  <si>
    <t>Financial Economics</t>
  </si>
  <si>
    <t>Mathematical Sciences</t>
  </si>
  <si>
    <t>Media and The Performing Arts</t>
  </si>
  <si>
    <t>BS in Nursing</t>
  </si>
  <si>
    <t>Special Education and Childhood Teacher, Grades 1-6</t>
  </si>
  <si>
    <t>Special Education and Early Childhood Teacher, Birth-2</t>
  </si>
  <si>
    <t>Teacher Education</t>
  </si>
  <si>
    <t>Medical School</t>
  </si>
  <si>
    <t>Medical Education</t>
  </si>
  <si>
    <t>MD</t>
  </si>
  <si>
    <t>NYCCT</t>
  </si>
  <si>
    <t>Applied Chemistry</t>
  </si>
  <si>
    <t>Applied Computational Physics</t>
  </si>
  <si>
    <t>Architectural Technology</t>
  </si>
  <si>
    <t>B.Tech.</t>
  </si>
  <si>
    <t>Biomedical Informatics</t>
  </si>
  <si>
    <t>Business and Technology of Fashion</t>
  </si>
  <si>
    <t xml:space="preserve">Career and Technical Teacher Education </t>
  </si>
  <si>
    <t>Chemical Technology</t>
  </si>
  <si>
    <t>Civil Engineering Technology</t>
  </si>
  <si>
    <t>Communication Design</t>
  </si>
  <si>
    <t>Communication Design Management</t>
  </si>
  <si>
    <t>Computer Engineering Technology</t>
  </si>
  <si>
    <t>Computer Systems</t>
  </si>
  <si>
    <t>Construction Engineering Technology</t>
  </si>
  <si>
    <t>Construction Management</t>
  </si>
  <si>
    <t>Construction Management Technology</t>
  </si>
  <si>
    <t>Dental Laboratory Technology</t>
  </si>
  <si>
    <t>Electrical Engineering Technology</t>
  </si>
  <si>
    <t>Electrical Technology</t>
  </si>
  <si>
    <t>Electromechanical Engineering Technology</t>
  </si>
  <si>
    <t>Emerging Media Technologies</t>
  </si>
  <si>
    <t>Entertainment Technology</t>
  </si>
  <si>
    <t>Environmental Control Technology</t>
  </si>
  <si>
    <t>Facilities Management</t>
  </si>
  <si>
    <t>Hospitality Management</t>
  </si>
  <si>
    <t>Legal Assistant Studies</t>
  </si>
  <si>
    <t>Marketing Management and Sales</t>
  </si>
  <si>
    <t>Mathematics Education</t>
  </si>
  <si>
    <t>Mechanical Engineering Technology</t>
  </si>
  <si>
    <t>Ophthalmic Dispensing Technology</t>
  </si>
  <si>
    <t>Professional and Technical Writing</t>
  </si>
  <si>
    <t>Radiologic Technology and Medical Imaging</t>
  </si>
  <si>
    <t>Radiological Science</t>
  </si>
  <si>
    <t>Technology Teacher Education</t>
  </si>
  <si>
    <t>Telecommunic Engineering Technology</t>
  </si>
  <si>
    <t>Prof. Studies</t>
  </si>
  <si>
    <t>Applied Theatre</t>
  </si>
  <si>
    <t>Business Management and Leadership (Online Degree)</t>
  </si>
  <si>
    <t>Communication and Media (Online Degree)</t>
  </si>
  <si>
    <t>Data Science (Online Degree)</t>
  </si>
  <si>
    <t>Disability Services in Higher Education (Online Degree)</t>
  </si>
  <si>
    <t>Disability Studies (Online Degree)</t>
  </si>
  <si>
    <t>Diversity in the Workplace</t>
  </si>
  <si>
    <t>Health Information Management (Online Degree)</t>
  </si>
  <si>
    <t>Human Relations</t>
  </si>
  <si>
    <t>Immigration Law Studies (Online Degree)</t>
  </si>
  <si>
    <t>Information Systems (Online Degree)</t>
  </si>
  <si>
    <t>Leadership</t>
  </si>
  <si>
    <t>Medical Coding (Online Degree)</t>
  </si>
  <si>
    <t>Nursing (RN) (Online Degree)</t>
  </si>
  <si>
    <t>Nursing Education</t>
  </si>
  <si>
    <t>Adv. Cert.</t>
  </si>
  <si>
    <t>Nursing Education (Online Degree)</t>
  </si>
  <si>
    <t>Nursing Informatics</t>
  </si>
  <si>
    <t>Nursing Organizational Leadership (Online Degree)</t>
  </si>
  <si>
    <t>Project Management (Online Degree)</t>
  </si>
  <si>
    <t>Psychology (Online Degree)</t>
  </si>
  <si>
    <t xml:space="preserve">Research Administration </t>
  </si>
  <si>
    <t>Research Administration and Compliance</t>
  </si>
  <si>
    <t>Research Compliance</t>
  </si>
  <si>
    <t>Sociology (Online Degree)</t>
  </si>
  <si>
    <t>Youth Studies</t>
  </si>
  <si>
    <t>Environmental and Occupational Health Science</t>
  </si>
  <si>
    <t>DPH</t>
  </si>
  <si>
    <t>MPH</t>
  </si>
  <si>
    <t>Urban Public Health</t>
  </si>
  <si>
    <t>Queens</t>
  </si>
  <si>
    <t>Adolescent Education: Chemistry, Grades 7-12</t>
  </si>
  <si>
    <t>Adolescent Education: Chinese, Grades 7-12</t>
  </si>
  <si>
    <t>Adolescent Education: Earth Science, Grades 7-12</t>
  </si>
  <si>
    <t>Adolescent Education: English, Grades 7-12 (Alternative Transitional B Certification)</t>
  </si>
  <si>
    <t>Adolescent Education: Physics, Grades 7-12</t>
  </si>
  <si>
    <t>Adolescent Education: Science, Grades 7-12</t>
  </si>
  <si>
    <t>Adolescent Education: Science, Grades 7-12 (Alternative Transitional B Certification)</t>
  </si>
  <si>
    <t>Adolescent Education: Spanish Studies, Grades 7-12</t>
  </si>
  <si>
    <t>Adolescent Education: Visual Art, All Grades</t>
  </si>
  <si>
    <t>Anthropology: Social Studies, Grades 7-12</t>
  </si>
  <si>
    <t>Applied Environmental Geosciences</t>
  </si>
  <si>
    <t>Applied Linguistics: Adult E.S.L. and Literacy</t>
  </si>
  <si>
    <t>Archives &amp; Preserv. Of Cultural Materials</t>
  </si>
  <si>
    <t>Behavioral Neuroscience</t>
  </si>
  <si>
    <t>Bilingual Education Extension (Online Degree)</t>
  </si>
  <si>
    <t>Bilingual Education Extension, Grades 7-12</t>
  </si>
  <si>
    <t>Biology and Neuroscience</t>
  </si>
  <si>
    <t>Biology, Grades 7-12</t>
  </si>
  <si>
    <t>Business Administration: Actuarial Studies</t>
  </si>
  <si>
    <t>Business Administration: Finance</t>
  </si>
  <si>
    <t>Business Administration: International Business</t>
  </si>
  <si>
    <t>Byzantine and Modern Greek Studies</t>
  </si>
  <si>
    <t>Chemistry- 4 Year</t>
  </si>
  <si>
    <t>Chemistry, Grades 7-12</t>
  </si>
  <si>
    <t>Childhood Education and Special Education, Grades 1-6</t>
  </si>
  <si>
    <t>Childhood Education, Grades 1-6, with Bilingual Extension</t>
  </si>
  <si>
    <t>Children's Literature- 1st Grade through 6th Grade</t>
  </si>
  <si>
    <t>Chinese</t>
  </si>
  <si>
    <t>Classical Performance</t>
  </si>
  <si>
    <t>Communication Science and Disorders</t>
  </si>
  <si>
    <t>Critical Languages Education, Grades 7-12</t>
  </si>
  <si>
    <t>Critical Social Practice</t>
  </si>
  <si>
    <t>Data Analytics and Applied Social Research</t>
  </si>
  <si>
    <t>Design</t>
  </si>
  <si>
    <t>Drama and Theater</t>
  </si>
  <si>
    <t>Early Childhood Education, Birth- Grade 2</t>
  </si>
  <si>
    <t>Early Childhood Education, Birth-Grade 2</t>
  </si>
  <si>
    <t>East Asian Studies</t>
  </si>
  <si>
    <t>Economics: Social Studies, Grades 7-12</t>
  </si>
  <si>
    <t>English, Grades 7-12</t>
  </si>
  <si>
    <t>Environmental Sciences</t>
  </si>
  <si>
    <t>Family and Consumer Science Teacher, All Grades</t>
  </si>
  <si>
    <t>Family and Consumer Sciences</t>
  </si>
  <si>
    <t>Film Studies</t>
  </si>
  <si>
    <t>French, Grades 7-12</t>
  </si>
  <si>
    <t>Geological and Environmental Sciences</t>
  </si>
  <si>
    <t>Geology: Earth Sciences, Grades 7-12</t>
  </si>
  <si>
    <t>History: Social Studies, Grades 7-12</t>
  </si>
  <si>
    <t>Interdisciplinary Major</t>
  </si>
  <si>
    <t>Italian Culture for the 21st Century</t>
  </si>
  <si>
    <t>Italian, Grades 7-12</t>
  </si>
  <si>
    <t>Labor Studies</t>
  </si>
  <si>
    <t>Latin American Area Studies</t>
  </si>
  <si>
    <t>Library Media Specialist</t>
  </si>
  <si>
    <t>MLS</t>
  </si>
  <si>
    <t>Library Media Specialist for Certified Teachers</t>
  </si>
  <si>
    <t>Library Science</t>
  </si>
  <si>
    <t>Linguistics T.E.S.O.L.</t>
  </si>
  <si>
    <t>Literacy Teacher, Birth-Grade 6</t>
  </si>
  <si>
    <t>Literacy Teacher, Grades 5-12</t>
  </si>
  <si>
    <t>Mathematics and Bilingual Education</t>
  </si>
  <si>
    <t>Mathematics, Grades 7-12</t>
  </si>
  <si>
    <t>Music and Production</t>
  </si>
  <si>
    <t>Music Education</t>
  </si>
  <si>
    <t>Music Performance</t>
  </si>
  <si>
    <t>Music Performance (Professional Studies)</t>
  </si>
  <si>
    <t>Music- 4 1/2 Year</t>
  </si>
  <si>
    <t>Nutrition and Dietetics</t>
  </si>
  <si>
    <t>Nutrition and Exercise Sciences</t>
  </si>
  <si>
    <t>Photonics</t>
  </si>
  <si>
    <t>Physical Education Teacher, All Grades</t>
  </si>
  <si>
    <t>Physics- 4 Year</t>
  </si>
  <si>
    <t>Physics, Grades 7-12</t>
  </si>
  <si>
    <t>Political Science and Government</t>
  </si>
  <si>
    <t>Political Science and Government: Social Studies, Grades 7-12</t>
  </si>
  <si>
    <t>Psychology and Neuroscience</t>
  </si>
  <si>
    <t>Quantitative Economics</t>
  </si>
  <si>
    <t>Religious Studies</t>
  </si>
  <si>
    <t>Risk Management</t>
  </si>
  <si>
    <t>Risk Management/ Accounting</t>
  </si>
  <si>
    <t>Risk Management/ Dynamic Financial Analysis Modeling</t>
  </si>
  <si>
    <t>Risk Management/ Finance</t>
  </si>
  <si>
    <t>Sabbatical Program in Literacy for New York City Teachers</t>
  </si>
  <si>
    <t>School Building Leader</t>
  </si>
  <si>
    <t>Secondary Literacy, Grades 5-12</t>
  </si>
  <si>
    <t>Sociology: Social Studies, Grades 7-12</t>
  </si>
  <si>
    <t>Spanish, Grades 7-12</t>
  </si>
  <si>
    <t>Special Education: Childhood Education (Grades 1-6)</t>
  </si>
  <si>
    <t>Special Education: Early Childhood, Birth to Grade 2</t>
  </si>
  <si>
    <t>Studio Art</t>
  </si>
  <si>
    <t>Teacher English to Speakers of Other Languages-TESOL</t>
  </si>
  <si>
    <t>Teaching Mathematics and Computer Science</t>
  </si>
  <si>
    <t>Teaching Students With Disabilities, Adolescent Generalist, Grades 7-12</t>
  </si>
  <si>
    <t>TESOL and Elementary Bilingual Education</t>
  </si>
  <si>
    <t>Theatre and Dance</t>
  </si>
  <si>
    <t>Urban Affairs</t>
  </si>
  <si>
    <t>Urban Studies: Social Studies, Grades 7-12</t>
  </si>
  <si>
    <t>Queensborough</t>
  </si>
  <si>
    <t>Digital Art and Design</t>
  </si>
  <si>
    <t>Electronic Engineering Technology</t>
  </si>
  <si>
    <t>Environmental Health</t>
  </si>
  <si>
    <t>Health Care Office Administration: Managing, Coding, and Billing</t>
  </si>
  <si>
    <t>Health Sciences</t>
  </si>
  <si>
    <t>Internet and Information Technology</t>
  </si>
  <si>
    <t>Liberal Arts and Sciences (Childhood Education)</t>
  </si>
  <si>
    <t>Liberal Arts and Sciences- Math and Science</t>
  </si>
  <si>
    <t>Massage Therapy</t>
  </si>
  <si>
    <t>Museum Studies</t>
  </si>
  <si>
    <t>Music Production</t>
  </si>
  <si>
    <t>Office Administration Assistant</t>
  </si>
  <si>
    <t>Telecommunications Technology</t>
  </si>
  <si>
    <t>Staten Island</t>
  </si>
  <si>
    <t>Adolescent Education: Biology Teacher, Grades 7-12</t>
  </si>
  <si>
    <t>Adolescent Education: English Teacher, Grades 7-12</t>
  </si>
  <si>
    <t>Adolescent Education: Mathematics Teacher, Grades 7-12</t>
  </si>
  <si>
    <t>Adolescent Education: Social Studies Teacher, Grades 7-12</t>
  </si>
  <si>
    <t>Adult/ Gerontology Clinical Nurse Specialist</t>
  </si>
  <si>
    <t>African and African Diaspora Studies</t>
  </si>
  <si>
    <t>Autism</t>
  </si>
  <si>
    <t>Childhood Edcuation, Grades 1-6</t>
  </si>
  <si>
    <t>Childhood Special Education Teacher, Grades 1-6</t>
  </si>
  <si>
    <t>Cinema and Media Studies</t>
  </si>
  <si>
    <t>Clinical Mental Health Counseling</t>
  </si>
  <si>
    <t>Drama</t>
  </si>
  <si>
    <t>Healthcare Management</t>
  </si>
  <si>
    <t>History, Grades 7-12</t>
  </si>
  <si>
    <t>Information Systems and Informatics</t>
  </si>
  <si>
    <t>Italian Studies</t>
  </si>
  <si>
    <t>Italian Studies, Grades 7-12</t>
  </si>
  <si>
    <t>Leadership in Education (combined SBL &amp; SDL)</t>
  </si>
  <si>
    <t>Leadership in Education (School Building Leader)</t>
  </si>
  <si>
    <t>Leadership in Education (School District Leader)</t>
  </si>
  <si>
    <t>Medical Technology</t>
  </si>
  <si>
    <t>MHC-Business</t>
  </si>
  <si>
    <t>MHC-Communications</t>
  </si>
  <si>
    <t>MHC-Computer Science/ Mathematics</t>
  </si>
  <si>
    <t>MHC-Engineering Science</t>
  </si>
  <si>
    <t>MHC-Italian Studies</t>
  </si>
  <si>
    <t>MHC-Political Science</t>
  </si>
  <si>
    <t>MHC-Science, Letters, Society (Education)</t>
  </si>
  <si>
    <t>Neuroscience and Developmental Disabilities</t>
  </si>
  <si>
    <t>Philosophy and Political Science</t>
  </si>
  <si>
    <t>Public History</t>
  </si>
  <si>
    <t>Science, Letters, Society</t>
  </si>
  <si>
    <t>Science, Letters, Society (Education)</t>
  </si>
  <si>
    <t>Sociology/Anthropology</t>
  </si>
  <si>
    <t>Special Education- Adolescence Generalist</t>
  </si>
  <si>
    <t>Teaching English to Speakers of Other Languages- TESOL (Non-Teacher Certification)</t>
  </si>
  <si>
    <t>Teaching English to Speakers of Other Languages- TESOL (Online Degree)</t>
  </si>
  <si>
    <t>Teaching English to Speakers of Other Languages- TESOL (Teacher Certification)</t>
  </si>
  <si>
    <t>Women's Gender and Sexuality Studies</t>
  </si>
  <si>
    <t>York</t>
  </si>
  <si>
    <t>Art (Painting, Drawing, Sculpture)</t>
  </si>
  <si>
    <t>Aviation Management</t>
  </si>
  <si>
    <t>Black Studies</t>
  </si>
  <si>
    <t>Clinical Laboratory Science/ Medical Technology</t>
  </si>
  <si>
    <t>Communications Technology</t>
  </si>
  <si>
    <t>English (Teacher Education)</t>
  </si>
  <si>
    <t>Environmental Health Science</t>
  </si>
  <si>
    <t>Gerontological Studies and Services</t>
  </si>
  <si>
    <t>Health Promotion Management</t>
  </si>
  <si>
    <t>Health Science</t>
  </si>
  <si>
    <t>Information Systems Management</t>
  </si>
  <si>
    <t>Interdisciplinary Studies</t>
  </si>
  <si>
    <t>Interdisciplinary Studies (Teacher Education)</t>
  </si>
  <si>
    <t>Mathematics (Teacher Education)</t>
  </si>
  <si>
    <t>Movement Science</t>
  </si>
  <si>
    <t>Occupational Therapy</t>
  </si>
  <si>
    <t>Pharmaceutical Science and Business</t>
  </si>
  <si>
    <t>Pharmaceutical Sciences</t>
  </si>
  <si>
    <t>Public Health (Community Health Concentration)</t>
  </si>
  <si>
    <t>Speech Communication and Theatre Arts</t>
  </si>
  <si>
    <t>Total</t>
  </si>
  <si>
    <t># of Degree Programs</t>
  </si>
  <si>
    <t>Enrollment</t>
  </si>
  <si>
    <t>Graduates</t>
  </si>
  <si>
    <t>Architecture/MEC Engineering/Construction</t>
  </si>
  <si>
    <t>Business-Other</t>
  </si>
  <si>
    <t>Communications/Media</t>
  </si>
  <si>
    <t>Education</t>
  </si>
  <si>
    <t>Engineering - Other</t>
  </si>
  <si>
    <t>Finance/Accounting</t>
  </si>
  <si>
    <t>Government</t>
  </si>
  <si>
    <t>Health</t>
  </si>
  <si>
    <t>Hospitality</t>
  </si>
  <si>
    <t>Mathematics</t>
  </si>
  <si>
    <t>Natural Sciences</t>
  </si>
  <si>
    <t>Others</t>
  </si>
  <si>
    <t>Performance and Fine Arts</t>
  </si>
  <si>
    <t>Tech</t>
  </si>
  <si>
    <t>Civil Engineering</t>
  </si>
  <si>
    <t>(blank)</t>
  </si>
  <si>
    <t>Grand Total</t>
  </si>
  <si>
    <t xml:space="preserve"> College with the highest # of enrollment in each of the Major Categories</t>
  </si>
  <si>
    <t>Top 3 Major Category in each college</t>
  </si>
  <si>
    <t>Top Five majors within the four majors categories below</t>
  </si>
  <si>
    <t>2018-2019 Graduation Benchmark value</t>
  </si>
  <si>
    <t>2017-2018 Graduation Benchmark value</t>
  </si>
  <si>
    <t>2017-2018 Benchmark logic</t>
  </si>
  <si>
    <t>2018-2019 Benchmark logic2</t>
  </si>
  <si>
    <t>Degree programs with below benchmark graduation</t>
  </si>
  <si>
    <t xml:space="preserve">Fall 2018 Enrollment </t>
  </si>
  <si>
    <t xml:space="preserve"> Fall 2019 Enrollment</t>
  </si>
  <si>
    <t>2017-18 Graduation</t>
  </si>
  <si>
    <t xml:space="preserve"> 2018-19 Graduation</t>
  </si>
  <si>
    <t>Fall 2018 Enrollment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</si>
</sst>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1" x14ac:knownFonts="1">
    <font>
      <sz val="11"/>
      <color rgb="FF1D3A83"/>
      <name val="Calibri"/>
    </font>
    <font>
      <b/>
      <sz val="11"/>
      <color rgb="FF1D3A83"/>
      <name val="Calibri"/>
    </font>
    <font>
      <b/>
      <sz val="11"/>
      <name val="Calibri"/>
    </font>
    <font>
      <sz val="11"/>
      <name val="Calibri"/>
    </font>
    <font>
      <b/>
      <sz val="12"/>
      <name val="Calibri"/>
    </font>
    <font>
      <sz val="12"/>
      <name val="Calibri"/>
    </font>
    <font>
      <sz val="12"/>
      <name val="Calibri"/>
    </font>
    <font>
      <sz val="11"/>
      <color rgb="FF548135"/>
      <name val="Calibri"/>
    </font>
    <font>
      <sz val="11"/>
      <color theme="4" tint="-0.249977111117893"/>
      <name val="Calibri"/>
      <family val="2"/>
    </font>
    <font>
      <sz val="16"/>
      <color rgb="FF1D3A83"/>
      <name val="Calibri"/>
      <family val="2"/>
    </font>
    <font>
      <b/>
      <sz val="11"/>
      <color theme="4" tint="-0.249977111117893"/>
      <name val="Calibri"/>
      <family val="2"/>
    </font>
  </fonts>
  <fills count="10">
    <fill>
      <patternFill patternType="none"/>
    </fill>
    <fill>
      <patternFill patternType="gray125"/>
    </fill>
    <fill>
      <patternFill patternType="solid">
        <fgColor rgb="FF59CBE8"/>
        <bgColor rgb="FF59CBE8"/>
      </patternFill>
    </fill>
    <fill>
      <patternFill patternType="solid">
        <fgColor rgb="FFFFB81C"/>
        <bgColor rgb="FFFFB81C"/>
      </patternFill>
    </fill>
    <fill>
      <patternFill patternType="solid">
        <fgColor rgb="FFD0E0E3"/>
        <bgColor rgb="FFD0E0E3"/>
      </patternFill>
    </fill>
    <fill>
      <patternFill patternType="solid">
        <fgColor rgb="FFFFFFFF"/>
        <bgColor rgb="FFFFFFFF"/>
      </patternFill>
    </fill>
    <fill>
      <patternFill patternType="solid">
        <fgColor rgb="FFCFE2F3"/>
        <bgColor rgb="FFCFE2F3"/>
      </patternFill>
    </fill>
    <fill>
      <patternFill patternType="solid">
        <fgColor rgb="FFD9EAD3"/>
        <bgColor rgb="FFD9EAD3"/>
      </patternFill>
    </fill>
    <fill>
      <patternFill patternType="solid">
        <fgColor theme="8" tint="0.79998168889431442"/>
        <bgColor indexed="64"/>
      </patternFill>
    </fill>
    <fill>
      <patternFill patternType="solid">
        <fgColor theme="7" tint="0.79998168889431442"/>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FF"/>
      </bottom>
      <diagonal/>
    </border>
    <border>
      <left/>
      <right/>
      <top style="thin">
        <color rgb="FF0000FF"/>
      </top>
      <bottom style="thin">
        <color rgb="FF0000FF"/>
      </bottom>
      <diagonal/>
    </border>
    <border>
      <left style="thin">
        <color rgb="FF000000"/>
      </left>
      <right style="thin">
        <color rgb="FF000000"/>
      </right>
      <top/>
      <bottom/>
      <diagonal/>
    </border>
  </borders>
  <cellStyleXfs count="1">
    <xf numFmtId="0" fontId="0" fillId="0" borderId="0"/>
  </cellStyleXfs>
  <cellXfs count="39">
    <xf numFmtId="0" fontId="0" fillId="0" borderId="0" xfId="0" applyFont="1" applyAlignment="1"/>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0" fontId="2" fillId="4" borderId="0" xfId="0" applyFont="1" applyFill="1" applyAlignment="1"/>
    <xf numFmtId="0" fontId="0" fillId="0" borderId="2" xfId="0" applyFont="1" applyBorder="1" applyAlignment="1">
      <alignment horizontal="left" vertical="top" wrapText="1"/>
    </xf>
    <xf numFmtId="0" fontId="0" fillId="0" borderId="2" xfId="0" applyFont="1" applyBorder="1" applyAlignment="1">
      <alignment horizontal="right" vertical="top" wrapText="1"/>
    </xf>
    <xf numFmtId="10" fontId="3" fillId="0" borderId="0" xfId="0" applyNumberFormat="1" applyFont="1"/>
    <xf numFmtId="0" fontId="0" fillId="0" borderId="0" xfId="0" applyFont="1"/>
    <xf numFmtId="0" fontId="3" fillId="5" borderId="0" xfId="0" applyFont="1" applyFill="1"/>
    <xf numFmtId="0" fontId="1" fillId="0" borderId="0" xfId="0" applyFont="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center" vertical="top" wrapText="1"/>
    </xf>
    <xf numFmtId="0" fontId="1" fillId="0" borderId="0" xfId="0" applyFont="1" applyAlignment="1">
      <alignment horizontal="center" vertical="top" wrapText="1"/>
    </xf>
    <xf numFmtId="164" fontId="1" fillId="0" borderId="0" xfId="0" applyNumberFormat="1" applyFont="1" applyAlignment="1">
      <alignment horizontal="center" vertical="top" wrapText="1"/>
    </xf>
    <xf numFmtId="0" fontId="2" fillId="0" borderId="0" xfId="0" applyFont="1" applyAlignment="1"/>
    <xf numFmtId="0" fontId="2" fillId="0" borderId="0" xfId="0" applyFont="1"/>
    <xf numFmtId="0" fontId="4" fillId="6" borderId="1" xfId="0" applyFont="1" applyFill="1" applyBorder="1" applyAlignment="1"/>
    <xf numFmtId="0" fontId="5" fillId="0" borderId="0" xfId="0" applyFont="1"/>
    <xf numFmtId="0" fontId="6" fillId="0" borderId="1" xfId="0" applyFont="1" applyBorder="1" applyAlignment="1"/>
    <xf numFmtId="0" fontId="5" fillId="0" borderId="1" xfId="0" applyFont="1" applyBorder="1" applyAlignment="1">
      <alignment horizontal="center"/>
    </xf>
    <xf numFmtId="3" fontId="5" fillId="0" borderId="1" xfId="0" applyNumberFormat="1" applyFont="1" applyBorder="1" applyAlignment="1">
      <alignment horizontal="center"/>
    </xf>
    <xf numFmtId="0" fontId="1" fillId="7" borderId="3" xfId="0" applyFont="1" applyFill="1" applyBorder="1" applyAlignment="1">
      <alignment horizontal="center" wrapText="1"/>
    </xf>
    <xf numFmtId="0" fontId="7" fillId="7" borderId="0" xfId="0" applyFont="1" applyFill="1"/>
    <xf numFmtId="0" fontId="0" fillId="0" borderId="3" xfId="0" applyFont="1" applyBorder="1" applyAlignment="1">
      <alignment horizontal="left" vertical="top" wrapText="1"/>
    </xf>
    <xf numFmtId="0" fontId="3" fillId="0" borderId="0" xfId="0" applyFont="1" applyAlignment="1"/>
    <xf numFmtId="0" fontId="0" fillId="0" borderId="0" xfId="0" applyNumberFormat="1" applyFont="1" applyAlignment="1"/>
    <xf numFmtId="0" fontId="0" fillId="0" borderId="0" xfId="0" applyFont="1" applyAlignment="1">
      <alignment horizontal="left"/>
    </xf>
    <xf numFmtId="0" fontId="0" fillId="0" borderId="0" xfId="0" applyFont="1" applyAlignment="1">
      <alignment horizontal="left" indent="1"/>
    </xf>
    <xf numFmtId="3" fontId="0" fillId="0" borderId="0" xfId="0" applyNumberFormat="1" applyFont="1" applyAlignment="1"/>
    <xf numFmtId="0" fontId="9" fillId="0" borderId="0" xfId="0" pivotButton="1" applyFont="1" applyAlignment="1"/>
    <xf numFmtId="0" fontId="9" fillId="0" borderId="0" xfId="0" applyFont="1" applyAlignment="1"/>
    <xf numFmtId="0" fontId="9" fillId="0" borderId="0" xfId="0" applyNumberFormat="1" applyFont="1" applyAlignment="1"/>
    <xf numFmtId="0" fontId="10" fillId="0" borderId="4" xfId="0" applyFont="1" applyFill="1" applyBorder="1" applyAlignment="1">
      <alignment horizontal="left" wrapText="1"/>
    </xf>
    <xf numFmtId="0" fontId="8" fillId="0" borderId="0" xfId="0" applyFont="1" applyFill="1" applyAlignment="1"/>
    <xf numFmtId="0" fontId="8" fillId="8" borderId="0" xfId="0" applyFont="1" applyFill="1"/>
    <xf numFmtId="0" fontId="8" fillId="9" borderId="0" xfId="0" applyFont="1" applyFill="1"/>
    <xf numFmtId="0" fontId="8" fillId="8" borderId="0" xfId="0" applyFont="1" applyFill="1" applyAlignment="1"/>
    <xf numFmtId="0" fontId="8" fillId="9" borderId="0" xfId="0" applyFont="1" applyFill="1" applyAlignment="1"/>
  </cellXfs>
  <cellStyles count="1">
    <cellStyle name="Normal" xfId="0" builtinId="0"/>
  </cellStyles>
  <dxfs count="60">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numFmt numFmtId="14" formatCode="0.00%"/>
    </dxf>
    <dxf>
      <font>
        <sz val="16"/>
      </font>
    </dxf>
    <dxf>
      <font>
        <sz val="16"/>
      </font>
    </dxf>
    <dxf>
      <numFmt numFmtId="14" formatCode="0.00%"/>
    </dxf>
    <dxf>
      <font>
        <sz val="16"/>
      </font>
    </dxf>
    <dxf>
      <font>
        <sz val="16"/>
      </font>
    </dxf>
    <dxf>
      <numFmt numFmtId="14" formatCode="0.00%"/>
    </dxf>
    <dxf>
      <font>
        <sz val="16"/>
      </font>
    </dxf>
    <dxf>
      <font>
        <sz val="16"/>
      </font>
    </dxf>
    <dxf>
      <numFmt numFmtId="14" formatCode="0.00%"/>
    </dxf>
    <dxf>
      <font>
        <sz val="16"/>
      </font>
    </dxf>
    <dxf>
      <font>
        <sz val="16"/>
      </font>
    </dxf>
    <dxf>
      <numFmt numFmtId="14" formatCode="0.00%"/>
    </dxf>
    <dxf>
      <font>
        <sz val="16"/>
      </font>
    </dxf>
    <dxf>
      <font>
        <sz val="16"/>
      </font>
    </dxf>
    <dxf>
      <numFmt numFmtId="14" formatCode="0.00%"/>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color rgb="FF9C0006"/>
      </font>
      <fill>
        <patternFill>
          <bgColor rgb="FFFFC7CE"/>
        </patternFill>
      </fill>
    </dxf>
    <dxf>
      <font>
        <color rgb="FF9C0006"/>
      </font>
      <fill>
        <patternFill>
          <bgColor rgb="FFFFC7CE"/>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[2019_CUNY Enrollment and Graduation by Major.xlsx]Pivot tables and Charts!PivotTable7</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600" b="1" i="0" u="none" strike="noStrike" cap="all" normalizeH="0" baseline="0">
                <a:effectLst/>
              </a:rPr>
              <a:t>Top Five majors within the four major Categories below</a:t>
            </a:r>
            <a:r>
              <a:rPr lang="en-US" sz="1600" b="1" i="0" u="none" strike="noStrike" cap="all" normalizeH="0"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Charts'!$Q$3</c:f>
              <c:strCache>
                <c:ptCount val="1"/>
                <c:pt idx="0">
                  <c:v>Fall 2018 Enrollment</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tables and Charts'!$P$4:$P$28</c:f>
              <c:multiLvlStrCache>
                <c:ptCount val="20"/>
                <c:lvl>
                  <c:pt idx="0">
                    <c:v>Business</c:v>
                  </c:pt>
                  <c:pt idx="1">
                    <c:v>Business Administration</c:v>
                  </c:pt>
                  <c:pt idx="2">
                    <c:v>Business Management</c:v>
                  </c:pt>
                  <c:pt idx="3">
                    <c:v>Economics</c:v>
                  </c:pt>
                  <c:pt idx="4">
                    <c:v>Marketing Management</c:v>
                  </c:pt>
                  <c:pt idx="5">
                    <c:v>Dental Hygiene</c:v>
                  </c:pt>
                  <c:pt idx="6">
                    <c:v>Health Sciences</c:v>
                  </c:pt>
                  <c:pt idx="7">
                    <c:v>Health Services Administration</c:v>
                  </c:pt>
                  <c:pt idx="8">
                    <c:v>Public Health</c:v>
                  </c:pt>
                  <c:pt idx="9">
                    <c:v>Radiologic Technology</c:v>
                  </c:pt>
                  <c:pt idx="10">
                    <c:v>English</c:v>
                  </c:pt>
                  <c:pt idx="11">
                    <c:v>Liberal Arts</c:v>
                  </c:pt>
                  <c:pt idx="12">
                    <c:v>Liberal Arts and Sciences</c:v>
                  </c:pt>
                  <c:pt idx="13">
                    <c:v>Psychology</c:v>
                  </c:pt>
                  <c:pt idx="14">
                    <c:v>Sociology</c:v>
                  </c:pt>
                  <c:pt idx="15">
                    <c:v>Computer Engineering Technology</c:v>
                  </c:pt>
                  <c:pt idx="16">
                    <c:v>Computer Information Systems</c:v>
                  </c:pt>
                  <c:pt idx="17">
                    <c:v>Computer Science</c:v>
                  </c:pt>
                  <c:pt idx="18">
                    <c:v>Computer Science and Information Security</c:v>
                  </c:pt>
                  <c:pt idx="19">
                    <c:v>Computer Systems</c:v>
                  </c:pt>
                </c:lvl>
                <c:lvl>
                  <c:pt idx="0">
                    <c:v>Business-Other</c:v>
                  </c:pt>
                  <c:pt idx="5">
                    <c:v>Health</c:v>
                  </c:pt>
                  <c:pt idx="10">
                    <c:v>Liberal Arts</c:v>
                  </c:pt>
                  <c:pt idx="15">
                    <c:v>Tech</c:v>
                  </c:pt>
                </c:lvl>
              </c:multiLvlStrCache>
            </c:multiLvlStrRef>
          </c:cat>
          <c:val>
            <c:numRef>
              <c:f>'Pivot tables and Charts'!$Q$4:$Q$28</c:f>
              <c:numCache>
                <c:formatCode>#,##0</c:formatCode>
                <c:ptCount val="20"/>
                <c:pt idx="0">
                  <c:v>1881</c:v>
                </c:pt>
                <c:pt idx="1">
                  <c:v>10141</c:v>
                </c:pt>
                <c:pt idx="2">
                  <c:v>1915</c:v>
                </c:pt>
                <c:pt idx="3">
                  <c:v>2947</c:v>
                </c:pt>
                <c:pt idx="4">
                  <c:v>1655</c:v>
                </c:pt>
                <c:pt idx="5">
                  <c:v>684</c:v>
                </c:pt>
                <c:pt idx="6">
                  <c:v>1311</c:v>
                </c:pt>
                <c:pt idx="7">
                  <c:v>879</c:v>
                </c:pt>
                <c:pt idx="8">
                  <c:v>1171</c:v>
                </c:pt>
                <c:pt idx="9">
                  <c:v>683</c:v>
                </c:pt>
                <c:pt idx="10">
                  <c:v>2499</c:v>
                </c:pt>
                <c:pt idx="11">
                  <c:v>11541</c:v>
                </c:pt>
                <c:pt idx="12">
                  <c:v>15280</c:v>
                </c:pt>
                <c:pt idx="13">
                  <c:v>11824</c:v>
                </c:pt>
                <c:pt idx="14">
                  <c:v>2912</c:v>
                </c:pt>
                <c:pt idx="15">
                  <c:v>1073</c:v>
                </c:pt>
                <c:pt idx="16">
                  <c:v>2722</c:v>
                </c:pt>
                <c:pt idx="17">
                  <c:v>6803</c:v>
                </c:pt>
                <c:pt idx="18">
                  <c:v>874</c:v>
                </c:pt>
                <c:pt idx="19">
                  <c:v>1828</c:v>
                </c:pt>
              </c:numCache>
            </c:numRef>
          </c:val>
          <c:extLst>
            <c:ext xmlns:c16="http://schemas.microsoft.com/office/drawing/2014/chart" uri="{C3380CC4-5D6E-409C-BE32-E72D297353CC}">
              <c16:uniqueId val="{00000000-6064-42AA-B1B3-1D97A43FAF18}"/>
            </c:ext>
          </c:extLst>
        </c:ser>
        <c:ser>
          <c:idx val="1"/>
          <c:order val="1"/>
          <c:tx>
            <c:strRef>
              <c:f>'Pivot tables and Charts'!$R$3</c:f>
              <c:strCache>
                <c:ptCount val="1"/>
                <c:pt idx="0">
                  <c:v> Fall 2019 Enrollment</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tables and Charts'!$P$4:$P$28</c:f>
              <c:multiLvlStrCache>
                <c:ptCount val="20"/>
                <c:lvl>
                  <c:pt idx="0">
                    <c:v>Business</c:v>
                  </c:pt>
                  <c:pt idx="1">
                    <c:v>Business Administration</c:v>
                  </c:pt>
                  <c:pt idx="2">
                    <c:v>Business Management</c:v>
                  </c:pt>
                  <c:pt idx="3">
                    <c:v>Economics</c:v>
                  </c:pt>
                  <c:pt idx="4">
                    <c:v>Marketing Management</c:v>
                  </c:pt>
                  <c:pt idx="5">
                    <c:v>Dental Hygiene</c:v>
                  </c:pt>
                  <c:pt idx="6">
                    <c:v>Health Sciences</c:v>
                  </c:pt>
                  <c:pt idx="7">
                    <c:v>Health Services Administration</c:v>
                  </c:pt>
                  <c:pt idx="8">
                    <c:v>Public Health</c:v>
                  </c:pt>
                  <c:pt idx="9">
                    <c:v>Radiologic Technology</c:v>
                  </c:pt>
                  <c:pt idx="10">
                    <c:v>English</c:v>
                  </c:pt>
                  <c:pt idx="11">
                    <c:v>Liberal Arts</c:v>
                  </c:pt>
                  <c:pt idx="12">
                    <c:v>Liberal Arts and Sciences</c:v>
                  </c:pt>
                  <c:pt idx="13">
                    <c:v>Psychology</c:v>
                  </c:pt>
                  <c:pt idx="14">
                    <c:v>Sociology</c:v>
                  </c:pt>
                  <c:pt idx="15">
                    <c:v>Computer Engineering Technology</c:v>
                  </c:pt>
                  <c:pt idx="16">
                    <c:v>Computer Information Systems</c:v>
                  </c:pt>
                  <c:pt idx="17">
                    <c:v>Computer Science</c:v>
                  </c:pt>
                  <c:pt idx="18">
                    <c:v>Computer Science and Information Security</c:v>
                  </c:pt>
                  <c:pt idx="19">
                    <c:v>Computer Systems</c:v>
                  </c:pt>
                </c:lvl>
                <c:lvl>
                  <c:pt idx="0">
                    <c:v>Business-Other</c:v>
                  </c:pt>
                  <c:pt idx="5">
                    <c:v>Health</c:v>
                  </c:pt>
                  <c:pt idx="10">
                    <c:v>Liberal Arts</c:v>
                  </c:pt>
                  <c:pt idx="15">
                    <c:v>Tech</c:v>
                  </c:pt>
                </c:lvl>
              </c:multiLvlStrCache>
            </c:multiLvlStrRef>
          </c:cat>
          <c:val>
            <c:numRef>
              <c:f>'Pivot tables and Charts'!$R$4:$R$28</c:f>
              <c:numCache>
                <c:formatCode>#,##0</c:formatCode>
                <c:ptCount val="20"/>
                <c:pt idx="0">
                  <c:v>1761</c:v>
                </c:pt>
                <c:pt idx="1">
                  <c:v>8182</c:v>
                </c:pt>
                <c:pt idx="2">
                  <c:v>2080</c:v>
                </c:pt>
                <c:pt idx="3">
                  <c:v>3071</c:v>
                </c:pt>
                <c:pt idx="4">
                  <c:v>1939</c:v>
                </c:pt>
                <c:pt idx="5">
                  <c:v>694</c:v>
                </c:pt>
                <c:pt idx="6">
                  <c:v>1205</c:v>
                </c:pt>
                <c:pt idx="7">
                  <c:v>999</c:v>
                </c:pt>
                <c:pt idx="8">
                  <c:v>1309</c:v>
                </c:pt>
                <c:pt idx="9">
                  <c:v>631</c:v>
                </c:pt>
                <c:pt idx="10">
                  <c:v>2434</c:v>
                </c:pt>
                <c:pt idx="11">
                  <c:v>9639</c:v>
                </c:pt>
                <c:pt idx="12">
                  <c:v>13849</c:v>
                </c:pt>
                <c:pt idx="13">
                  <c:v>12721</c:v>
                </c:pt>
                <c:pt idx="14">
                  <c:v>3084</c:v>
                </c:pt>
                <c:pt idx="15">
                  <c:v>994</c:v>
                </c:pt>
                <c:pt idx="16">
                  <c:v>2721</c:v>
                </c:pt>
                <c:pt idx="17">
                  <c:v>7387</c:v>
                </c:pt>
                <c:pt idx="18">
                  <c:v>1193</c:v>
                </c:pt>
                <c:pt idx="19">
                  <c:v>1798</c:v>
                </c:pt>
              </c:numCache>
            </c:numRef>
          </c:val>
          <c:extLst>
            <c:ext xmlns:c16="http://schemas.microsoft.com/office/drawing/2014/chart" uri="{C3380CC4-5D6E-409C-BE32-E72D297353CC}">
              <c16:uniqueId val="{00000001-6064-42AA-B1B3-1D97A43FAF18}"/>
            </c:ext>
          </c:extLst>
        </c:ser>
        <c:dLbls>
          <c:dLblPos val="outEnd"/>
          <c:showLegendKey val="0"/>
          <c:showVal val="1"/>
          <c:showCatName val="0"/>
          <c:showSerName val="0"/>
          <c:showPercent val="0"/>
          <c:showBubbleSize val="0"/>
        </c:dLbls>
        <c:gapWidth val="444"/>
        <c:overlap val="-90"/>
        <c:axId val="813648319"/>
        <c:axId val="546395151"/>
      </c:barChart>
      <c:catAx>
        <c:axId val="8136483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n-US" sz="1200" b="1"/>
                  <a:t>Major Categories</a:t>
                </a:r>
              </a:p>
            </c:rich>
          </c:tx>
          <c:layout>
            <c:manualLayout>
              <c:xMode val="edge"/>
              <c:yMode val="edge"/>
              <c:x val="0.42576294296719502"/>
              <c:y val="0.92391839957463395"/>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46395151"/>
        <c:crosses val="autoZero"/>
        <c:auto val="1"/>
        <c:lblAlgn val="ctr"/>
        <c:lblOffset val="100"/>
        <c:noMultiLvlLbl val="0"/>
      </c:catAx>
      <c:valAx>
        <c:axId val="546395151"/>
        <c:scaling>
          <c:orientation val="minMax"/>
        </c:scaling>
        <c:delete val="0"/>
        <c:axPos val="l"/>
        <c:title>
          <c:tx>
            <c:rich>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US" sz="1000" b="1"/>
                  <a:t># Number of Student Enrollment</a:t>
                </a:r>
              </a:p>
            </c:rich>
          </c:tx>
          <c:layout>
            <c:manualLayout>
              <c:xMode val="edge"/>
              <c:yMode val="edge"/>
              <c:x val="6.8392778325757709E-3"/>
              <c:y val="0.22305027851634918"/>
            </c:manualLayout>
          </c:layout>
          <c:overlay val="0"/>
          <c:spPr>
            <a:noFill/>
            <a:ln>
              <a:noFill/>
            </a:ln>
            <a:effectLst/>
          </c:spPr>
          <c:txPr>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648319"/>
        <c:crosses val="autoZero"/>
        <c:crossBetween val="between"/>
      </c:valAx>
      <c:spPr>
        <a:noFill/>
        <a:ln>
          <a:noFill/>
        </a:ln>
        <a:effectLst/>
      </c:spPr>
    </c:plotArea>
    <c:legend>
      <c:legendPos val="r"/>
      <c:layout>
        <c:manualLayout>
          <c:xMode val="edge"/>
          <c:yMode val="edge"/>
          <c:x val="0.83833881343327687"/>
          <c:y val="0.26147531684136655"/>
          <c:w val="0.15398995269707796"/>
          <c:h val="0.359539083532522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27214</xdr:colOff>
      <xdr:row>29</xdr:row>
      <xdr:rowOff>2721</xdr:rowOff>
    </xdr:from>
    <xdr:to>
      <xdr:col>18</xdr:col>
      <xdr:colOff>2966356</xdr:colOff>
      <xdr:row>51</xdr:row>
      <xdr:rowOff>45357</xdr:rowOff>
    </xdr:to>
    <xdr:graphicFrame macro="">
      <xdr:nvGraphicFramePr>
        <xdr:cNvPr id="2" name="Chart 1">
          <a:extLst>
            <a:ext uri="{FF2B5EF4-FFF2-40B4-BE49-F238E27FC236}">
              <a16:creationId xmlns:a16="http://schemas.microsoft.com/office/drawing/2014/main" id="{DD924A64-5A83-47A2-82B0-BE41D8C3A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25400</xdr:colOff>
      <xdr:row>2</xdr:row>
      <xdr:rowOff>13306</xdr:rowOff>
    </xdr:from>
    <xdr:to>
      <xdr:col>13</xdr:col>
      <xdr:colOff>1678214</xdr:colOff>
      <xdr:row>11</xdr:row>
      <xdr:rowOff>147380</xdr:rowOff>
    </xdr:to>
    <mc:AlternateContent xmlns:mc="http://schemas.openxmlformats.org/markup-compatibility/2006">
      <mc:Choice xmlns:a14="http://schemas.microsoft.com/office/drawing/2010/main" Requires="a14">
        <xdr:graphicFrame macro="">
          <xdr:nvGraphicFramePr>
            <xdr:cNvPr id="3" name="Degree Category">
              <a:extLst>
                <a:ext uri="{FF2B5EF4-FFF2-40B4-BE49-F238E27FC236}">
                  <a16:creationId xmlns:a16="http://schemas.microsoft.com/office/drawing/2014/main" id="{C4117261-74DA-4825-B432-999476D9B304}"/>
                </a:ext>
              </a:extLst>
            </xdr:cNvPr>
            <xdr:cNvGraphicFramePr/>
          </xdr:nvGraphicFramePr>
          <xdr:xfrm>
            <a:off x="0" y="0"/>
            <a:ext cx="0" cy="0"/>
          </xdr:xfrm>
          <a:graphic>
            <a:graphicData uri="http://schemas.microsoft.com/office/drawing/2010/slicer">
              <sle:slicer xmlns:sle="http://schemas.microsoft.com/office/drawing/2010/slicer" name="Degree Category"/>
            </a:graphicData>
          </a:graphic>
        </xdr:graphicFrame>
      </mc:Choice>
      <mc:Fallback>
        <xdr:sp macro="" textlink="">
          <xdr:nvSpPr>
            <xdr:cNvPr id="0" name=""/>
            <xdr:cNvSpPr>
              <a:spLocks noTextEdit="1"/>
            </xdr:cNvSpPr>
          </xdr:nvSpPr>
          <xdr:spPr>
            <a:xfrm>
              <a:off x="33984293" y="385235"/>
              <a:ext cx="1652814" cy="1889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7257</xdr:colOff>
      <xdr:row>1</xdr:row>
      <xdr:rowOff>173266</xdr:rowOff>
    </xdr:from>
    <xdr:to>
      <xdr:col>18</xdr:col>
      <xdr:colOff>1800679</xdr:colOff>
      <xdr:row>11</xdr:row>
      <xdr:rowOff>176894</xdr:rowOff>
    </xdr:to>
    <mc:AlternateContent xmlns:mc="http://schemas.openxmlformats.org/markup-compatibility/2006">
      <mc:Choice xmlns:a14="http://schemas.microsoft.com/office/drawing/2010/main" Requires="a14">
        <xdr:graphicFrame macro="">
          <xdr:nvGraphicFramePr>
            <xdr:cNvPr id="5" name="Degree Category 1">
              <a:extLst>
                <a:ext uri="{FF2B5EF4-FFF2-40B4-BE49-F238E27FC236}">
                  <a16:creationId xmlns:a16="http://schemas.microsoft.com/office/drawing/2014/main" id="{1D618A49-56CA-4DD0-A10C-F64926C7FFED}"/>
                </a:ext>
              </a:extLst>
            </xdr:cNvPr>
            <xdr:cNvGraphicFramePr/>
          </xdr:nvGraphicFramePr>
          <xdr:xfrm>
            <a:off x="0" y="0"/>
            <a:ext cx="0" cy="0"/>
          </xdr:xfrm>
          <a:graphic>
            <a:graphicData uri="http://schemas.microsoft.com/office/drawing/2010/slicer">
              <sle:slicer xmlns:sle="http://schemas.microsoft.com/office/drawing/2010/slicer" name="Degree Category 1"/>
            </a:graphicData>
          </a:graphic>
        </xdr:graphicFrame>
      </mc:Choice>
      <mc:Fallback>
        <xdr:sp macro="" textlink="">
          <xdr:nvSpPr>
            <xdr:cNvPr id="0" name=""/>
            <xdr:cNvSpPr>
              <a:spLocks noTextEdit="1"/>
            </xdr:cNvSpPr>
          </xdr:nvSpPr>
          <xdr:spPr>
            <a:xfrm>
              <a:off x="45713650" y="359230"/>
              <a:ext cx="1793422" cy="19449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19050</xdr:colOff>
      <xdr:row>1</xdr:row>
      <xdr:rowOff>182337</xdr:rowOff>
    </xdr:from>
    <xdr:to>
      <xdr:col>3</xdr:col>
      <xdr:colOff>1796143</xdr:colOff>
      <xdr:row>11</xdr:row>
      <xdr:rowOff>172358</xdr:rowOff>
    </xdr:to>
    <mc:AlternateContent xmlns:mc="http://schemas.openxmlformats.org/markup-compatibility/2006">
      <mc:Choice xmlns:a14="http://schemas.microsoft.com/office/drawing/2010/main" Requires="a14">
        <xdr:graphicFrame macro="">
          <xdr:nvGraphicFramePr>
            <xdr:cNvPr id="6" name="Degree Category 2">
              <a:extLst>
                <a:ext uri="{FF2B5EF4-FFF2-40B4-BE49-F238E27FC236}">
                  <a16:creationId xmlns:a16="http://schemas.microsoft.com/office/drawing/2014/main" id="{35FEABAA-4D49-4B5F-AB04-611C811A9920}"/>
                </a:ext>
              </a:extLst>
            </xdr:cNvPr>
            <xdr:cNvGraphicFramePr/>
          </xdr:nvGraphicFramePr>
          <xdr:xfrm>
            <a:off x="0" y="0"/>
            <a:ext cx="0" cy="0"/>
          </xdr:xfrm>
          <a:graphic>
            <a:graphicData uri="http://schemas.microsoft.com/office/drawing/2010/slicer">
              <sle:slicer xmlns:sle="http://schemas.microsoft.com/office/drawing/2010/slicer" name="Degree Category 2"/>
            </a:graphicData>
          </a:graphic>
        </xdr:graphicFrame>
      </mc:Choice>
      <mc:Fallback>
        <xdr:sp macro="" textlink="">
          <xdr:nvSpPr>
            <xdr:cNvPr id="0" name=""/>
            <xdr:cNvSpPr>
              <a:spLocks noTextEdit="1"/>
            </xdr:cNvSpPr>
          </xdr:nvSpPr>
          <xdr:spPr>
            <a:xfrm>
              <a:off x="10301514" y="368301"/>
              <a:ext cx="1777093" cy="1931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19050</xdr:colOff>
      <xdr:row>13</xdr:row>
      <xdr:rowOff>177800</xdr:rowOff>
    </xdr:from>
    <xdr:to>
      <xdr:col>3</xdr:col>
      <xdr:colOff>1847850</xdr:colOff>
      <xdr:row>27</xdr:row>
      <xdr:rowOff>98425</xdr:rowOff>
    </xdr:to>
    <mc:AlternateContent xmlns:mc="http://schemas.openxmlformats.org/markup-compatibility/2006">
      <mc:Choice xmlns:a14="http://schemas.microsoft.com/office/drawing/2010/main" Requires="a14">
        <xdr:graphicFrame macro="">
          <xdr:nvGraphicFramePr>
            <xdr:cNvPr id="10" name="Major Category">
              <a:extLst>
                <a:ext uri="{FF2B5EF4-FFF2-40B4-BE49-F238E27FC236}">
                  <a16:creationId xmlns:a16="http://schemas.microsoft.com/office/drawing/2014/main" id="{81F56B91-DDA1-493A-A6E0-021E5E2D97EE}"/>
                </a:ext>
              </a:extLst>
            </xdr:cNvPr>
            <xdr:cNvGraphicFramePr/>
          </xdr:nvGraphicFramePr>
          <xdr:xfrm>
            <a:off x="0" y="0"/>
            <a:ext cx="0" cy="0"/>
          </xdr:xfrm>
          <a:graphic>
            <a:graphicData uri="http://schemas.microsoft.com/office/drawing/2010/slicer">
              <sle:slicer xmlns:sle="http://schemas.microsoft.com/office/drawing/2010/slicer" name="Major Category"/>
            </a:graphicData>
          </a:graphic>
        </xdr:graphicFrame>
      </mc:Choice>
      <mc:Fallback>
        <xdr:sp macro="" textlink="">
          <xdr:nvSpPr>
            <xdr:cNvPr id="0" name=""/>
            <xdr:cNvSpPr>
              <a:spLocks noTextEdit="1"/>
            </xdr:cNvSpPr>
          </xdr:nvSpPr>
          <xdr:spPr>
            <a:xfrm>
              <a:off x="10301514" y="267697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39460</xdr:colOff>
      <xdr:row>14</xdr:row>
      <xdr:rowOff>9978</xdr:rowOff>
    </xdr:from>
    <xdr:to>
      <xdr:col>14</xdr:col>
      <xdr:colOff>36286</xdr:colOff>
      <xdr:row>27</xdr:row>
      <xdr:rowOff>116567</xdr:rowOff>
    </xdr:to>
    <mc:AlternateContent xmlns:mc="http://schemas.openxmlformats.org/markup-compatibility/2006">
      <mc:Choice xmlns:a14="http://schemas.microsoft.com/office/drawing/2010/main" Requires="a14">
        <xdr:graphicFrame macro="">
          <xdr:nvGraphicFramePr>
            <xdr:cNvPr id="11" name="College">
              <a:extLst>
                <a:ext uri="{FF2B5EF4-FFF2-40B4-BE49-F238E27FC236}">
                  <a16:creationId xmlns:a16="http://schemas.microsoft.com/office/drawing/2014/main" id="{FFFE8E71-F08F-4BE0-8EEF-44C44CBCDFFD}"/>
                </a:ext>
              </a:extLst>
            </xdr:cNvPr>
            <xdr:cNvGraphicFramePr/>
          </xdr:nvGraphicFramePr>
          <xdr:xfrm>
            <a:off x="0" y="0"/>
            <a:ext cx="0" cy="0"/>
          </xdr:xfrm>
          <a:graphic>
            <a:graphicData uri="http://schemas.microsoft.com/office/drawing/2010/slicer">
              <sle:slicer xmlns:sle="http://schemas.microsoft.com/office/drawing/2010/slicer" name="College"/>
            </a:graphicData>
          </a:graphic>
        </xdr:graphicFrame>
      </mc:Choice>
      <mc:Fallback>
        <xdr:sp macro="" textlink="">
          <xdr:nvSpPr>
            <xdr:cNvPr id="0" name=""/>
            <xdr:cNvSpPr>
              <a:spLocks noTextEdit="1"/>
            </xdr:cNvSpPr>
          </xdr:nvSpPr>
          <xdr:spPr>
            <a:xfrm>
              <a:off x="33998353" y="2695121"/>
              <a:ext cx="1688647"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25400</xdr:colOff>
      <xdr:row>17</xdr:row>
      <xdr:rowOff>0</xdr:rowOff>
    </xdr:from>
    <xdr:to>
      <xdr:col>9</xdr:col>
      <xdr:colOff>18142</xdr:colOff>
      <xdr:row>27</xdr:row>
      <xdr:rowOff>86179</xdr:rowOff>
    </xdr:to>
    <mc:AlternateContent xmlns:mc="http://schemas.openxmlformats.org/markup-compatibility/2006">
      <mc:Choice xmlns:a14="http://schemas.microsoft.com/office/drawing/2010/main" Requires="a14">
        <xdr:graphicFrame macro="">
          <xdr:nvGraphicFramePr>
            <xdr:cNvPr id="13" name="Degree Category 3">
              <a:extLst>
                <a:ext uri="{FF2B5EF4-FFF2-40B4-BE49-F238E27FC236}">
                  <a16:creationId xmlns:a16="http://schemas.microsoft.com/office/drawing/2014/main" id="{EC6E38CF-2C44-4368-9F40-A255275B0046}"/>
                </a:ext>
              </a:extLst>
            </xdr:cNvPr>
            <xdr:cNvGraphicFramePr/>
          </xdr:nvGraphicFramePr>
          <xdr:xfrm>
            <a:off x="0" y="0"/>
            <a:ext cx="0" cy="0"/>
          </xdr:xfrm>
          <a:graphic>
            <a:graphicData uri="http://schemas.microsoft.com/office/drawing/2010/slicer">
              <sle:slicer xmlns:sle="http://schemas.microsoft.com/office/drawing/2010/slicer" name="Degree Category 3"/>
            </a:graphicData>
          </a:graphic>
        </xdr:graphicFrame>
      </mc:Choice>
      <mc:Fallback>
        <xdr:sp macro="" textlink="">
          <xdr:nvSpPr>
            <xdr:cNvPr id="0" name=""/>
            <xdr:cNvSpPr>
              <a:spLocks noTextEdit="1"/>
            </xdr:cNvSpPr>
          </xdr:nvSpPr>
          <xdr:spPr>
            <a:xfrm>
              <a:off x="23343507" y="3243036"/>
              <a:ext cx="1711778" cy="19458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52614</xdr:colOff>
      <xdr:row>28</xdr:row>
      <xdr:rowOff>167822</xdr:rowOff>
    </xdr:from>
    <xdr:to>
      <xdr:col>8</xdr:col>
      <xdr:colOff>1714500</xdr:colOff>
      <xdr:row>42</xdr:row>
      <xdr:rowOff>134712</xdr:rowOff>
    </xdr:to>
    <mc:AlternateContent xmlns:mc="http://schemas.openxmlformats.org/markup-compatibility/2006">
      <mc:Choice xmlns:a14="http://schemas.microsoft.com/office/drawing/2010/main" Requires="a14">
        <xdr:graphicFrame macro="">
          <xdr:nvGraphicFramePr>
            <xdr:cNvPr id="14" name="Major Category 1">
              <a:extLst>
                <a:ext uri="{FF2B5EF4-FFF2-40B4-BE49-F238E27FC236}">
                  <a16:creationId xmlns:a16="http://schemas.microsoft.com/office/drawing/2014/main" id="{05A1D547-2151-4BFC-B022-8F972EF1B875}"/>
                </a:ext>
              </a:extLst>
            </xdr:cNvPr>
            <xdr:cNvGraphicFramePr/>
          </xdr:nvGraphicFramePr>
          <xdr:xfrm>
            <a:off x="0" y="0"/>
            <a:ext cx="0" cy="0"/>
          </xdr:xfrm>
          <a:graphic>
            <a:graphicData uri="http://schemas.microsoft.com/office/drawing/2010/slicer">
              <sle:slicer xmlns:sle="http://schemas.microsoft.com/office/drawing/2010/slicer" name="Major Category 1"/>
            </a:graphicData>
          </a:graphic>
        </xdr:graphicFrame>
      </mc:Choice>
      <mc:Fallback>
        <xdr:sp macro="" textlink="">
          <xdr:nvSpPr>
            <xdr:cNvPr id="0" name=""/>
            <xdr:cNvSpPr>
              <a:spLocks noTextEdit="1"/>
            </xdr:cNvSpPr>
          </xdr:nvSpPr>
          <xdr:spPr>
            <a:xfrm>
              <a:off x="23370721" y="5456465"/>
              <a:ext cx="1661886" cy="25703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18595</xdr:colOff>
      <xdr:row>2</xdr:row>
      <xdr:rowOff>1</xdr:rowOff>
    </xdr:from>
    <xdr:to>
      <xdr:col>9</xdr:col>
      <xdr:colOff>4535</xdr:colOff>
      <xdr:row>7</xdr:row>
      <xdr:rowOff>99787</xdr:rowOff>
    </xdr:to>
    <mc:AlternateContent xmlns:mc="http://schemas.openxmlformats.org/markup-compatibility/2006">
      <mc:Choice xmlns:a14="http://schemas.microsoft.com/office/drawing/2010/main" Requires="a14">
        <xdr:graphicFrame macro="">
          <xdr:nvGraphicFramePr>
            <xdr:cNvPr id="15" name="2017-2018 Benchmark logic">
              <a:extLst>
                <a:ext uri="{FF2B5EF4-FFF2-40B4-BE49-F238E27FC236}">
                  <a16:creationId xmlns:a16="http://schemas.microsoft.com/office/drawing/2014/main" id="{1A9D6617-0CEE-4C02-815A-1B4A722C2062}"/>
                </a:ext>
              </a:extLst>
            </xdr:cNvPr>
            <xdr:cNvGraphicFramePr/>
          </xdr:nvGraphicFramePr>
          <xdr:xfrm>
            <a:off x="0" y="0"/>
            <a:ext cx="0" cy="0"/>
          </xdr:xfrm>
          <a:graphic>
            <a:graphicData uri="http://schemas.microsoft.com/office/drawing/2010/slicer">
              <sle:slicer xmlns:sle="http://schemas.microsoft.com/office/drawing/2010/slicer" name="2017-2018 Benchmark logic"/>
            </a:graphicData>
          </a:graphic>
        </xdr:graphicFrame>
      </mc:Choice>
      <mc:Fallback>
        <xdr:sp macro="" textlink="">
          <xdr:nvSpPr>
            <xdr:cNvPr id="0" name=""/>
            <xdr:cNvSpPr>
              <a:spLocks noTextEdit="1"/>
            </xdr:cNvSpPr>
          </xdr:nvSpPr>
          <xdr:spPr>
            <a:xfrm>
              <a:off x="23336702" y="371930"/>
              <a:ext cx="1704976" cy="111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14060</xdr:colOff>
      <xdr:row>9</xdr:row>
      <xdr:rowOff>9072</xdr:rowOff>
    </xdr:from>
    <xdr:to>
      <xdr:col>9</xdr:col>
      <xdr:colOff>27214</xdr:colOff>
      <xdr:row>15</xdr:row>
      <xdr:rowOff>4535</xdr:rowOff>
    </xdr:to>
    <mc:AlternateContent xmlns:mc="http://schemas.openxmlformats.org/markup-compatibility/2006">
      <mc:Choice xmlns:a14="http://schemas.microsoft.com/office/drawing/2010/main" Requires="a14">
        <xdr:graphicFrame macro="">
          <xdr:nvGraphicFramePr>
            <xdr:cNvPr id="16" name="2018-2019 Benchmark logic2">
              <a:extLst>
                <a:ext uri="{FF2B5EF4-FFF2-40B4-BE49-F238E27FC236}">
                  <a16:creationId xmlns:a16="http://schemas.microsoft.com/office/drawing/2014/main" id="{14565989-866A-4304-A5CF-E30C2F9C4659}"/>
                </a:ext>
              </a:extLst>
            </xdr:cNvPr>
            <xdr:cNvGraphicFramePr/>
          </xdr:nvGraphicFramePr>
          <xdr:xfrm>
            <a:off x="0" y="0"/>
            <a:ext cx="0" cy="0"/>
          </xdr:xfrm>
          <a:graphic>
            <a:graphicData uri="http://schemas.microsoft.com/office/drawing/2010/slicer">
              <sle:slicer xmlns:sle="http://schemas.microsoft.com/office/drawing/2010/slicer" name="2018-2019 Benchmark logic2"/>
            </a:graphicData>
          </a:graphic>
        </xdr:graphicFrame>
      </mc:Choice>
      <mc:Fallback>
        <xdr:sp macro="" textlink="">
          <xdr:nvSpPr>
            <xdr:cNvPr id="0" name=""/>
            <xdr:cNvSpPr>
              <a:spLocks noTextEdit="1"/>
            </xdr:cNvSpPr>
          </xdr:nvSpPr>
          <xdr:spPr>
            <a:xfrm>
              <a:off x="23332167" y="1764393"/>
              <a:ext cx="1732190" cy="1111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char" refreshedDate="44006.331009490743" createdVersion="6" refreshedVersion="6" minRefreshableVersion="3" recordCount="1821" xr:uid="{98704A11-4569-445B-A0E5-A61686234D86}">
  <cacheSource type="worksheet">
    <worksheetSource ref="A1:P1048576" sheet="2019 Enrollment and Graduation "/>
  </cacheSource>
  <cacheFields count="16">
    <cacheField name="College" numFmtId="0">
      <sharedItems containsBlank="1" count="27">
        <s v="Baruch"/>
        <s v="BMCC"/>
        <s v="Bronx"/>
        <s v="Brooklyn"/>
        <m/>
        <s v="City College"/>
        <s v="Graduate Center"/>
        <s v="Guttman"/>
        <s v="Hostos"/>
        <s v="Hunter"/>
        <s v="John Jay"/>
        <s v="Journalism"/>
        <s v="Kingsborough"/>
        <s v="Labor and Urban"/>
        <s v="LaGuardia"/>
        <s v="Law School "/>
        <s v="Lehman"/>
        <s v="Medgar Evers"/>
        <s v="Medical School"/>
        <s v="NYCCT"/>
        <s v="Prof. Studies"/>
        <s v="Public Health"/>
        <s v="Queens"/>
        <s v="Queensborough"/>
        <s v="Staten Island"/>
        <s v="York"/>
        <s v="Total"/>
      </sharedItems>
    </cacheField>
    <cacheField name="Degree" numFmtId="0">
      <sharedItems containsBlank="1" count="961">
        <s v="Accountancy"/>
        <s v="Accounting"/>
        <s v="Acturarial Science"/>
        <s v="Arts Administration"/>
        <s v="Biological Science"/>
        <s v="Business Administration (1-year)"/>
        <s v="Business Administration (2-year)"/>
        <s v="Business Communications"/>
        <s v="Communication Studies"/>
        <s v="Computer Information Systems"/>
        <s v="Corporate Communication"/>
        <s v="Economics"/>
        <s v="English"/>
        <s v="Entrepreneurship"/>
        <s v="Finance"/>
        <s v="Financial Engineering "/>
        <s v="Financial Mathematics"/>
        <s v="Financial Risk Management"/>
        <s v="Health Care Administration"/>
        <s v="Higher Education Administration"/>
        <s v="History"/>
        <s v="Human Resources Management"/>
        <s v="Industrial and Labor Relations"/>
        <s v="Industrial and Organizational Psychology"/>
        <s v="Information Systems "/>
        <s v="International Affairs"/>
        <s v="International Business"/>
        <s v="Journalism"/>
        <s v="Liberal Arts- Ad Hoc"/>
        <s v="Management"/>
        <s v="Marketing"/>
        <s v="Marketing Management"/>
        <s v="Mathematics "/>
        <s v="Mental Health Counseling"/>
        <s v="Music"/>
        <s v="Philosophy"/>
        <s v="Psychology"/>
        <s v="Public Administration"/>
        <s v="Public Affairs"/>
        <s v="Quantitative Methods and Modeling"/>
        <s v="Real Estate"/>
        <s v="Sociology"/>
        <s v="Spanish"/>
        <s v="Statistics"/>
        <s v="Statistics and Quantiative Modeling"/>
        <s v="Taxation"/>
        <s v="Accounting for Forensic Accounting"/>
        <s v="Animation and Motion Graphics"/>
        <s v="Art Foundations: Art History"/>
        <s v="Art Foundations: Studio Art"/>
        <s v="Biotechnology"/>
        <s v="Business Administration"/>
        <s v="Business Management"/>
        <s v="Child Care- Early Childhood Education"/>
        <s v="Children and Youth Studies"/>
        <s v="Community Health Education"/>
        <s v="Computer Network Technology"/>
        <s v="Computer Science"/>
        <s v="Criminal Justice"/>
        <s v="Digital Marketing "/>
        <s v="Engineering Science"/>
        <s v="Financial Management"/>
        <s v="Forensic Science"/>
        <s v="Gender and Women's Studies"/>
        <s v="Geographic Information Science"/>
        <s v="Gerontology"/>
        <s v="Health Informatics"/>
        <s v="Health Information Technology"/>
        <s v="Human Services"/>
        <s v="Liberal Arts"/>
        <s v="Liberal Arts (Bilingual Childhood Education)"/>
        <s v="Liberal Arts (Childhood Education)"/>
        <s v="Linguistics and Literacy"/>
        <s v="Math and Science for Secondary Education"/>
        <s v="Modern Languages"/>
        <s v="Multimedia Programming and Design"/>
        <s v="Nursing"/>
        <s v="Paramedic"/>
        <s v="Public Health"/>
        <s v="Respiratory Therapy"/>
        <s v="School Health Education"/>
        <s v="Science"/>
        <s v="Science for Health Professions"/>
        <s v="Small Business/Entrepreneurship"/>
        <s v="Video Arts and Technology"/>
        <s v="Writing and Literature"/>
        <s v="Animal Care and Management"/>
        <s v="Assistant of Children with Special Needs"/>
        <s v="Automotive Technician"/>
        <s v="Automotive Technology"/>
        <s v="Community/School Health Education"/>
        <s v="CyberSecurity and Networking"/>
        <s v="Dietetics and Nutrition Science"/>
        <s v="Digital Arts"/>
        <s v="Early Childhood Assistant"/>
        <s v="Education Associate"/>
        <s v="Environmental Technology"/>
        <s v="Exercise Science and Kinesiology"/>
        <s v="Horticulture"/>
        <s v="Liberal Arts and Sciences"/>
        <s v="Licensed Practical Nurse "/>
        <s v="Media and Digital Film Production"/>
        <s v="Medical Laboratory Technician  "/>
        <s v="Medical Office Assistant"/>
        <s v="Nuclear Medicine Technology"/>
        <s v="Office Adminstration and Technology"/>
        <s v="Paralegal Studies"/>
        <s v="Pharmaceutical Manufacturing Technology"/>
        <s v="Radiologic Technology"/>
        <s v="Science for Forensics"/>
        <s v="Therapeutic Recreation"/>
        <m/>
        <s v="Actuarial Mathematics"/>
        <s v="Adolescene Science Education, Grades 7-12"/>
        <s v="Africana Studies"/>
        <s v="American Studies"/>
        <s v="Anthropology"/>
        <s v="Art"/>
        <s v="Art Education"/>
        <s v="Art History"/>
        <s v="Art Teacher, All Grades"/>
        <s v="Austism Spectrum Disorder"/>
        <s v="Bilingual Education"/>
        <s v="Biology"/>
        <s v="Biology Teacher, Grades 7-12"/>
        <s v="Biology Teacher, Grades 7-12 (Alternative Transitional B Certification)"/>
        <s v="Caribbean Studies (Dual Major)"/>
        <s v="Chemistry"/>
        <s v="Chemistry Teacher, Grades 7-12"/>
        <s v="Childhood Eduation Teacher, Grades 1-6"/>
        <s v="Childhood Education Teacher, Grades 1-6"/>
        <s v="Childhood Education Teacher, Grades 1-6 with Bilingual Extension"/>
        <s v="Childhood Education: Teaching Students with Disabilities"/>
        <s v="Cinema Arts"/>
        <s v="Classics"/>
        <s v="Communication"/>
        <s v="Community Health"/>
        <s v="Comparitive Literature"/>
        <s v="Computational Mathematics"/>
        <s v="Computer and Information Science"/>
        <s v="Creative Writing"/>
        <s v="Early Childhood Education Teacher, Birth-Grade 2"/>
        <s v="Early Childhood Education: Teaching Students with Disabilities"/>
        <s v="Early Childhood Education/ Early Childhood Special Edcuation"/>
        <s v="Early Intervention and Parenting (Online Degree)"/>
        <s v="Earth and Environmental Sciences"/>
        <s v="Earth Science Teacher, Grades 7-12"/>
        <s v="Earth Science Teacher, Grades 7-12 (In-Service)"/>
        <s v="Earth Science Teacher, Grades 7-12 (Pre-Service)"/>
        <s v="Educational Leadership- School Building and School District Leader"/>
        <s v="English Teacher, Grades 7-12"/>
        <s v="English Teacher, Grades 7-12 (Alternative Transitional B Certification)"/>
        <s v="Exercise and Sport Science"/>
        <s v="Exercise Science"/>
        <s v="Experimental Psychology"/>
        <s v="Film"/>
        <s v="French"/>
        <s v="French Teacher, Grades 7-12"/>
        <s v="Global and Contemporary Jazz"/>
        <s v="Grief Counselling "/>
        <s v="Health and Nutrition Sciences"/>
        <s v="Industrial and Organizational Psychology- Personnel and Human Resources"/>
        <s v="Industrial and Organizational Psychology-Group Processes and Organizational Behavior"/>
        <s v="Internal Accounting "/>
        <s v="Italian"/>
        <s v="Journalism and Media Studies"/>
        <s v="Judaic Studies"/>
        <s v="Linguistics"/>
        <s v="Mathematics Teacher, Grades 7-12"/>
        <s v="Media Scoring"/>
        <s v="Media Studies"/>
        <s v="MHC- Finance"/>
        <s v="MHC- Mathematics Teacher, Grades 7-12"/>
        <s v="MHC- Multimedia Computing"/>
        <s v="MHC- Social Studies Teacher"/>
        <s v="MHC- Sociology"/>
        <s v="MHC- Television and Radio"/>
        <s v="MHC- Urban Sustainability"/>
        <s v="MHC- Women's and Gender Studies"/>
        <s v="MHC-Accounting"/>
        <s v="MHC-Actuarial Mathematics"/>
        <s v="MHC-Anthropology "/>
        <s v="MHC-Art"/>
        <s v="MHC-Art History"/>
        <s v="MHC-Biology"/>
        <s v="MHC-Broadcast Journalism"/>
        <s v="MHC-Business Administration"/>
        <s v="MHC-Business Management"/>
        <s v="MHC-Chemistry"/>
        <s v="MHC-Childhood Education Teacher, Grades 1-6"/>
        <s v="MHC-Communication"/>
        <s v="MHC-Computational Mathematics"/>
        <s v="MHC-Computer Science"/>
        <s v="MHC-Creative Writing"/>
        <s v="MHC-Economics"/>
        <s v="MHC-English"/>
        <s v="MHC-English Teacher, Grades 7-12"/>
        <s v="MHC-Exercise Science"/>
        <s v="MHC-Film"/>
        <s v="MHC-Financial Mathematics"/>
        <s v="MHC-French"/>
        <s v="MHC-Health and Nutrition Sciences"/>
        <s v="MHC-History"/>
        <s v="MHC-Information Systems"/>
        <s v="MHC-Linguistics"/>
        <s v="MHC-Mathematics"/>
        <s v="MHC-Music"/>
        <s v="MHC-Music Teacher, All Grades"/>
        <s v="MHC-Performance"/>
        <s v="MHC-Philosophy"/>
        <s v="MHC-Physics"/>
        <s v="MHC-Poltical Science"/>
        <s v="MHC-Psychology"/>
        <s v="MHC-Speech- Language Pathology, Audiology, Speech/Hearing Science"/>
        <s v="MHC-Theatre"/>
        <s v="Middle Childhood Education"/>
        <s v="Middle Childhood Education 5-9 (Alternative Transitional B Certificiation)"/>
        <s v="Middle Childhood Education Specialist: Math"/>
        <s v="Multimedia Computing "/>
        <s v="Music Composition and Theory"/>
        <s v="Music Teacher, All Grades"/>
        <s v="Music-Composition"/>
        <s v="Music-Performance"/>
        <s v="Music-Performance (30 credit)"/>
        <s v="Musicology"/>
        <s v="Nutrition"/>
        <s v="Performance"/>
        <s v="Performance and Interactive Media Arts"/>
        <s v="Physical Education Teacher"/>
        <s v="Physical Education Teacher (Alternative Transitional B Certificaton)"/>
        <s v="Physics"/>
        <s v="Physics Teacher, Grades 7-12"/>
        <s v="Play Therapy"/>
        <s v="Political Science"/>
        <s v="Public Accounting and Business, Management, and Finance"/>
        <s v="Puerto Rican and Latino Studies"/>
        <s v="Religion (Dual Major)"/>
        <s v="School Counseling"/>
        <s v="School District Leader"/>
        <s v="School Psychologist"/>
        <s v="Screen Studies"/>
        <s v="Social Studies Teacher "/>
        <s v="Sonic Arts"/>
        <s v="Spanish Teacher, Grades 7-12"/>
        <s v="Speech Communication and Speech"/>
        <s v="Speech- Language Pathology"/>
        <s v="Speech- Language Pathology, Audiology, Speech/Hearing Science"/>
        <s v="Sport Management"/>
        <s v="Teacher of Students With Disabilities, Secondary Education, Grades 7-12 (Alternative Transitional B Certification)"/>
        <s v="Teacher of Students With Disabilities, Secondary Education, Grades 7-12, Generalist"/>
        <s v="Television and Radio"/>
        <s v="Television Production"/>
        <s v="Theatre"/>
        <s v="Urban Sustainabilty"/>
        <s v="Women Studies"/>
        <s v="Applied Mathematics"/>
        <s v="Architecture"/>
        <s v="Architecture I"/>
        <s v="Architecture II"/>
        <s v="Area Studies: Asian- Latin American &amp; Latino- Russian"/>
        <s v="Area Studies: Black-Puerto Rican-Jewish"/>
        <s v="Bilingual Childhood Education"/>
        <s v="Bilingual Childhood Education (Alternative Transitional B Certification)"/>
        <s v="Bilingual Childhood Education, Grades 1-6"/>
        <s v="Bilingual Extension (28 Credit)"/>
        <s v="Bilingual Special Education, Grades 1-6"/>
        <s v="Bilingual Special Education, Grades 1-6, (Alternative Transitional B Certification)"/>
        <s v="Biochemistry"/>
        <s v="Biomedical Engineering"/>
        <s v="Biomedical Science"/>
        <s v="Branding and Integrated Communications"/>
        <s v="Chemcial Engineering "/>
        <s v="Chemical Engineering"/>
        <s v="Chemical Engineering "/>
        <s v="Childhood Eduation: Teaching Students with Disabilties (Alternative Transitional B Certification)"/>
        <s v="Childhood Education"/>
        <s v="Civil Engineering "/>
        <s v="Communciations"/>
        <s v="Computer Engineering"/>
        <s v="Data Science and Engineering"/>
        <s v="Digital and Interdisciplinary Art Practice"/>
        <s v="Early Childhood Education"/>
        <s v="Early Childhood Education (Center for Worker Education)"/>
        <s v="Earth Systems Science and Environmental Engineering"/>
        <s v="Economics 4-Year"/>
        <s v="Educational Theatre"/>
        <s v="Educational Theatre for Initial Certification"/>
        <s v="Educational Theatre for Professional Certification"/>
        <s v="Educational Theatre, Non Teacher Certificiation"/>
        <s v="Electrical Engineering"/>
        <s v="Electronic Design and Multimedia"/>
        <s v="Entry Level Leader Certification"/>
        <s v="Environmental and Earth Systems Science"/>
        <s v="Geology"/>
        <s v="Interdisciplinary Liberal Arts and Science (Center for Worker Education)"/>
        <s v="International Relations"/>
        <s v="International Studies"/>
        <s v="Jazz Studies"/>
        <s v="Jazz Studies (Instrumental)"/>
        <s v="Jazz Studies (Vocal)"/>
        <s v="Jazz Stuides (Vocal)"/>
        <s v="Landscape Architecture 1"/>
        <s v="Language and Literacy"/>
        <s v="Literacy Teacher Education, Birth to Grade 6"/>
        <s v="Literacy Teacher Education, Grades 5-12"/>
        <s v="Management and Administration"/>
        <s v="Mechanical Engineering"/>
        <s v="MHC- Anthropology"/>
        <s v="MHC- Applied Mathematics"/>
        <s v="MHC- Biomedical Engineering "/>
        <s v="MHC- Chemical Engineering "/>
        <s v="MHC- Childhood Education "/>
        <s v="MHC- Earth Systems Science and Environmental Engineering"/>
        <s v="MHC-Architecture"/>
        <s v="MHC-Biochemistry"/>
        <s v="MHC-Civil Engineering"/>
        <s v="MHC-Computer Engineering"/>
        <s v="MHC-Electrical Engineering"/>
        <s v="MHC-Environmental and Earth Systems Science"/>
        <s v="MHC-International Studies"/>
        <s v="MHC-Management and Adminstration"/>
        <s v="MHC-Mechanical Engineering"/>
        <s v="MHC-Romance Languages: French, Italian, Spanish"/>
        <s v="MHC-Sociology"/>
        <s v="Middle School Mathematics Education Specialist"/>
        <s v="Middle School Science Education"/>
        <s v="Physician Assistant"/>
        <s v="Psychology-Clinical"/>
        <s v="Public Service Management"/>
        <s v="Romance Languages: French, Italian, Spanish"/>
        <s v="School Building Leadership"/>
        <s v="School District Leadership"/>
        <s v="Science Education: Biology"/>
        <s v="Science Education: Chemistry"/>
        <s v="Science Education: Earth Science"/>
        <s v="Science Education: Physics"/>
        <s v="Social Studies Teacher Education"/>
        <s v="Social Studies Teacher, Grades 7-12"/>
        <s v="Spanish 7-12 Certification for Non-Spanish Certified Teachers"/>
        <s v="Spanish 7-12 for Initially Certified Spanish Teachers"/>
        <s v="Spanish 7-12 for Non-Spanish Majors"/>
        <s v="Spanish 7-12 for Spanish Majors"/>
        <s v="Spanish Teacher, Grades 7-12 (Alternative Transitional B Certification)"/>
        <s v="Sustainability in the Urban Environment"/>
        <s v="Teaching English to Speakers of Other Languages"/>
        <s v="Teaching English to Speakers of Other Languages (Alternative Transitional B Certification)"/>
        <s v="Teaching Student with Disabilities, Grades 7-12"/>
        <s v="Teaching Students with Disabilities in Middle Childhood Education"/>
        <s v="Teaching Students with Disabilities in Middle Childhood Education (Alternative Transitional B Certification)"/>
        <s v="Teaching Students with Disabilities, Grades 7-12 Generalist"/>
        <s v="Teaching Students with Disabilties, Grades 1-6"/>
        <s v="The Study of the Americas"/>
        <s v="Translational Medicine"/>
        <s v="Urban Design"/>
        <s v="Audiology"/>
        <s v="Business"/>
        <s v="Comparative Literature"/>
        <s v="Data Science"/>
        <s v="Digital Humanities"/>
        <s v="Educational Psychology-General"/>
        <s v="Health Psychology and Clinical Science"/>
        <s v="International Migration Studies"/>
        <s v="Latin American, Iberian, and Latino Cultures"/>
        <s v="Liberal Studies"/>
        <s v="Middle Eastern Studies"/>
        <s v="Psychology-Behavioral Analysis"/>
        <s v="Psychology-General"/>
        <s v="Psychology: Clinical Forensic Psychology"/>
        <s v="Social Welfare"/>
        <s v="Speech, Language, and Hearing Sciences"/>
        <s v="Theatre and Performance"/>
        <s v="Urban Education"/>
        <s v="Women's and Gender Studies"/>
        <s v="Information Technology"/>
        <s v="Urban Studies"/>
        <s v="Accounting for Forensics"/>
        <s v="Aging and Health Studies"/>
        <s v="Chemical Engineering Science"/>
        <s v="Civil Engineering Science"/>
        <s v="Dental Hygiene"/>
        <s v="Digital Design and Animation"/>
        <s v="Digital Music"/>
        <s v="Early Childhood Education (Online Degree)"/>
        <s v="Electrical Engineering Science"/>
        <s v="Food Studies"/>
        <s v="Game Design"/>
        <s v="Mechanical Engineering Science"/>
        <s v="Office Administration and Technology- Medical Office Manager"/>
        <s v="Office Assistant"/>
        <s v="Office Technology"/>
        <s v="Police Science"/>
        <s v="Practical Nursing"/>
        <s v="Public Interest Paralegal Studies"/>
        <s v="Science for Forensic Science"/>
        <s v="Accounting "/>
        <s v="Adolescent Chinese"/>
        <s v="Adolescent Education: Biology, Grades 7-12"/>
        <s v="Adolescent Education: English, Grades 7-12"/>
        <s v="Adolescent Education: French, Grades 7-12"/>
        <s v="Adolescent Education: Italian, Grades 7-12"/>
        <s v="Adolescent Education: Latin 7-12"/>
        <s v="Adolescent Education: Mathematics, Grades 7-12"/>
        <s v="Adolescent Education: Social Studies, Grades 7-12"/>
        <s v="Adolescent Generalist, Students with Disabilities, Grades 7-12"/>
        <s v="Adolscence Education: Biology"/>
        <s v="Adult-Gerontology Clinical Nurse Specialist"/>
        <s v="Adult/ Gerontology Nurse Practitioner"/>
        <s v="Advanced Preparation in Special Education"/>
        <s v="Africana and Puerto Rican/Latino Studies"/>
        <s v="Animal Behavior and Conservation"/>
        <s v="Applied Behavior Analysis"/>
        <s v="Applied Behavioral Analysis"/>
        <s v="Applied Mathematics and Statistics"/>
        <s v="Archaeology"/>
        <s v="Archaeology (Interdepartmental)"/>
        <s v="Art History (30 Credit Major)"/>
        <s v="Bilingual Extension"/>
        <s v="Bilingual Pupil Personnel Services: Intensive Teacher Institute"/>
        <s v="Biological Sciences"/>
        <s v="Biological Sciences-Major 1"/>
        <s v="Biomedical Laboratory Management"/>
        <s v="Chemistry Major 1"/>
        <s v="Chemistry Major 2"/>
        <s v="Chemistry Teacher, Grades 7-12 (Alternative Transitional B Certification)"/>
        <s v="Childhood Education with Bilingual Extension (Spanish/English)"/>
        <s v="Childhood Education with Bilingual Extension (Spanish/English) (Alternative Transitional B Certification)"/>
        <s v="Childhood Education with Specialization in STEM"/>
        <s v="Childhood Education, Grades 1-6"/>
        <s v="Childhood Education, Grades 1-6 (Alternative Transitional B Certification)"/>
        <s v="Childhood Education, Grades 1-6 (Quest)"/>
        <s v="Childhood Special Education: Learning &amp; Behavioral Disabilities"/>
        <s v="Childhood Special Education: Learning &amp; Behavioral Disabilties"/>
        <s v="Childhood Special Education: Learning &amp; Behavioral Disabilties (Alternative Transitional B Certification)"/>
        <s v="Childhood Special Education: Severe/Multiple Disabilities"/>
        <s v="Chinese Language and Literature"/>
        <s v="Chinese Teacher, Grades 7-12"/>
        <s v="Cinema Studies"/>
        <s v="Classical Studies"/>
        <s v="Community/ Public Health Clincial Nurse Specialist"/>
        <s v="Community/ Public Health Nursing"/>
        <s v="Cytotechnology"/>
        <s v="Dance"/>
        <s v="Dance Education"/>
        <s v="Dance Education (Alternative Transitional B Certification)"/>
        <s v="Early Childhood Eduation with Bilingual Extension"/>
        <s v="Early Childhood Education, Birth to Grade 2"/>
        <s v="Early Childhood Special Eduation Teacher (Dual Certification with Annotation)"/>
        <s v="Early Childhood Special Education Teacher (Severe Disabilities Annotation)"/>
        <s v="Early Childhood Special Education, Birth to Grade 2"/>
        <s v="Early Childhood Teacher, Birth to Grade 2"/>
        <s v="Earth Science Teacher, Grades 7-12 (Alternative Transitional B Certification)"/>
        <s v="Educational Leadership"/>
        <s v="Educational Psychology"/>
        <s v="Educational Theatre (Alternative Transitional B Certification)"/>
        <s v="Elementary Mathematics Specialist"/>
        <s v="English Language Art"/>
        <s v="English Literature"/>
        <s v="Environmental Studies"/>
        <s v="Family Nurse Practitioner"/>
        <s v="Geographic Information Systems"/>
        <s v="Geography"/>
        <s v="Geoinformatics"/>
        <s v="German"/>
        <s v="Gerontological/ Adult Health Nurse Practitioner"/>
        <s v="Gifted Education"/>
        <s v="Health Careers Preparation"/>
        <s v="Hebrew"/>
        <s v="Human Biology"/>
        <s v="Instructional Leadership"/>
        <s v="Intergrated Media Arts"/>
        <s v="Italian Teacher, Grades 7-12"/>
        <s v="Jewish Studies"/>
        <s v="Latin"/>
        <s v="Latin American and Caribbean Studies"/>
        <s v="Latin and Greek"/>
        <s v="Latin Teacher, Grades 7-12"/>
        <s v="Literacy Teacher, Birth to Grade 6"/>
        <s v="Literature, Language, and Theory"/>
        <s v="Mathematics 1 Teacher, Grades 7-12"/>
        <s v="Mathematics 1 Teacher, Grades 7-12 (Alternative Transitional B Certification)"/>
        <s v="Mathematics Education (Grades 7-12)"/>
        <s v="Mathematics Education, Grades 7-12"/>
        <s v="Medical Laboratory Science- Biomedical Science"/>
        <s v="Medical Laboratory Science- Clincial Science"/>
        <s v="Medical Laboratory Technology"/>
        <s v="MHC- Latin and Greek"/>
        <s v="MHC-Biological Sciences-Major 1"/>
        <s v="MHC-Chemistry Major 1"/>
        <s v="MHC-Chemistry Major 2"/>
        <s v="MHC-Chinese Language and Literature"/>
        <s v="MHC-Cinema Studies"/>
        <s v="MHC-Classical Studies"/>
        <s v="MHC-Community Health"/>
        <s v="MHC-Dance"/>
        <s v="MHC-Early Childhood Education, Birth to Grade 2"/>
        <s v="MHC-English Literature"/>
        <s v="MHC-Environmental Studies"/>
        <s v="MHC-Geography"/>
        <s v="MHC-German"/>
        <s v="MHC-Human Biology"/>
        <s v="MHC-Media Studies"/>
        <s v="MHC-Medical Laboratory Sciences"/>
        <s v="MHC-Music (25 Credit Major)"/>
        <s v="MHC-Music (42 Credit Major)"/>
        <s v="MHC-Nursing"/>
        <s v="MHC-Nutrition and Food Science: Dietetics"/>
        <s v="MHC-Religion"/>
        <s v="MHC-Special Honors Program"/>
        <s v="MHC-Studio Art (24 Credit Major)"/>
        <s v="MHC-Studio Art (42 Credit Major)"/>
        <s v="MHC-Urban Studies"/>
        <s v="Music (25 Credit Major)"/>
        <s v="Music (42 Credit Major)"/>
        <s v="Music Teacher, All Grades (Alternative Transitional B Certification)"/>
        <s v="Nursing (Accelerated)"/>
        <s v="Nursing (RN)"/>
        <s v="Nursing Administration"/>
        <s v="Nutrition (Dietetic Internship)"/>
        <s v="Nutrition and Food Science: Dietetics"/>
        <s v="Nutriton (Academic Dietetic Internship)"/>
        <s v="Orientation and Mobility"/>
        <s v="Physical Therapy"/>
        <s v="Playwriting"/>
        <s v="Psychiatric- Mental Health Nurse Practitioner"/>
        <s v="Psychiatric/ Mental Health Nurse Practitioner"/>
        <s v="Psychology of Animal Behavior and Conservation"/>
        <s v="Pure Mathematics"/>
        <s v="Rehabilitation Counseling"/>
        <s v="Rehabilitation Teaching and Orientation &amp; Mobility"/>
        <s v="Religion"/>
        <s v="Romance Languages"/>
        <s v="Russian"/>
        <s v="School Counselor"/>
        <s v="Secondary Literacy Education, Grades 5-12"/>
        <s v="Social Research"/>
        <s v="Social Studies and History Teacher, Grades 7-12"/>
        <s v="Social Work"/>
        <s v="Special Education Teacher. Grades 1-6"/>
        <s v="Special Honors Program"/>
        <s v="Speech Language Pathology"/>
        <s v="Statistics and Applied Math"/>
        <s v="Studio Art (24 Credit Major)"/>
        <s v="Studio Art (42 Credit Major)"/>
        <s v="Teacher of Students With Disabilities- Adolescent, Grades 7-12- Generalist (Alternative Transitional B Certification)"/>
        <s v="Teacher of the Blind"/>
        <s v="Teacher of the Blind and Visually Impaired"/>
        <s v="Teacher of the Deaf"/>
        <s v="Teacher of the Deaf and Hearing Impaired "/>
        <s v="Teacher of Visual Impairment Rehabilitation "/>
        <s v="Teaching English to Speakers of Other Languages "/>
        <s v="Teaching English to Speakers of Other Languages, Pre-K to Grade 12"/>
        <s v="Teaching of the Blind and Visually Impaired"/>
        <s v="Urban Planning"/>
        <s v="Urban Policy and Leadership"/>
        <s v="Visual Arts Education (Initial Certfication)"/>
        <s v="Visual Arts Education (Non-Certfication)"/>
        <s v="Women and Gender Studies"/>
        <s v="Applied Digital Forensic Science"/>
        <s v="Applied Mathematics: Data Science and Cryptography"/>
        <s v="Cellular and Molecular Biology"/>
        <s v="Computer Science and Information Security"/>
        <s v="Computer Science for Digital Forensics"/>
        <s v="Crime Prevention and Analysis"/>
        <s v="Criminal Investigation"/>
        <s v="Criminal Justice (Crime Control and Prevention)"/>
        <s v="Criminal Justice (Institutional Theory and Practice)"/>
        <s v="Criminal Justice Management"/>
        <s v="Criminology"/>
        <s v="Culture and Deviance Studies"/>
        <s v="Digital Forensic and Cybersecurity"/>
        <s v="Emergency Management"/>
        <s v="Emergency Service Administration"/>
        <s v="Fire and Emergency Service"/>
        <s v="Fire Service"/>
        <s v="Forensic Accounting"/>
        <s v="Forensic Mental Health Counseling"/>
        <s v="Forensic Psychology"/>
        <s v="Fraud Examination and Financial Forensics "/>
        <s v="Gender Studies"/>
        <s v="Global History"/>
        <s v="Health Care Inspection and Oversight"/>
        <s v="Human Rights"/>
        <s v="Human Services and Community Justice"/>
        <s v="Humanities and Justice"/>
        <s v="International Crime and Justice "/>
        <s v="International Criminal Justice"/>
        <s v="Latin American and Latina/o Studies"/>
        <s v="Law and Society"/>
        <s v="Legal Translation and Legal Interpretation in Spanish"/>
        <s v="MHC- Law and Society"/>
        <s v="MHC-Criminology"/>
        <s v="MHC-Culture and Deviance Studies"/>
        <s v="MHC-Emergency Services Administration"/>
        <s v="MHC-Fire and Emergency Service"/>
        <s v="MHC-Fire Service"/>
        <s v="MHC-Forensic Psychology"/>
        <s v="MHC-Forensic Science"/>
        <s v="MHC-Global History"/>
        <s v="MHC-International Criminal Justice"/>
        <s v="Police Studies"/>
        <s v="Postgraduate Certificate in Forensic Psychology"/>
        <s v="Protection Management"/>
        <s v="Public Administration: Inspection and Oversight"/>
        <s v="Public Administration: Public Policy and Administration"/>
        <s v="Race and Criminal Justice"/>
        <s v="Security Management"/>
        <s v="Terrorism Studies"/>
        <s v="Toxicology"/>
        <s v="Transnational Organized Crime Studies"/>
        <s v="Victimology Studies in Forensic Psychology"/>
        <s v="Alcoholism and Substance Abuse Counseling"/>
        <s v="Chemistry Dependency Counseling"/>
        <s v="Culinary Arts"/>
        <s v="Early Childhood Education/Child Care"/>
        <s v="Earth and Planetary Sciences"/>
        <s v="Education Studies"/>
        <s v="Emergency Medical Services "/>
        <s v="Fashion Design"/>
        <s v="Fine Arts"/>
        <s v="Graphic Design and Illustration"/>
        <s v="Journalism and Print Media"/>
        <s v="Marine Mechanic"/>
        <s v="Maritime Technology"/>
        <s v="Media Arts"/>
        <s v="Mental Health and Human Services"/>
        <s v="Office Administration and Technology"/>
        <s v="Physical Therapist Assistant"/>
        <s v="Polysomnographic Technology"/>
        <s v="Retail Merchandising"/>
        <s v="Science for Forensic"/>
        <s v="Speech Communication"/>
        <s v="Surgical Technology"/>
        <s v="Theatre Arts"/>
        <s v="Tourism and Hospitality"/>
        <s v="Website Development and Administration"/>
        <s v="Community Leadership"/>
        <s v="Health Care Policy and Administration"/>
        <s v="Labor Relations"/>
        <s v="Labor Studies "/>
        <s v="Labor Studies (12 credit)"/>
        <s v="Labor Studies (16 credit)"/>
        <s v="Public Administration and Public Policy"/>
        <s v="Urban and Community Studies"/>
        <s v="Commerical Photography"/>
        <s v="Communications"/>
        <s v="Computer Network Administration and Security"/>
        <s v="Computer Operations"/>
        <s v="Computer Technology"/>
        <s v="Digital Media Arts"/>
        <s v="Education Associate- The Bilingual Child"/>
        <s v="Emergency Medical Technician/Paramedic"/>
        <s v="Energy Technician"/>
        <s v="Environmental Science"/>
        <s v="Human Services: Mental Health"/>
        <s v="Industrial Design Technology"/>
        <s v="Liberal Arts: Mathematics and Science"/>
        <s v="Liberal Arts: Social Sciences and Humanities"/>
        <s v="Music Recording Technology"/>
        <s v="New Media Technology"/>
        <s v="Nutrition &amp; Culinary Management"/>
        <s v="Occupational Therapy Assistant"/>
        <s v="Programming and Software Development"/>
        <s v="Public Community Health"/>
        <s v="Spanish Translation"/>
        <s v="Theater"/>
        <s v="Travel, Tourism, and Hospitality Management"/>
        <s v="Veterinary Technology"/>
        <s v="Law"/>
        <s v="Law and International Relations"/>
        <s v="Advanced Educational Leadership/District Leader"/>
        <s v="African American Studies"/>
        <s v="Bilingual Extension: Special Education, Intensive Teacher Institute"/>
        <s v="Business (Online Degree)"/>
        <s v="Computer Graphics and Imaging"/>
        <s v="Counselor Education"/>
        <s v="Dietetics, Foods, and Nutrition"/>
        <s v="Early Childhood Education with Bilingual Extension"/>
        <s v="Earth Science"/>
        <s v="Economics and Mathematics"/>
        <s v="Education Administration as School Building Leader"/>
        <s v="Elementary Education"/>
        <s v="Elementary Education with Bilingual Extension"/>
        <s v="Film and TV Studies"/>
        <s v="Geography "/>
        <s v="Gifted Education (Online Degree)"/>
        <s v="Health Education and Promotion"/>
        <s v="Health Education and Promotion (Online Degree)"/>
        <s v="Health Services Administration"/>
        <s v="Health Teacher, All Grades"/>
        <s v="History (Teacher Education)"/>
        <s v="Interdepartmental Concentration in Anthropology"/>
        <s v="Interdisciplinary Environmental Sciences"/>
        <s v="Literacy Teacher, Birth to Grade 6 and Special Education Grades 1-6"/>
        <s v="Mathematics and Instruction"/>
        <s v="Mathematics Teacher Education, Grades 7-12"/>
        <s v="Mathematics Teacher, Grades 7-12 (Alternative Transitional B Certification)"/>
        <s v="Media Communications Studies"/>
        <s v="MHC-Computer Information Systems"/>
        <s v="MHC-Media Communication Studies"/>
        <s v="MHC-Social Work"/>
        <s v="Middle Childhood Extension, Grades 5-6"/>
        <s v="Multimedia Performing Arts"/>
        <s v="Nursing (Online Degree)"/>
        <s v="Organizational Leadership"/>
        <s v="Pediatric Nurse Practitioner"/>
        <s v="Puerto Rican Studies (Teacher Education)"/>
        <s v="Reading Teacher, Birth-Grade 6"/>
        <s v="Reading Teacher, Grades 5-12"/>
        <s v="Recreation Education"/>
        <s v="Science Teacher, Grades 7-12"/>
        <s v="Science Teacher, Grades 7-12 (Alternative Transitional B Certification)"/>
        <s v="Self Determined Studies"/>
        <s v="Social Studies Teacher, Grades 7-12 (Alternative Transitional B Certification)"/>
        <s v="Social Work (LCSW)"/>
        <s v="Special Education Teacher, Birth-2"/>
        <s v="Special Education Teacher, Birth-Grade 2"/>
        <s v="Special Education Teacher, Grades 1-6"/>
        <s v="Special Education Teacher, Grades 1-6 (Alternative Transitional B Certification)"/>
        <s v="Special Education Teacher, Grades 7-12"/>
        <s v="Special Education Teacher, Grades 7-12 "/>
        <s v="Special Education Teacher, Grades 7-12 (Alternative Transitional B Certification)"/>
        <s v="Speech Pathology and Audiology"/>
        <s v="Teacher English to Speakers of Other Languages"/>
        <s v="Applied Management"/>
        <s v="Computer Applications"/>
        <s v="Financial Economics"/>
        <s v="Mathematical Sciences"/>
        <s v="Media and The Performing Arts"/>
        <s v="Special Education and Childhood Teacher, Grades 1-6"/>
        <s v="Special Education and Early Childhood Teacher, Birth-2"/>
        <s v="Teacher Education"/>
        <s v="Medical Education"/>
        <s v="Applied Chemistry"/>
        <s v="Applied Computational Physics"/>
        <s v="Architectural Technology"/>
        <s v="Biomedical Informatics"/>
        <s v="Business and Technology of Fashion"/>
        <s v="Career and Technical Teacher Education "/>
        <s v="Chemical Technology"/>
        <s v="Civil Engineering Technology"/>
        <s v="Communication Design"/>
        <s v="Communication Design Management"/>
        <s v="Computer Engineering Technology"/>
        <s v="Computer Systems"/>
        <s v="Construction Engineering Technology"/>
        <s v="Construction Management"/>
        <s v="Construction Management Technology"/>
        <s v="Dental Laboratory Technology"/>
        <s v="Electrical Engineering Technology"/>
        <s v="Electrical Technology"/>
        <s v="Electromechanical Engineering Technology"/>
        <s v="Emerging Media Technologies"/>
        <s v="Entertainment Technology"/>
        <s v="Environmental Control Technology"/>
        <s v="Facilities Management"/>
        <s v="Hospitality Management"/>
        <s v="Legal Assistant Studies"/>
        <s v="Marketing Management and Sales"/>
        <s v="Mathematics Education"/>
        <s v="Mechanical Engineering Technology"/>
        <s v="Ophthalmic Dispensing Technology"/>
        <s v="Professional and Technical Writing"/>
        <s v="Radiologic Technology and Medical Imaging"/>
        <s v="Radiological Science"/>
        <s v="Technology Teacher Education"/>
        <s v="Telecommunic Engineering Technology"/>
        <s v="Applied Theatre"/>
        <s v="Business Management and Leadership (Online Degree)"/>
        <s v="Communication and Media (Online Degree)"/>
        <s v="Data Science (Online Degree)"/>
        <s v="Disability Services in Higher Education (Online Degree)"/>
        <s v="Disability Studies (Online Degree)"/>
        <s v="Diversity in the Workplace"/>
        <s v="Health Information Management (Online Degree)"/>
        <s v="Human Relations"/>
        <s v="Immigration Law Studies (Online Degree)"/>
        <s v="Information Systems (Online Degree)"/>
        <s v="Leadership"/>
        <s v="Medical Coding (Online Degree)"/>
        <s v="Nursing (RN) (Online Degree)"/>
        <s v="Nursing Education"/>
        <s v="Nursing Education (Online Degree)"/>
        <s v="Nursing Informatics"/>
        <s v="Nursing Organizational Leadership (Online Degree)"/>
        <s v="Project Management (Online Degree)"/>
        <s v="Psychology (Online Degree)"/>
        <s v="Research Administration "/>
        <s v="Research Administration and Compliance"/>
        <s v="Research Compliance"/>
        <s v="Sociology (Online Degree)"/>
        <s v="Youth Studies"/>
        <s v="Environmental and Occupational Health Science"/>
        <s v="Urban Public Health"/>
        <s v="Adolescent Education: Chemistry, Grades 7-12"/>
        <s v="Adolescent Education: Chinese, Grades 7-12"/>
        <s v="Adolescent Education: Earth Science, Grades 7-12"/>
        <s v="Adolescent Education: English, Grades 7-12 (Alternative Transitional B Certification)"/>
        <s v="Adolescent Education: Physics, Grades 7-12"/>
        <s v="Adolescent Education: Science, Grades 7-12"/>
        <s v="Adolescent Education: Science, Grades 7-12 (Alternative Transitional B Certification)"/>
        <s v="Adolescent Education: Spanish Studies, Grades 7-12"/>
        <s v="Adolescent Education: Visual Art, All Grades"/>
        <s v="Anthropology: Social Studies, Grades 7-12"/>
        <s v="Applied Environmental Geosciences"/>
        <s v="Applied Linguistics: Adult E.S.L. and Literacy"/>
        <s v="Archives &amp; Preserv. Of Cultural Materials"/>
        <s v="Behavioral Neuroscience"/>
        <s v="Bilingual Education Extension (Online Degree)"/>
        <s v="Bilingual Education Extension, Grades 7-12"/>
        <s v="Biology and Neuroscience"/>
        <s v="Biology, Grades 7-12"/>
        <s v="Business Administration: Actuarial Studies"/>
        <s v="Business Administration: Finance"/>
        <s v="Business Administration: International Business"/>
        <s v="Byzantine and Modern Greek Studies"/>
        <s v="Chemistry- 4 Year"/>
        <s v="Chemistry, Grades 7-12"/>
        <s v="Childhood Education and Special Education, Grades 1-6"/>
        <s v="Childhood Education, Grades 1-6, with Bilingual Extension"/>
        <s v="Children's Literature- 1st Grade through 6th Grade"/>
        <s v="Chinese"/>
        <s v="Classical Performance"/>
        <s v="Communication Science and Disorders"/>
        <s v="Critical Languages Education, Grades 7-12"/>
        <s v="Critical Social Practice"/>
        <s v="Data Analytics and Applied Social Research"/>
        <s v="Design"/>
        <s v="Drama and Theater"/>
        <s v="Early Childhood Education, Birth- Grade 2"/>
        <s v="Early Childhood Education, Birth-Grade 2"/>
        <s v="East Asian Studies"/>
        <s v="Economics: Social Studies, Grades 7-12"/>
        <s v="English, Grades 7-12"/>
        <s v="Environmental Sciences"/>
        <s v="Family and Consumer Science Teacher, All Grades"/>
        <s v="Family and Consumer Sciences"/>
        <s v="Film Studies"/>
        <s v="French, Grades 7-12"/>
        <s v="Geological and Environmental Sciences"/>
        <s v="Geology: Earth Sciences, Grades 7-12"/>
        <s v="History: Social Studies, Grades 7-12"/>
        <s v="Interdisciplinary Major"/>
        <s v="Italian Culture for the 21st Century"/>
        <s v="Italian, Grades 7-12"/>
        <s v="Labor Studies"/>
        <s v="Latin American Area Studies"/>
        <s v="Library Media Specialist"/>
        <s v="Library Media Specialist for Certified Teachers"/>
        <s v="Library Science"/>
        <s v="Linguistics T.E.S.O.L."/>
        <s v="Literacy Teacher, Birth-Grade 6"/>
        <s v="Literacy Teacher, Grades 5-12"/>
        <s v="Mathematics and Bilingual Education"/>
        <s v="Mathematics, Grades 7-12"/>
        <s v="Music and Production"/>
        <s v="Music Education"/>
        <s v="Music Performance"/>
        <s v="Music Performance (Professional Studies)"/>
        <s v="Music- 4 1/2 Year"/>
        <s v="Nutrition and Dietetics"/>
        <s v="Nutrition and Exercise Sciences"/>
        <s v="Photonics"/>
        <s v="Physical Education Teacher, All Grades"/>
        <s v="Physics- 4 Year"/>
        <s v="Physics, Grades 7-12"/>
        <s v="Political Science and Government"/>
        <s v="Political Science and Government: Social Studies, Grades 7-12"/>
        <s v="Psychology and Neuroscience"/>
        <s v="Quantitative Economics"/>
        <s v="Religious Studies"/>
        <s v="Risk Management"/>
        <s v="Risk Management/ Accounting"/>
        <s v="Risk Management/ Dynamic Financial Analysis Modeling"/>
        <s v="Risk Management/ Finance"/>
        <s v="Sabbatical Program in Literacy for New York City Teachers"/>
        <s v="School Building Leader"/>
        <s v="Secondary Literacy, Grades 5-12"/>
        <s v="Sociology: Social Studies, Grades 7-12"/>
        <s v="Spanish, Grades 7-12"/>
        <s v="Special Education: Childhood Education (Grades 1-6)"/>
        <s v="Special Education: Early Childhood, Birth to Grade 2"/>
        <s v="Studio Art"/>
        <s v="Teacher English to Speakers of Other Languages-TESOL"/>
        <s v="Teaching Mathematics and Computer Science"/>
        <s v="Teaching Students With Disabilities, Adolescent Generalist, Grades 7-12"/>
        <s v="TESOL and Elementary Bilingual Education"/>
        <s v="Theatre and Dance"/>
        <s v="Urban Affairs"/>
        <s v="Urban Studies: Social Studies, Grades 7-12"/>
        <s v="Digital Art and Design"/>
        <s v="Electronic Engineering Technology"/>
        <s v="Environmental Health"/>
        <s v="Health Care Office Administration: Managing, Coding, and Billing"/>
        <s v="Health Sciences"/>
        <s v="Internet and Information Technology"/>
        <s v="Liberal Arts and Sciences (Childhood Education)"/>
        <s v="Liberal Arts and Sciences- Math and Science"/>
        <s v="Massage Therapy"/>
        <s v="Museum Studies"/>
        <s v="Music Production"/>
        <s v="Office Administration Assistant"/>
        <s v="Telecommunications Technology"/>
        <s v="Adolescent Education: Biology Teacher, Grades 7-12"/>
        <s v="Adolescent Education: English Teacher, Grades 7-12"/>
        <s v="Adolescent Education: Mathematics Teacher, Grades 7-12"/>
        <s v="Adolescent Education: Social Studies Teacher, Grades 7-12"/>
        <s v="Adult/ Gerontology Clinical Nurse Specialist"/>
        <s v="African and African Diaspora Studies"/>
        <s v="Autism"/>
        <s v="Childhood Edcuation, Grades 1-6"/>
        <s v="Childhood Special Education Teacher, Grades 1-6"/>
        <s v="Cinema and Media Studies"/>
        <s v="Clinical Mental Health Counseling"/>
        <s v="Drama"/>
        <s v="Healthcare Management"/>
        <s v="History, Grades 7-12"/>
        <s v="Information Systems and Informatics"/>
        <s v="Italian Studies"/>
        <s v="Italian Studies, Grades 7-12"/>
        <s v="Leadership in Education (combined SBL &amp; SDL)"/>
        <s v="Leadership in Education (School Building Leader)"/>
        <s v="Leadership in Education (School District Leader)"/>
        <s v="Medical Technology"/>
        <s v="MHC-Business"/>
        <s v="MHC-Communications"/>
        <s v="MHC-Computer Science/ Mathematics"/>
        <s v="MHC-Engineering Science"/>
        <s v="MHC-Italian Studies"/>
        <s v="MHC-Political Science"/>
        <s v="MHC-Science, Letters, Society (Education)"/>
        <s v="Neuroscience and Developmental Disabilities"/>
        <s v="Philosophy and Political Science"/>
        <s v="Public History"/>
        <s v="Science, Letters, Society"/>
        <s v="Science, Letters, Society (Education)"/>
        <s v="Sociology/Anthropology"/>
        <s v="Special Education- Adolescence Generalist"/>
        <s v="Teaching English to Speakers of Other Languages- TESOL (Non-Teacher Certification)"/>
        <s v="Teaching English to Speakers of Other Languages- TESOL (Online Degree)"/>
        <s v="Teaching English to Speakers of Other Languages- TESOL (Teacher Certification)"/>
        <s v="Women's Gender and Sexuality Studies"/>
        <s v="Art (Painting, Drawing, Sculpture)"/>
        <s v="Aviation Management"/>
        <s v="Black Studies"/>
        <s v="Clinical Laboratory Science/ Medical Technology"/>
        <s v="Communications Technology"/>
        <s v="English (Teacher Education)"/>
        <s v="Environmental Health Science"/>
        <s v="Gerontological Studies and Services"/>
        <s v="Health Promotion Management"/>
        <s v="Health Science"/>
        <s v="Information Systems Management"/>
        <s v="Interdisciplinary Studies"/>
        <s v="Interdisciplinary Studies (Teacher Education)"/>
        <s v="Mathematics (Teacher Education)"/>
        <s v="Movement Science"/>
        <s v="Occupational Therapy"/>
        <s v="Pharmaceutical Science and Business"/>
        <s v="Pharmaceutical Sciences"/>
        <s v="Public Health (Community Health Concentration)"/>
        <s v="Speech Communication and Theatre Arts"/>
      </sharedItems>
    </cacheField>
    <cacheField name="Degree Category" numFmtId="0">
      <sharedItems containsBlank="1" count="6">
        <s v="Masters"/>
        <s v="Bachelors"/>
        <s v="Associate"/>
        <s v="Certificate"/>
        <m/>
        <s v="Doctorate"/>
      </sharedItems>
    </cacheField>
    <cacheField name="Degree Type_x000a_(AA, BA, MBA, etc.)" numFmtId="0">
      <sharedItems containsBlank="1"/>
    </cacheField>
    <cacheField name="Fall 2018 _x000a_Enrollment" numFmtId="0">
      <sharedItems containsString="0" containsBlank="1" containsNumber="1" containsInteger="1" minValue="0" maxValue="137657"/>
    </cacheField>
    <cacheField name="2017-18 _x000a_Graduation" numFmtId="0">
      <sharedItems containsString="0" containsBlank="1" containsNumber="1" containsInteger="1" minValue="0" maxValue="32934"/>
    </cacheField>
    <cacheField name="Fall 2019 Enrollment" numFmtId="0">
      <sharedItems containsString="0" containsBlank="1" containsNumber="1" containsInteger="1" minValue="0" maxValue="5401"/>
    </cacheField>
    <cacheField name="2018-19 Graduation" numFmtId="0">
      <sharedItems containsString="0" containsBlank="1" containsNumber="1" containsInteger="1" minValue="0" maxValue="2415"/>
    </cacheField>
    <cacheField name="Major Category" numFmtId="0">
      <sharedItems containsBlank="1" count="20">
        <s v="Finance/Accounting"/>
        <s v="Business-Other"/>
        <s v="Natural Sciences"/>
        <s v="Communications/Media"/>
        <s v="Tech"/>
        <s v="Liberal Arts"/>
        <s v="Health"/>
        <s v="Education"/>
        <s v="Mathematics"/>
        <s v="Performance and Fine Arts"/>
        <s v="Government"/>
        <s v="Criminal Justice"/>
        <s v="Architecture/MEC Engineering/Construction"/>
        <s v="Nursing"/>
        <s v="Others"/>
        <m/>
        <s v="Social Work"/>
        <s v="Engineering - Other"/>
        <s v="Law"/>
        <s v="Hospitality"/>
      </sharedItems>
    </cacheField>
    <cacheField name="Academic Division/School" numFmtId="0">
      <sharedItems containsBlank="1"/>
    </cacheField>
    <cacheField name="Enrollment - YOY (net)" numFmtId="0">
      <sharedItems containsString="0" containsBlank="1" containsNumber="1" containsInteger="1" minValue="-1523" maxValue="894"/>
    </cacheField>
    <cacheField name="Enrollment - YOY (%)" numFmtId="0">
      <sharedItems containsBlank="1" containsMixedTypes="1" containsNumber="1" minValue="-1" maxValue="35"/>
    </cacheField>
    <cacheField name="2017-2018 Graduation Benchmark value" numFmtId="0">
      <sharedItems containsString="0" containsBlank="1" containsNumber="1" containsInteger="1" minValue="0" maxValue="2187"/>
    </cacheField>
    <cacheField name="2017-2018 Benchmark logic" numFmtId="0">
      <sharedItems containsBlank="1" count="3">
        <s v="Above Benchmark"/>
        <s v="Below Benchmark"/>
        <m/>
      </sharedItems>
    </cacheField>
    <cacheField name="2018-2019 Graduation Benchmark value" numFmtId="0">
      <sharedItems containsString="0" containsBlank="1" containsNumber="1" containsInteger="1" minValue="0" maxValue="1800" count="188">
        <n v="21"/>
        <n v="120"/>
        <n v="454"/>
        <n v="40"/>
        <n v="23"/>
        <n v="46"/>
        <n v="0"/>
        <n v="181"/>
        <n v="171"/>
        <n v="35"/>
        <n v="165"/>
        <n v="20"/>
        <n v="49"/>
        <n v="45"/>
        <n v="47"/>
        <n v="5"/>
        <n v="564"/>
        <n v="1"/>
        <n v="61"/>
        <n v="9"/>
        <n v="19"/>
        <n v="8"/>
        <n v="14"/>
        <n v="87"/>
        <n v="39"/>
        <n v="65"/>
        <n v="28"/>
        <n v="128"/>
        <n v="317"/>
        <n v="11"/>
        <n v="6"/>
        <n v="75"/>
        <n v="169"/>
        <n v="27"/>
        <n v="22"/>
        <n v="12"/>
        <n v="10"/>
        <n v="2"/>
        <n v="37"/>
        <n v="30"/>
        <n v="51"/>
        <n v="191"/>
        <m/>
        <n v="148"/>
        <n v="125"/>
        <n v="234"/>
        <n v="416"/>
        <n v="240"/>
        <n v="127"/>
        <n v="32"/>
        <n v="111"/>
        <n v="92"/>
        <n v="328"/>
        <n v="821"/>
        <n v="33"/>
        <n v="166"/>
        <n v="64"/>
        <n v="3"/>
        <n v="200"/>
        <n v="1800"/>
        <n v="36"/>
        <n v="115"/>
        <n v="41"/>
        <n v="57"/>
        <n v="307"/>
        <n v="56"/>
        <n v="461"/>
        <n v="26"/>
        <n v="54"/>
        <n v="246"/>
        <n v="55"/>
        <n v="129"/>
        <n v="86"/>
        <n v="66"/>
        <n v="273"/>
        <n v="96"/>
        <n v="349"/>
        <n v="29"/>
        <n v="116"/>
        <n v="70"/>
        <n v="17"/>
        <n v="7"/>
        <n v="73"/>
        <n v="978"/>
        <n v="117"/>
        <n v="18"/>
        <n v="202"/>
        <n v="34"/>
        <n v="67"/>
        <n v="31"/>
        <n v="80"/>
        <n v="4"/>
        <n v="71"/>
        <n v="179"/>
        <n v="63"/>
        <n v="53"/>
        <n v="52"/>
        <n v="112"/>
        <n v="15"/>
        <n v="44"/>
        <n v="38"/>
        <n v="24"/>
        <n v="48"/>
        <n v="13"/>
        <n v="25"/>
        <n v="150"/>
        <n v="91"/>
        <n v="62"/>
        <n v="103"/>
        <n v="43"/>
        <n v="69"/>
        <n v="85"/>
        <n v="16"/>
        <n v="160"/>
        <n v="60"/>
        <n v="59"/>
        <n v="145"/>
        <n v="136"/>
        <n v="184"/>
        <n v="147"/>
        <n v="142"/>
        <n v="580"/>
        <n v="79"/>
        <n v="262"/>
        <n v="119"/>
        <n v="72"/>
        <n v="135"/>
        <n v="152"/>
        <n v="58"/>
        <n v="114"/>
        <n v="77"/>
        <n v="376"/>
        <n v="399"/>
        <n v="108"/>
        <n v="138"/>
        <n v="420"/>
        <n v="341"/>
        <n v="81"/>
        <n v="139"/>
        <n v="204"/>
        <n v="303"/>
        <n v="78"/>
        <n v="102"/>
        <n v="269"/>
        <n v="98"/>
        <n v="1163"/>
        <n v="192"/>
        <n v="515"/>
        <n v="248"/>
        <n v="392"/>
        <n v="110"/>
        <n v="413"/>
        <n v="698"/>
        <n v="104"/>
        <n v="251"/>
        <n v="137"/>
        <n v="99"/>
        <n v="156"/>
        <n v="249"/>
        <n v="50"/>
        <n v="94"/>
        <n v="84"/>
        <n v="162"/>
        <n v="105"/>
        <n v="300"/>
        <n v="89"/>
        <n v="42"/>
        <n v="271"/>
        <n v="267"/>
        <n v="68"/>
        <n v="109"/>
        <n v="280"/>
        <n v="88"/>
        <n v="164"/>
        <n v="203"/>
        <n v="167"/>
        <n v="146"/>
        <n v="336"/>
        <n v="82"/>
        <n v="401"/>
        <n v="122"/>
        <n v="407"/>
        <n v="402"/>
        <n v="1273"/>
        <n v="219"/>
        <n v="74"/>
        <n v="715"/>
        <n v="260"/>
      </sharedItems>
    </cacheField>
    <cacheField name="2018-2019 Benchmark logic2" numFmtId="0">
      <sharedItems containsBlank="1" count="3">
        <s v="Below Benchmark"/>
        <s v="Above Benchmark"/>
        <m/>
      </sharedItems>
    </cacheField>
  </cacheFields>
  <extLst>
    <ext xmlns:x14="http://schemas.microsoft.com/office/spreadsheetml/2009/9/main" uri="{725AE2AE-9491-48be-B2B4-4EB974FC3084}">
      <x14:pivotCacheDefinition pivotCacheId="2107023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char" refreshedDate="44006.331009837966" createdVersion="6" refreshedVersion="6" minRefreshableVersion="3" recordCount="1821" xr:uid="{E1870530-7B96-4046-AF12-D9F9D9D66749}">
  <cacheSource type="worksheet">
    <worksheetSource ref="A1:J1048576" sheet="2019 Enrollment and Graduation "/>
  </cacheSource>
  <cacheFields count="11">
    <cacheField name="College" numFmtId="0">
      <sharedItems containsBlank="1" count="27">
        <s v="Baruch"/>
        <s v="BMCC"/>
        <s v="Bronx"/>
        <s v="Brooklyn"/>
        <m/>
        <s v="City College"/>
        <s v="Graduate Center"/>
        <s v="Guttman"/>
        <s v="Hostos"/>
        <s v="Hunter"/>
        <s v="John Jay"/>
        <s v="Journalism"/>
        <s v="Kingsborough"/>
        <s v="Labor and Urban"/>
        <s v="LaGuardia"/>
        <s v="Law School "/>
        <s v="Lehman"/>
        <s v="Medgar Evers"/>
        <s v="Medical School"/>
        <s v="NYCCT"/>
        <s v="Prof. Studies"/>
        <s v="Public Health"/>
        <s v="Queens"/>
        <s v="Queensborough"/>
        <s v="Staten Island"/>
        <s v="York"/>
        <s v="Total"/>
      </sharedItems>
    </cacheField>
    <cacheField name="Degree" numFmtId="0">
      <sharedItems containsBlank="1" count="961">
        <s v="Accountancy"/>
        <s v="Accounting"/>
        <s v="Acturarial Science"/>
        <s v="Arts Administration"/>
        <s v="Biological Science"/>
        <s v="Business Administration (1-year)"/>
        <s v="Business Administration (2-year)"/>
        <s v="Business Communications"/>
        <s v="Communication Studies"/>
        <s v="Computer Information Systems"/>
        <s v="Corporate Communication"/>
        <s v="Economics"/>
        <s v="English"/>
        <s v="Entrepreneurship"/>
        <s v="Finance"/>
        <s v="Financial Engineering "/>
        <s v="Financial Mathematics"/>
        <s v="Financial Risk Management"/>
        <s v="Health Care Administration"/>
        <s v="Higher Education Administration"/>
        <s v="History"/>
        <s v="Human Resources Management"/>
        <s v="Industrial and Labor Relations"/>
        <s v="Industrial and Organizational Psychology"/>
        <s v="Information Systems "/>
        <s v="International Affairs"/>
        <s v="International Business"/>
        <s v="Journalism"/>
        <s v="Liberal Arts- Ad Hoc"/>
        <s v="Management"/>
        <s v="Marketing"/>
        <s v="Marketing Management"/>
        <s v="Mathematics "/>
        <s v="Mental Health Counseling"/>
        <s v="Music"/>
        <s v="Philosophy"/>
        <s v="Psychology"/>
        <s v="Public Administration"/>
        <s v="Public Affairs"/>
        <s v="Quantitative Methods and Modeling"/>
        <s v="Real Estate"/>
        <s v="Sociology"/>
        <s v="Spanish"/>
        <s v="Statistics"/>
        <s v="Statistics and Quantiative Modeling"/>
        <s v="Taxation"/>
        <s v="Accounting for Forensic Accounting"/>
        <s v="Animation and Motion Graphics"/>
        <s v="Art Foundations: Art History"/>
        <s v="Art Foundations: Studio Art"/>
        <s v="Biotechnology"/>
        <s v="Business Administration"/>
        <s v="Business Management"/>
        <s v="Child Care- Early Childhood Education"/>
        <s v="Children and Youth Studies"/>
        <s v="Community Health Education"/>
        <s v="Computer Network Technology"/>
        <s v="Computer Science"/>
        <s v="Criminal Justice"/>
        <s v="Digital Marketing "/>
        <s v="Engineering Science"/>
        <s v="Financial Management"/>
        <s v="Forensic Science"/>
        <s v="Gender and Women's Studies"/>
        <s v="Geographic Information Science"/>
        <s v="Gerontology"/>
        <s v="Health Informatics"/>
        <s v="Health Information Technology"/>
        <s v="Human Services"/>
        <s v="Liberal Arts"/>
        <s v="Liberal Arts (Bilingual Childhood Education)"/>
        <s v="Liberal Arts (Childhood Education)"/>
        <s v="Linguistics and Literacy"/>
        <s v="Math and Science for Secondary Education"/>
        <s v="Modern Languages"/>
        <s v="Multimedia Programming and Design"/>
        <s v="Nursing"/>
        <s v="Paramedic"/>
        <s v="Public Health"/>
        <s v="Respiratory Therapy"/>
        <s v="School Health Education"/>
        <s v="Science"/>
        <s v="Science for Health Professions"/>
        <s v="Small Business/Entrepreneurship"/>
        <s v="Video Arts and Technology"/>
        <s v="Writing and Literature"/>
        <s v="Animal Care and Management"/>
        <s v="Assistant of Children with Special Needs"/>
        <s v="Automotive Technician"/>
        <s v="Automotive Technology"/>
        <s v="Community/School Health Education"/>
        <s v="CyberSecurity and Networking"/>
        <s v="Dietetics and Nutrition Science"/>
        <s v="Digital Arts"/>
        <s v="Early Childhood Assistant"/>
        <s v="Education Associate"/>
        <s v="Environmental Technology"/>
        <s v="Exercise Science and Kinesiology"/>
        <s v="Horticulture"/>
        <s v="Liberal Arts and Sciences"/>
        <s v="Licensed Practical Nurse "/>
        <s v="Media and Digital Film Production"/>
        <s v="Medical Laboratory Technician  "/>
        <s v="Medical Office Assistant"/>
        <s v="Nuclear Medicine Technology"/>
        <s v="Office Adminstration and Technology"/>
        <s v="Paralegal Studies"/>
        <s v="Pharmaceutical Manufacturing Technology"/>
        <s v="Radiologic Technology"/>
        <s v="Science for Forensics"/>
        <s v="Therapeutic Recreation"/>
        <m/>
        <s v="Actuarial Mathematics"/>
        <s v="Adolescene Science Education, Grades 7-12"/>
        <s v="Africana Studies"/>
        <s v="American Studies"/>
        <s v="Anthropology"/>
        <s v="Art"/>
        <s v="Art Education"/>
        <s v="Art History"/>
        <s v="Art Teacher, All Grades"/>
        <s v="Austism Spectrum Disorder"/>
        <s v="Bilingual Education"/>
        <s v="Biology"/>
        <s v="Biology Teacher, Grades 7-12"/>
        <s v="Biology Teacher, Grades 7-12 (Alternative Transitional B Certification)"/>
        <s v="Caribbean Studies (Dual Major)"/>
        <s v="Chemistry"/>
        <s v="Chemistry Teacher, Grades 7-12"/>
        <s v="Childhood Eduation Teacher, Grades 1-6"/>
        <s v="Childhood Education Teacher, Grades 1-6"/>
        <s v="Childhood Education Teacher, Grades 1-6 with Bilingual Extension"/>
        <s v="Childhood Education: Teaching Students with Disabilities"/>
        <s v="Cinema Arts"/>
        <s v="Classics"/>
        <s v="Communication"/>
        <s v="Community Health"/>
        <s v="Comparitive Literature"/>
        <s v="Computational Mathematics"/>
        <s v="Computer and Information Science"/>
        <s v="Creative Writing"/>
        <s v="Early Childhood Education Teacher, Birth-Grade 2"/>
        <s v="Early Childhood Education: Teaching Students with Disabilities"/>
        <s v="Early Childhood Education/ Early Childhood Special Edcuation"/>
        <s v="Early Intervention and Parenting (Online Degree)"/>
        <s v="Earth and Environmental Sciences"/>
        <s v="Earth Science Teacher, Grades 7-12"/>
        <s v="Earth Science Teacher, Grades 7-12 (In-Service)"/>
        <s v="Earth Science Teacher, Grades 7-12 (Pre-Service)"/>
        <s v="Educational Leadership- School Building and School District Leader"/>
        <s v="English Teacher, Grades 7-12"/>
        <s v="English Teacher, Grades 7-12 (Alternative Transitional B Certification)"/>
        <s v="Exercise and Sport Science"/>
        <s v="Exercise Science"/>
        <s v="Experimental Psychology"/>
        <s v="Film"/>
        <s v="French"/>
        <s v="French Teacher, Grades 7-12"/>
        <s v="Global and Contemporary Jazz"/>
        <s v="Grief Counselling "/>
        <s v="Health and Nutrition Sciences"/>
        <s v="Industrial and Organizational Psychology- Personnel and Human Resources"/>
        <s v="Industrial and Organizational Psychology-Group Processes and Organizational Behavior"/>
        <s v="Internal Accounting "/>
        <s v="Italian"/>
        <s v="Journalism and Media Studies"/>
        <s v="Judaic Studies"/>
        <s v="Linguistics"/>
        <s v="Mathematics Teacher, Grades 7-12"/>
        <s v="Media Scoring"/>
        <s v="Media Studies"/>
        <s v="MHC- Finance"/>
        <s v="MHC- Mathematics Teacher, Grades 7-12"/>
        <s v="MHC- Multimedia Computing"/>
        <s v="MHC- Social Studies Teacher"/>
        <s v="MHC- Sociology"/>
        <s v="MHC- Television and Radio"/>
        <s v="MHC- Urban Sustainability"/>
        <s v="MHC- Women's and Gender Studies"/>
        <s v="MHC-Accounting"/>
        <s v="MHC-Actuarial Mathematics"/>
        <s v="MHC-Anthropology "/>
        <s v="MHC-Art"/>
        <s v="MHC-Art History"/>
        <s v="MHC-Biology"/>
        <s v="MHC-Broadcast Journalism"/>
        <s v="MHC-Business Administration"/>
        <s v="MHC-Business Management"/>
        <s v="MHC-Chemistry"/>
        <s v="MHC-Childhood Education Teacher, Grades 1-6"/>
        <s v="MHC-Communication"/>
        <s v="MHC-Computational Mathematics"/>
        <s v="MHC-Computer Science"/>
        <s v="MHC-Creative Writing"/>
        <s v="MHC-Economics"/>
        <s v="MHC-English"/>
        <s v="MHC-English Teacher, Grades 7-12"/>
        <s v="MHC-Exercise Science"/>
        <s v="MHC-Film"/>
        <s v="MHC-Financial Mathematics"/>
        <s v="MHC-French"/>
        <s v="MHC-Health and Nutrition Sciences"/>
        <s v="MHC-History"/>
        <s v="MHC-Information Systems"/>
        <s v="MHC-Linguistics"/>
        <s v="MHC-Mathematics"/>
        <s v="MHC-Music"/>
        <s v="MHC-Music Teacher, All Grades"/>
        <s v="MHC-Performance"/>
        <s v="MHC-Philosophy"/>
        <s v="MHC-Physics"/>
        <s v="MHC-Poltical Science"/>
        <s v="MHC-Psychology"/>
        <s v="MHC-Speech- Language Pathology, Audiology, Speech/Hearing Science"/>
        <s v="MHC-Theatre"/>
        <s v="Middle Childhood Education"/>
        <s v="Middle Childhood Education 5-9 (Alternative Transitional B Certificiation)"/>
        <s v="Middle Childhood Education Specialist: Math"/>
        <s v="Multimedia Computing "/>
        <s v="Music Composition and Theory"/>
        <s v="Music Teacher, All Grades"/>
        <s v="Music-Composition"/>
        <s v="Music-Performance"/>
        <s v="Music-Performance (30 credit)"/>
        <s v="Musicology"/>
        <s v="Nutrition"/>
        <s v="Performance"/>
        <s v="Performance and Interactive Media Arts"/>
        <s v="Physical Education Teacher"/>
        <s v="Physical Education Teacher (Alternative Transitional B Certificaton)"/>
        <s v="Physics"/>
        <s v="Physics Teacher, Grades 7-12"/>
        <s v="Play Therapy"/>
        <s v="Political Science"/>
        <s v="Public Accounting and Business, Management, and Finance"/>
        <s v="Puerto Rican and Latino Studies"/>
        <s v="Religion (Dual Major)"/>
        <s v="School Counseling"/>
        <s v="School District Leader"/>
        <s v="School Psychologist"/>
        <s v="Screen Studies"/>
        <s v="Social Studies Teacher "/>
        <s v="Sonic Arts"/>
        <s v="Spanish Teacher, Grades 7-12"/>
        <s v="Speech Communication and Speech"/>
        <s v="Speech- Language Pathology"/>
        <s v="Speech- Language Pathology, Audiology, Speech/Hearing Science"/>
        <s v="Sport Management"/>
        <s v="Teacher of Students With Disabilities, Secondary Education, Grades 7-12 (Alternative Transitional B Certification)"/>
        <s v="Teacher of Students With Disabilities, Secondary Education, Grades 7-12, Generalist"/>
        <s v="Television and Radio"/>
        <s v="Television Production"/>
        <s v="Theatre"/>
        <s v="Urban Sustainabilty"/>
        <s v="Women Studies"/>
        <s v="Applied Mathematics"/>
        <s v="Architecture"/>
        <s v="Architecture I"/>
        <s v="Architecture II"/>
        <s v="Area Studies: Asian- Latin American &amp; Latino- Russian"/>
        <s v="Area Studies: Black-Puerto Rican-Jewish"/>
        <s v="Bilingual Childhood Education"/>
        <s v="Bilingual Childhood Education (Alternative Transitional B Certification)"/>
        <s v="Bilingual Childhood Education, Grades 1-6"/>
        <s v="Bilingual Extension (28 Credit)"/>
        <s v="Bilingual Special Education, Grades 1-6"/>
        <s v="Bilingual Special Education, Grades 1-6, (Alternative Transitional B Certification)"/>
        <s v="Biochemistry"/>
        <s v="Biomedical Engineering"/>
        <s v="Biomedical Science"/>
        <s v="Branding and Integrated Communications"/>
        <s v="Chemcial Engineering "/>
        <s v="Chemical Engineering"/>
        <s v="Chemical Engineering "/>
        <s v="Childhood Eduation: Teaching Students with Disabilties (Alternative Transitional B Certification)"/>
        <s v="Childhood Education"/>
        <s v="Civil Engineering "/>
        <s v="Communciations"/>
        <s v="Computer Engineering"/>
        <s v="Data Science and Engineering"/>
        <s v="Digital and Interdisciplinary Art Practice"/>
        <s v="Early Childhood Education"/>
        <s v="Early Childhood Education (Center for Worker Education)"/>
        <s v="Earth Systems Science and Environmental Engineering"/>
        <s v="Economics 4-Year"/>
        <s v="Educational Theatre"/>
        <s v="Educational Theatre for Initial Certification"/>
        <s v="Educational Theatre for Professional Certification"/>
        <s v="Educational Theatre, Non Teacher Certificiation"/>
        <s v="Electrical Engineering"/>
        <s v="Electronic Design and Multimedia"/>
        <s v="Entry Level Leader Certification"/>
        <s v="Environmental and Earth Systems Science"/>
        <s v="Geology"/>
        <s v="Interdisciplinary Liberal Arts and Science (Center for Worker Education)"/>
        <s v="International Relations"/>
        <s v="International Studies"/>
        <s v="Jazz Studies"/>
        <s v="Jazz Studies (Instrumental)"/>
        <s v="Jazz Studies (Vocal)"/>
        <s v="Jazz Stuides (Vocal)"/>
        <s v="Landscape Architecture 1"/>
        <s v="Language and Literacy"/>
        <s v="Literacy Teacher Education, Birth to Grade 6"/>
        <s v="Literacy Teacher Education, Grades 5-12"/>
        <s v="Management and Administration"/>
        <s v="Mechanical Engineering"/>
        <s v="MHC- Anthropology"/>
        <s v="MHC- Applied Mathematics"/>
        <s v="MHC- Biomedical Engineering "/>
        <s v="MHC- Chemical Engineering "/>
        <s v="MHC- Childhood Education "/>
        <s v="MHC- Earth Systems Science and Environmental Engineering"/>
        <s v="MHC-Architecture"/>
        <s v="MHC-Biochemistry"/>
        <s v="MHC-Civil Engineering"/>
        <s v="MHC-Computer Engineering"/>
        <s v="MHC-Electrical Engineering"/>
        <s v="MHC-Environmental and Earth Systems Science"/>
        <s v="MHC-International Studies"/>
        <s v="MHC-Management and Adminstration"/>
        <s v="MHC-Mechanical Engineering"/>
        <s v="MHC-Romance Languages: French, Italian, Spanish"/>
        <s v="MHC-Sociology"/>
        <s v="Middle School Mathematics Education Specialist"/>
        <s v="Middle School Science Education"/>
        <s v="Physician Assistant"/>
        <s v="Psychology-Clinical"/>
        <s v="Public Service Management"/>
        <s v="Romance Languages: French, Italian, Spanish"/>
        <s v="School Building Leadership"/>
        <s v="School District Leadership"/>
        <s v="Science Education: Biology"/>
        <s v="Science Education: Chemistry"/>
        <s v="Science Education: Earth Science"/>
        <s v="Science Education: Physics"/>
        <s v="Social Studies Teacher Education"/>
        <s v="Social Studies Teacher, Grades 7-12"/>
        <s v="Spanish 7-12 Certification for Non-Spanish Certified Teachers"/>
        <s v="Spanish 7-12 for Initially Certified Spanish Teachers"/>
        <s v="Spanish 7-12 for Non-Spanish Majors"/>
        <s v="Spanish 7-12 for Spanish Majors"/>
        <s v="Spanish Teacher, Grades 7-12 (Alternative Transitional B Certification)"/>
        <s v="Sustainability in the Urban Environment"/>
        <s v="Teaching English to Speakers of Other Languages"/>
        <s v="Teaching English to Speakers of Other Languages (Alternative Transitional B Certification)"/>
        <s v="Teaching Student with Disabilities, Grades 7-12"/>
        <s v="Teaching Students with Disabilities in Middle Childhood Education"/>
        <s v="Teaching Students with Disabilities in Middle Childhood Education (Alternative Transitional B Certification)"/>
        <s v="Teaching Students with Disabilities, Grades 7-12 Generalist"/>
        <s v="Teaching Students with Disabilties, Grades 1-6"/>
        <s v="The Study of the Americas"/>
        <s v="Translational Medicine"/>
        <s v="Urban Design"/>
        <s v="Audiology"/>
        <s v="Business"/>
        <s v="Comparative Literature"/>
        <s v="Data Science"/>
        <s v="Digital Humanities"/>
        <s v="Educational Psychology-General"/>
        <s v="Health Psychology and Clinical Science"/>
        <s v="International Migration Studies"/>
        <s v="Latin American, Iberian, and Latino Cultures"/>
        <s v="Liberal Studies"/>
        <s v="Middle Eastern Studies"/>
        <s v="Psychology-Behavioral Analysis"/>
        <s v="Psychology-General"/>
        <s v="Psychology: Clinical Forensic Psychology"/>
        <s v="Social Welfare"/>
        <s v="Speech, Language, and Hearing Sciences"/>
        <s v="Theatre and Performance"/>
        <s v="Urban Education"/>
        <s v="Women's and Gender Studies"/>
        <s v="Information Technology"/>
        <s v="Urban Studies"/>
        <s v="Accounting for Forensics"/>
        <s v="Aging and Health Studies"/>
        <s v="Chemical Engineering Science"/>
        <s v="Civil Engineering Science"/>
        <s v="Dental Hygiene"/>
        <s v="Digital Design and Animation"/>
        <s v="Digital Music"/>
        <s v="Early Childhood Education (Online Degree)"/>
        <s v="Electrical Engineering Science"/>
        <s v="Food Studies"/>
        <s v="Game Design"/>
        <s v="Mechanical Engineering Science"/>
        <s v="Office Administration and Technology- Medical Office Manager"/>
        <s v="Office Assistant"/>
        <s v="Office Technology"/>
        <s v="Police Science"/>
        <s v="Practical Nursing"/>
        <s v="Public Interest Paralegal Studies"/>
        <s v="Science for Forensic Science"/>
        <s v="Accounting "/>
        <s v="Adolescent Chinese"/>
        <s v="Adolescent Education: Biology, Grades 7-12"/>
        <s v="Adolescent Education: English, Grades 7-12"/>
        <s v="Adolescent Education: French, Grades 7-12"/>
        <s v="Adolescent Education: Italian, Grades 7-12"/>
        <s v="Adolescent Education: Latin 7-12"/>
        <s v="Adolescent Education: Mathematics, Grades 7-12"/>
        <s v="Adolescent Education: Social Studies, Grades 7-12"/>
        <s v="Adolescent Generalist, Students with Disabilities, Grades 7-12"/>
        <s v="Adolscence Education: Biology"/>
        <s v="Adult-Gerontology Clinical Nurse Specialist"/>
        <s v="Adult/ Gerontology Nurse Practitioner"/>
        <s v="Advanced Preparation in Special Education"/>
        <s v="Africana and Puerto Rican/Latino Studies"/>
        <s v="Animal Behavior and Conservation"/>
        <s v="Applied Behavior Analysis"/>
        <s v="Applied Behavioral Analysis"/>
        <s v="Applied Mathematics and Statistics"/>
        <s v="Archaeology"/>
        <s v="Archaeology (Interdepartmental)"/>
        <s v="Art History (30 Credit Major)"/>
        <s v="Bilingual Extension"/>
        <s v="Bilingual Pupil Personnel Services: Intensive Teacher Institute"/>
        <s v="Biological Sciences"/>
        <s v="Biological Sciences-Major 1"/>
        <s v="Biomedical Laboratory Management"/>
        <s v="Chemistry Major 1"/>
        <s v="Chemistry Major 2"/>
        <s v="Chemistry Teacher, Grades 7-12 (Alternative Transitional B Certification)"/>
        <s v="Childhood Education with Bilingual Extension (Spanish/English)"/>
        <s v="Childhood Education with Bilingual Extension (Spanish/English) (Alternative Transitional B Certification)"/>
        <s v="Childhood Education with Specialization in STEM"/>
        <s v="Childhood Education, Grades 1-6"/>
        <s v="Childhood Education, Grades 1-6 (Alternative Transitional B Certification)"/>
        <s v="Childhood Education, Grades 1-6 (Quest)"/>
        <s v="Childhood Special Education: Learning &amp; Behavioral Disabilities"/>
        <s v="Childhood Special Education: Learning &amp; Behavioral Disabilties"/>
        <s v="Childhood Special Education: Learning &amp; Behavioral Disabilties (Alternative Transitional B Certification)"/>
        <s v="Childhood Special Education: Severe/Multiple Disabilities"/>
        <s v="Chinese Language and Literature"/>
        <s v="Chinese Teacher, Grades 7-12"/>
        <s v="Cinema Studies"/>
        <s v="Classical Studies"/>
        <s v="Community/ Public Health Clincial Nurse Specialist"/>
        <s v="Community/ Public Health Nursing"/>
        <s v="Cytotechnology"/>
        <s v="Dance"/>
        <s v="Dance Education"/>
        <s v="Dance Education (Alternative Transitional B Certification)"/>
        <s v="Early Childhood Eduation with Bilingual Extension"/>
        <s v="Early Childhood Education, Birth to Grade 2"/>
        <s v="Early Childhood Special Eduation Teacher (Dual Certification with Annotation)"/>
        <s v="Early Childhood Special Education Teacher (Severe Disabilities Annotation)"/>
        <s v="Early Childhood Special Education, Birth to Grade 2"/>
        <s v="Early Childhood Teacher, Birth to Grade 2"/>
        <s v="Earth Science Teacher, Grades 7-12 (Alternative Transitional B Certification)"/>
        <s v="Educational Leadership"/>
        <s v="Educational Psychology"/>
        <s v="Educational Theatre (Alternative Transitional B Certification)"/>
        <s v="Elementary Mathematics Specialist"/>
        <s v="English Language Art"/>
        <s v="English Literature"/>
        <s v="Environmental Studies"/>
        <s v="Family Nurse Practitioner"/>
        <s v="Geographic Information Systems"/>
        <s v="Geography"/>
        <s v="Geoinformatics"/>
        <s v="German"/>
        <s v="Gerontological/ Adult Health Nurse Practitioner"/>
        <s v="Gifted Education"/>
        <s v="Health Careers Preparation"/>
        <s v="Hebrew"/>
        <s v="Human Biology"/>
        <s v="Instructional Leadership"/>
        <s v="Intergrated Media Arts"/>
        <s v="Italian Teacher, Grades 7-12"/>
        <s v="Jewish Studies"/>
        <s v="Latin"/>
        <s v="Latin American and Caribbean Studies"/>
        <s v="Latin and Greek"/>
        <s v="Latin Teacher, Grades 7-12"/>
        <s v="Literacy Teacher, Birth to Grade 6"/>
        <s v="Literature, Language, and Theory"/>
        <s v="Mathematics 1 Teacher, Grades 7-12"/>
        <s v="Mathematics 1 Teacher, Grades 7-12 (Alternative Transitional B Certification)"/>
        <s v="Mathematics Education (Grades 7-12)"/>
        <s v="Mathematics Education, Grades 7-12"/>
        <s v="Medical Laboratory Science- Biomedical Science"/>
        <s v="Medical Laboratory Science- Clincial Science"/>
        <s v="Medical Laboratory Technology"/>
        <s v="MHC- Latin and Greek"/>
        <s v="MHC-Biological Sciences-Major 1"/>
        <s v="MHC-Chemistry Major 1"/>
        <s v="MHC-Chemistry Major 2"/>
        <s v="MHC-Chinese Language and Literature"/>
        <s v="MHC-Cinema Studies"/>
        <s v="MHC-Classical Studies"/>
        <s v="MHC-Community Health"/>
        <s v="MHC-Dance"/>
        <s v="MHC-Early Childhood Education, Birth to Grade 2"/>
        <s v="MHC-English Literature"/>
        <s v="MHC-Environmental Studies"/>
        <s v="MHC-Geography"/>
        <s v="MHC-German"/>
        <s v="MHC-Human Biology"/>
        <s v="MHC-Media Studies"/>
        <s v="MHC-Medical Laboratory Sciences"/>
        <s v="MHC-Music (25 Credit Major)"/>
        <s v="MHC-Music (42 Credit Major)"/>
        <s v="MHC-Nursing"/>
        <s v="MHC-Nutrition and Food Science: Dietetics"/>
        <s v="MHC-Religion"/>
        <s v="MHC-Special Honors Program"/>
        <s v="MHC-Studio Art (24 Credit Major)"/>
        <s v="MHC-Studio Art (42 Credit Major)"/>
        <s v="MHC-Urban Studies"/>
        <s v="Music (25 Credit Major)"/>
        <s v="Music (42 Credit Major)"/>
        <s v="Music Teacher, All Grades (Alternative Transitional B Certification)"/>
        <s v="Nursing (Accelerated)"/>
        <s v="Nursing (RN)"/>
        <s v="Nursing Administration"/>
        <s v="Nutrition (Dietetic Internship)"/>
        <s v="Nutrition and Food Science: Dietetics"/>
        <s v="Nutriton (Academic Dietetic Internship)"/>
        <s v="Orientation and Mobility"/>
        <s v="Physical Therapy"/>
        <s v="Playwriting"/>
        <s v="Psychiatric- Mental Health Nurse Practitioner"/>
        <s v="Psychiatric/ Mental Health Nurse Practitioner"/>
        <s v="Psychology of Animal Behavior and Conservation"/>
        <s v="Pure Mathematics"/>
        <s v="Rehabilitation Counseling"/>
        <s v="Rehabilitation Teaching and Orientation &amp; Mobility"/>
        <s v="Religion"/>
        <s v="Romance Languages"/>
        <s v="Russian"/>
        <s v="School Counselor"/>
        <s v="Secondary Literacy Education, Grades 5-12"/>
        <s v="Social Research"/>
        <s v="Social Studies and History Teacher, Grades 7-12"/>
        <s v="Social Work"/>
        <s v="Special Education Teacher. Grades 1-6"/>
        <s v="Special Honors Program"/>
        <s v="Speech Language Pathology"/>
        <s v="Statistics and Applied Math"/>
        <s v="Studio Art (24 Credit Major)"/>
        <s v="Studio Art (42 Credit Major)"/>
        <s v="Teacher of Students With Disabilities- Adolescent, Grades 7-12- Generalist (Alternative Transitional B Certification)"/>
        <s v="Teacher of the Blind"/>
        <s v="Teacher of the Blind and Visually Impaired"/>
        <s v="Teacher of the Deaf"/>
        <s v="Teacher of the Deaf and Hearing Impaired "/>
        <s v="Teacher of Visual Impairment Rehabilitation "/>
        <s v="Teaching English to Speakers of Other Languages "/>
        <s v="Teaching English to Speakers of Other Languages, Pre-K to Grade 12"/>
        <s v="Teaching of the Blind and Visually Impaired"/>
        <s v="Urban Planning"/>
        <s v="Urban Policy and Leadership"/>
        <s v="Visual Arts Education (Initial Certfication)"/>
        <s v="Visual Arts Education (Non-Certfication)"/>
        <s v="Women and Gender Studies"/>
        <s v="Applied Digital Forensic Science"/>
        <s v="Applied Mathematics: Data Science and Cryptography"/>
        <s v="Cellular and Molecular Biology"/>
        <s v="Computer Science and Information Security"/>
        <s v="Computer Science for Digital Forensics"/>
        <s v="Crime Prevention and Analysis"/>
        <s v="Criminal Investigation"/>
        <s v="Criminal Justice (Crime Control and Prevention)"/>
        <s v="Criminal Justice (Institutional Theory and Practice)"/>
        <s v="Criminal Justice Management"/>
        <s v="Criminology"/>
        <s v="Culture and Deviance Studies"/>
        <s v="Digital Forensic and Cybersecurity"/>
        <s v="Emergency Management"/>
        <s v="Emergency Service Administration"/>
        <s v="Fire and Emergency Service"/>
        <s v="Fire Service"/>
        <s v="Forensic Accounting"/>
        <s v="Forensic Mental Health Counseling"/>
        <s v="Forensic Psychology"/>
        <s v="Fraud Examination and Financial Forensics "/>
        <s v="Gender Studies"/>
        <s v="Global History"/>
        <s v="Health Care Inspection and Oversight"/>
        <s v="Human Rights"/>
        <s v="Human Services and Community Justice"/>
        <s v="Humanities and Justice"/>
        <s v="International Crime and Justice "/>
        <s v="International Criminal Justice"/>
        <s v="Latin American and Latina/o Studies"/>
        <s v="Law and Society"/>
        <s v="Legal Translation and Legal Interpretation in Spanish"/>
        <s v="MHC- Law and Society"/>
        <s v="MHC-Criminology"/>
        <s v="MHC-Culture and Deviance Studies"/>
        <s v="MHC-Emergency Services Administration"/>
        <s v="MHC-Fire and Emergency Service"/>
        <s v="MHC-Fire Service"/>
        <s v="MHC-Forensic Psychology"/>
        <s v="MHC-Forensic Science"/>
        <s v="MHC-Global History"/>
        <s v="MHC-International Criminal Justice"/>
        <s v="Police Studies"/>
        <s v="Postgraduate Certificate in Forensic Psychology"/>
        <s v="Protection Management"/>
        <s v="Public Administration: Inspection and Oversight"/>
        <s v="Public Administration: Public Policy and Administration"/>
        <s v="Race and Criminal Justice"/>
        <s v="Security Management"/>
        <s v="Terrorism Studies"/>
        <s v="Toxicology"/>
        <s v="Transnational Organized Crime Studies"/>
        <s v="Victimology Studies in Forensic Psychology"/>
        <s v="Alcoholism and Substance Abuse Counseling"/>
        <s v="Chemistry Dependency Counseling"/>
        <s v="Culinary Arts"/>
        <s v="Early Childhood Education/Child Care"/>
        <s v="Earth and Planetary Sciences"/>
        <s v="Education Studies"/>
        <s v="Emergency Medical Services "/>
        <s v="Fashion Design"/>
        <s v="Fine Arts"/>
        <s v="Graphic Design and Illustration"/>
        <s v="Journalism and Print Media"/>
        <s v="Marine Mechanic"/>
        <s v="Maritime Technology"/>
        <s v="Media Arts"/>
        <s v="Mental Health and Human Services"/>
        <s v="Office Administration and Technology"/>
        <s v="Physical Therapist Assistant"/>
        <s v="Polysomnographic Technology"/>
        <s v="Retail Merchandising"/>
        <s v="Science for Forensic"/>
        <s v="Speech Communication"/>
        <s v="Surgical Technology"/>
        <s v="Theatre Arts"/>
        <s v="Tourism and Hospitality"/>
        <s v="Website Development and Administration"/>
        <s v="Community Leadership"/>
        <s v="Health Care Policy and Administration"/>
        <s v="Labor Relations"/>
        <s v="Labor Studies "/>
        <s v="Labor Studies (12 credit)"/>
        <s v="Labor Studies (16 credit)"/>
        <s v="Public Administration and Public Policy"/>
        <s v="Urban and Community Studies"/>
        <s v="Commerical Photography"/>
        <s v="Communications"/>
        <s v="Computer Network Administration and Security"/>
        <s v="Computer Operations"/>
        <s v="Computer Technology"/>
        <s v="Digital Media Arts"/>
        <s v="Education Associate- The Bilingual Child"/>
        <s v="Emergency Medical Technician/Paramedic"/>
        <s v="Energy Technician"/>
        <s v="Environmental Science"/>
        <s v="Human Services: Mental Health"/>
        <s v="Industrial Design Technology"/>
        <s v="Liberal Arts: Mathematics and Science"/>
        <s v="Liberal Arts: Social Sciences and Humanities"/>
        <s v="Music Recording Technology"/>
        <s v="New Media Technology"/>
        <s v="Nutrition &amp; Culinary Management"/>
        <s v="Occupational Therapy Assistant"/>
        <s v="Programming and Software Development"/>
        <s v="Public Community Health"/>
        <s v="Spanish Translation"/>
        <s v="Theater"/>
        <s v="Travel, Tourism, and Hospitality Management"/>
        <s v="Veterinary Technology"/>
        <s v="Law"/>
        <s v="Law and International Relations"/>
        <s v="Advanced Educational Leadership/District Leader"/>
        <s v="African American Studies"/>
        <s v="Bilingual Extension: Special Education, Intensive Teacher Institute"/>
        <s v="Business (Online Degree)"/>
        <s v="Computer Graphics and Imaging"/>
        <s v="Counselor Education"/>
        <s v="Dietetics, Foods, and Nutrition"/>
        <s v="Early Childhood Education with Bilingual Extension"/>
        <s v="Earth Science"/>
        <s v="Economics and Mathematics"/>
        <s v="Education Administration as School Building Leader"/>
        <s v="Elementary Education"/>
        <s v="Elementary Education with Bilingual Extension"/>
        <s v="Film and TV Studies"/>
        <s v="Geography "/>
        <s v="Gifted Education (Online Degree)"/>
        <s v="Health Education and Promotion"/>
        <s v="Health Education and Promotion (Online Degree)"/>
        <s v="Health Services Administration"/>
        <s v="Health Teacher, All Grades"/>
        <s v="History (Teacher Education)"/>
        <s v="Interdepartmental Concentration in Anthropology"/>
        <s v="Interdisciplinary Environmental Sciences"/>
        <s v="Literacy Teacher, Birth to Grade 6 and Special Education Grades 1-6"/>
        <s v="Mathematics and Instruction"/>
        <s v="Mathematics Teacher Education, Grades 7-12"/>
        <s v="Mathematics Teacher, Grades 7-12 (Alternative Transitional B Certification)"/>
        <s v="Media Communications Studies"/>
        <s v="MHC-Computer Information Systems"/>
        <s v="MHC-Media Communication Studies"/>
        <s v="MHC-Social Work"/>
        <s v="Middle Childhood Extension, Grades 5-6"/>
        <s v="Multimedia Performing Arts"/>
        <s v="Nursing (Online Degree)"/>
        <s v="Organizational Leadership"/>
        <s v="Pediatric Nurse Practitioner"/>
        <s v="Puerto Rican Studies (Teacher Education)"/>
        <s v="Reading Teacher, Birth-Grade 6"/>
        <s v="Reading Teacher, Grades 5-12"/>
        <s v="Recreation Education"/>
        <s v="Science Teacher, Grades 7-12"/>
        <s v="Science Teacher, Grades 7-12 (Alternative Transitional B Certification)"/>
        <s v="Self Determined Studies"/>
        <s v="Social Studies Teacher, Grades 7-12 (Alternative Transitional B Certification)"/>
        <s v="Social Work (LCSW)"/>
        <s v="Special Education Teacher, Birth-2"/>
        <s v="Special Education Teacher, Birth-Grade 2"/>
        <s v="Special Education Teacher, Grades 1-6"/>
        <s v="Special Education Teacher, Grades 1-6 (Alternative Transitional B Certification)"/>
        <s v="Special Education Teacher, Grades 7-12"/>
        <s v="Special Education Teacher, Grades 7-12 "/>
        <s v="Special Education Teacher, Grades 7-12 (Alternative Transitional B Certification)"/>
        <s v="Speech Pathology and Audiology"/>
        <s v="Teacher English to Speakers of Other Languages"/>
        <s v="Applied Management"/>
        <s v="Computer Applications"/>
        <s v="Financial Economics"/>
        <s v="Mathematical Sciences"/>
        <s v="Media and The Performing Arts"/>
        <s v="Special Education and Childhood Teacher, Grades 1-6"/>
        <s v="Special Education and Early Childhood Teacher, Birth-2"/>
        <s v="Teacher Education"/>
        <s v="Medical Education"/>
        <s v="Applied Chemistry"/>
        <s v="Applied Computational Physics"/>
        <s v="Architectural Technology"/>
        <s v="Biomedical Informatics"/>
        <s v="Business and Technology of Fashion"/>
        <s v="Career and Technical Teacher Education "/>
        <s v="Chemical Technology"/>
        <s v="Civil Engineering Technology"/>
        <s v="Communication Design"/>
        <s v="Communication Design Management"/>
        <s v="Computer Engineering Technology"/>
        <s v="Computer Systems"/>
        <s v="Construction Engineering Technology"/>
        <s v="Construction Management"/>
        <s v="Construction Management Technology"/>
        <s v="Dental Laboratory Technology"/>
        <s v="Electrical Engineering Technology"/>
        <s v="Electrical Technology"/>
        <s v="Electromechanical Engineering Technology"/>
        <s v="Emerging Media Technologies"/>
        <s v="Entertainment Technology"/>
        <s v="Environmental Control Technology"/>
        <s v="Facilities Management"/>
        <s v="Hospitality Management"/>
        <s v="Legal Assistant Studies"/>
        <s v="Marketing Management and Sales"/>
        <s v="Mathematics Education"/>
        <s v="Mechanical Engineering Technology"/>
        <s v="Ophthalmic Dispensing Technology"/>
        <s v="Professional and Technical Writing"/>
        <s v="Radiologic Technology and Medical Imaging"/>
        <s v="Radiological Science"/>
        <s v="Technology Teacher Education"/>
        <s v="Telecommunic Engineering Technology"/>
        <s v="Applied Theatre"/>
        <s v="Business Management and Leadership (Online Degree)"/>
        <s v="Communication and Media (Online Degree)"/>
        <s v="Data Science (Online Degree)"/>
        <s v="Disability Services in Higher Education (Online Degree)"/>
        <s v="Disability Studies (Online Degree)"/>
        <s v="Diversity in the Workplace"/>
        <s v="Health Information Management (Online Degree)"/>
        <s v="Human Relations"/>
        <s v="Immigration Law Studies (Online Degree)"/>
        <s v="Information Systems (Online Degree)"/>
        <s v="Leadership"/>
        <s v="Medical Coding (Online Degree)"/>
        <s v="Nursing (RN) (Online Degree)"/>
        <s v="Nursing Education"/>
        <s v="Nursing Education (Online Degree)"/>
        <s v="Nursing Informatics"/>
        <s v="Nursing Organizational Leadership (Online Degree)"/>
        <s v="Project Management (Online Degree)"/>
        <s v="Psychology (Online Degree)"/>
        <s v="Research Administration "/>
        <s v="Research Administration and Compliance"/>
        <s v="Research Compliance"/>
        <s v="Sociology (Online Degree)"/>
        <s v="Youth Studies"/>
        <s v="Environmental and Occupational Health Science"/>
        <s v="Urban Public Health"/>
        <s v="Adolescent Education: Chemistry, Grades 7-12"/>
        <s v="Adolescent Education: Chinese, Grades 7-12"/>
        <s v="Adolescent Education: Earth Science, Grades 7-12"/>
        <s v="Adolescent Education: English, Grades 7-12 (Alternative Transitional B Certification)"/>
        <s v="Adolescent Education: Physics, Grades 7-12"/>
        <s v="Adolescent Education: Science, Grades 7-12"/>
        <s v="Adolescent Education: Science, Grades 7-12 (Alternative Transitional B Certification)"/>
        <s v="Adolescent Education: Spanish Studies, Grades 7-12"/>
        <s v="Adolescent Education: Visual Art, All Grades"/>
        <s v="Anthropology: Social Studies, Grades 7-12"/>
        <s v="Applied Environmental Geosciences"/>
        <s v="Applied Linguistics: Adult E.S.L. and Literacy"/>
        <s v="Archives &amp; Preserv. Of Cultural Materials"/>
        <s v="Behavioral Neuroscience"/>
        <s v="Bilingual Education Extension (Online Degree)"/>
        <s v="Bilingual Education Extension, Grades 7-12"/>
        <s v="Biology and Neuroscience"/>
        <s v="Biology, Grades 7-12"/>
        <s v="Business Administration: Actuarial Studies"/>
        <s v="Business Administration: Finance"/>
        <s v="Business Administration: International Business"/>
        <s v="Byzantine and Modern Greek Studies"/>
        <s v="Chemistry- 4 Year"/>
        <s v="Chemistry, Grades 7-12"/>
        <s v="Childhood Education and Special Education, Grades 1-6"/>
        <s v="Childhood Education, Grades 1-6, with Bilingual Extension"/>
        <s v="Children's Literature- 1st Grade through 6th Grade"/>
        <s v="Chinese"/>
        <s v="Classical Performance"/>
        <s v="Communication Science and Disorders"/>
        <s v="Critical Languages Education, Grades 7-12"/>
        <s v="Critical Social Practice"/>
        <s v="Data Analytics and Applied Social Research"/>
        <s v="Design"/>
        <s v="Drama and Theater"/>
        <s v="Early Childhood Education, Birth- Grade 2"/>
        <s v="Early Childhood Education, Birth-Grade 2"/>
        <s v="East Asian Studies"/>
        <s v="Economics: Social Studies, Grades 7-12"/>
        <s v="English, Grades 7-12"/>
        <s v="Environmental Sciences"/>
        <s v="Family and Consumer Science Teacher, All Grades"/>
        <s v="Family and Consumer Sciences"/>
        <s v="Film Studies"/>
        <s v="French, Grades 7-12"/>
        <s v="Geological and Environmental Sciences"/>
        <s v="Geology: Earth Sciences, Grades 7-12"/>
        <s v="History: Social Studies, Grades 7-12"/>
        <s v="Interdisciplinary Major"/>
        <s v="Italian Culture for the 21st Century"/>
        <s v="Italian, Grades 7-12"/>
        <s v="Labor Studies"/>
        <s v="Latin American Area Studies"/>
        <s v="Library Media Specialist"/>
        <s v="Library Media Specialist for Certified Teachers"/>
        <s v="Library Science"/>
        <s v="Linguistics T.E.S.O.L."/>
        <s v="Literacy Teacher, Birth-Grade 6"/>
        <s v="Literacy Teacher, Grades 5-12"/>
        <s v="Mathematics and Bilingual Education"/>
        <s v="Mathematics, Grades 7-12"/>
        <s v="Music and Production"/>
        <s v="Music Education"/>
        <s v="Music Performance"/>
        <s v="Music Performance (Professional Studies)"/>
        <s v="Music- 4 1/2 Year"/>
        <s v="Nutrition and Dietetics"/>
        <s v="Nutrition and Exercise Sciences"/>
        <s v="Photonics"/>
        <s v="Physical Education Teacher, All Grades"/>
        <s v="Physics- 4 Year"/>
        <s v="Physics, Grades 7-12"/>
        <s v="Political Science and Government"/>
        <s v="Political Science and Government: Social Studies, Grades 7-12"/>
        <s v="Psychology and Neuroscience"/>
        <s v="Quantitative Economics"/>
        <s v="Religious Studies"/>
        <s v="Risk Management"/>
        <s v="Risk Management/ Accounting"/>
        <s v="Risk Management/ Dynamic Financial Analysis Modeling"/>
        <s v="Risk Management/ Finance"/>
        <s v="Sabbatical Program in Literacy for New York City Teachers"/>
        <s v="School Building Leader"/>
        <s v="Secondary Literacy, Grades 5-12"/>
        <s v="Sociology: Social Studies, Grades 7-12"/>
        <s v="Spanish, Grades 7-12"/>
        <s v="Special Education: Childhood Education (Grades 1-6)"/>
        <s v="Special Education: Early Childhood, Birth to Grade 2"/>
        <s v="Studio Art"/>
        <s v="Teacher English to Speakers of Other Languages-TESOL"/>
        <s v="Teaching Mathematics and Computer Science"/>
        <s v="Teaching Students With Disabilities, Adolescent Generalist, Grades 7-12"/>
        <s v="TESOL and Elementary Bilingual Education"/>
        <s v="Theatre and Dance"/>
        <s v="Urban Affairs"/>
        <s v="Urban Studies: Social Studies, Grades 7-12"/>
        <s v="Digital Art and Design"/>
        <s v="Electronic Engineering Technology"/>
        <s v="Environmental Health"/>
        <s v="Health Care Office Administration: Managing, Coding, and Billing"/>
        <s v="Health Sciences"/>
        <s v="Internet and Information Technology"/>
        <s v="Liberal Arts and Sciences (Childhood Education)"/>
        <s v="Liberal Arts and Sciences- Math and Science"/>
        <s v="Massage Therapy"/>
        <s v="Museum Studies"/>
        <s v="Music Production"/>
        <s v="Office Administration Assistant"/>
        <s v="Telecommunications Technology"/>
        <s v="Adolescent Education: Biology Teacher, Grades 7-12"/>
        <s v="Adolescent Education: English Teacher, Grades 7-12"/>
        <s v="Adolescent Education: Mathematics Teacher, Grades 7-12"/>
        <s v="Adolescent Education: Social Studies Teacher, Grades 7-12"/>
        <s v="Adult/ Gerontology Clinical Nurse Specialist"/>
        <s v="African and African Diaspora Studies"/>
        <s v="Autism"/>
        <s v="Childhood Edcuation, Grades 1-6"/>
        <s v="Childhood Special Education Teacher, Grades 1-6"/>
        <s v="Cinema and Media Studies"/>
        <s v="Clinical Mental Health Counseling"/>
        <s v="Drama"/>
        <s v="Healthcare Management"/>
        <s v="History, Grades 7-12"/>
        <s v="Information Systems and Informatics"/>
        <s v="Italian Studies"/>
        <s v="Italian Studies, Grades 7-12"/>
        <s v="Leadership in Education (combined SBL &amp; SDL)"/>
        <s v="Leadership in Education (School Building Leader)"/>
        <s v="Leadership in Education (School District Leader)"/>
        <s v="Medical Technology"/>
        <s v="MHC-Business"/>
        <s v="MHC-Communications"/>
        <s v="MHC-Computer Science/ Mathematics"/>
        <s v="MHC-Engineering Science"/>
        <s v="MHC-Italian Studies"/>
        <s v="MHC-Political Science"/>
        <s v="MHC-Science, Letters, Society (Education)"/>
        <s v="Neuroscience and Developmental Disabilities"/>
        <s v="Philosophy and Political Science"/>
        <s v="Public History"/>
        <s v="Science, Letters, Society"/>
        <s v="Science, Letters, Society (Education)"/>
        <s v="Sociology/Anthropology"/>
        <s v="Special Education- Adolescence Generalist"/>
        <s v="Teaching English to Speakers of Other Languages- TESOL (Non-Teacher Certification)"/>
        <s v="Teaching English to Speakers of Other Languages- TESOL (Online Degree)"/>
        <s v="Teaching English to Speakers of Other Languages- TESOL (Teacher Certification)"/>
        <s v="Women's Gender and Sexuality Studies"/>
        <s v="Art (Painting, Drawing, Sculpture)"/>
        <s v="Aviation Management"/>
        <s v="Black Studies"/>
        <s v="Clinical Laboratory Science/ Medical Technology"/>
        <s v="Communications Technology"/>
        <s v="English (Teacher Education)"/>
        <s v="Environmental Health Science"/>
        <s v="Gerontological Studies and Services"/>
        <s v="Health Promotion Management"/>
        <s v="Health Science"/>
        <s v="Information Systems Management"/>
        <s v="Interdisciplinary Studies"/>
        <s v="Interdisciplinary Studies (Teacher Education)"/>
        <s v="Mathematics (Teacher Education)"/>
        <s v="Movement Science"/>
        <s v="Occupational Therapy"/>
        <s v="Pharmaceutical Science and Business"/>
        <s v="Pharmaceutical Sciences"/>
        <s v="Public Health (Community Health Concentration)"/>
        <s v="Speech Communication and Theatre Arts"/>
      </sharedItems>
    </cacheField>
    <cacheField name="Degree Category" numFmtId="0">
      <sharedItems containsBlank="1" count="6">
        <s v="Masters"/>
        <s v="Bachelors"/>
        <s v="Associate"/>
        <s v="Certificate"/>
        <m/>
        <s v="Doctorate"/>
      </sharedItems>
    </cacheField>
    <cacheField name="Degree Type_x000a_(AA, BA, MBA, etc.)" numFmtId="0">
      <sharedItems containsBlank="1"/>
    </cacheField>
    <cacheField name="Fall 2018 _x000a_Enrollment" numFmtId="0">
      <sharedItems containsString="0" containsBlank="1" containsNumber="1" containsInteger="1" minValue="0" maxValue="137657"/>
    </cacheField>
    <cacheField name="2017-18 _x000a_Graduation" numFmtId="0">
      <sharedItems containsString="0" containsBlank="1" containsNumber="1" containsInteger="1" minValue="0" maxValue="32934"/>
    </cacheField>
    <cacheField name="Fall 2019 Enrollment" numFmtId="0">
      <sharedItems containsString="0" containsBlank="1" containsNumber="1" containsInteger="1" minValue="0" maxValue="5401"/>
    </cacheField>
    <cacheField name="2018-19 Graduation" numFmtId="0">
      <sharedItems containsString="0" containsBlank="1" containsNumber="1" containsInteger="1" minValue="0" maxValue="2415"/>
    </cacheField>
    <cacheField name="Major Category" numFmtId="0">
      <sharedItems containsBlank="1" count="20">
        <s v="Finance/Accounting"/>
        <s v="Business-Other"/>
        <s v="Natural Sciences"/>
        <s v="Communications/Media"/>
        <s v="Tech"/>
        <s v="Liberal Arts"/>
        <s v="Health"/>
        <s v="Education"/>
        <s v="Mathematics"/>
        <s v="Performance and Fine Arts"/>
        <s v="Government"/>
        <s v="Criminal Justice"/>
        <s v="Architecture/MEC Engineering/Construction"/>
        <s v="Nursing"/>
        <s v="Others"/>
        <m/>
        <s v="Social Work"/>
        <s v="Engineering - Other"/>
        <s v="Law"/>
        <s v="Hospitality"/>
      </sharedItems>
    </cacheField>
    <cacheField name="Academic Division/School" numFmtId="0">
      <sharedItems containsBlank="1"/>
    </cacheField>
    <cacheField name="Percentage" numFmtId="0" formula="'Fall 2018 _x000a_Enrollment'" databaseField="0"/>
  </cacheFields>
  <extLst>
    <ext xmlns:x14="http://schemas.microsoft.com/office/spreadsheetml/2009/9/main" uri="{725AE2AE-9491-48be-B2B4-4EB974FC3084}">
      <x14:pivotCacheDefinition pivotCacheId="5705026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21">
  <r>
    <x v="0"/>
    <x v="0"/>
    <x v="0"/>
    <s v="MBA"/>
    <n v="58"/>
    <n v="28"/>
    <n v="62"/>
    <n v="15"/>
    <x v="0"/>
    <m/>
    <n v="4"/>
    <n v="6.8965517241379309E-2"/>
    <n v="19"/>
    <x v="0"/>
    <x v="0"/>
    <x v="0"/>
  </r>
  <r>
    <x v="0"/>
    <x v="0"/>
    <x v="0"/>
    <s v="MS"/>
    <n v="440"/>
    <n v="230"/>
    <n v="360"/>
    <n v="253"/>
    <x v="0"/>
    <m/>
    <n v="-80"/>
    <n v="-0.18181818181818182"/>
    <n v="147"/>
    <x v="0"/>
    <x v="1"/>
    <x v="1"/>
  </r>
  <r>
    <x v="0"/>
    <x v="1"/>
    <x v="1"/>
    <s v="BBA"/>
    <n v="2984"/>
    <n v="600"/>
    <n v="2725"/>
    <n v="636"/>
    <x v="0"/>
    <m/>
    <n v="-259"/>
    <n v="-8.6796246648793568E-2"/>
    <n v="497"/>
    <x v="0"/>
    <x v="2"/>
    <x v="1"/>
  </r>
  <r>
    <x v="0"/>
    <x v="2"/>
    <x v="1"/>
    <s v="BA"/>
    <n v="226"/>
    <n v="43"/>
    <n v="240"/>
    <n v="52"/>
    <x v="0"/>
    <m/>
    <n v="14"/>
    <n v="6.1946902654867256E-2"/>
    <n v="38"/>
    <x v="0"/>
    <x v="3"/>
    <x v="1"/>
  </r>
  <r>
    <x v="0"/>
    <x v="3"/>
    <x v="0"/>
    <s v="MA"/>
    <n v="66"/>
    <n v="30"/>
    <n v="68"/>
    <n v="29"/>
    <x v="1"/>
    <m/>
    <n v="2"/>
    <n v="3.0303030303030304E-2"/>
    <n v="22"/>
    <x v="0"/>
    <x v="4"/>
    <x v="1"/>
  </r>
  <r>
    <x v="0"/>
    <x v="4"/>
    <x v="1"/>
    <s v="BA"/>
    <n v="271"/>
    <n v="33"/>
    <n v="277"/>
    <n v="32"/>
    <x v="2"/>
    <m/>
    <n v="6"/>
    <n v="2.2140221402214021E-2"/>
    <n v="45"/>
    <x v="1"/>
    <x v="5"/>
    <x v="0"/>
  </r>
  <r>
    <x v="0"/>
    <x v="5"/>
    <x v="0"/>
    <s v="MBA"/>
    <n v="8"/>
    <n v="8"/>
    <n v="0"/>
    <n v="9"/>
    <x v="1"/>
    <m/>
    <n v="-8"/>
    <n v="-1"/>
    <n v="3"/>
    <x v="0"/>
    <x v="6"/>
    <x v="1"/>
  </r>
  <r>
    <x v="0"/>
    <x v="6"/>
    <x v="0"/>
    <s v="MBA"/>
    <n v="492"/>
    <n v="144"/>
    <n v="544"/>
    <n v="152"/>
    <x v="1"/>
    <m/>
    <n v="52"/>
    <n v="0.10569105691056911"/>
    <n v="164"/>
    <x v="1"/>
    <x v="7"/>
    <x v="0"/>
  </r>
  <r>
    <x v="0"/>
    <x v="7"/>
    <x v="1"/>
    <s v="BA"/>
    <n v="1055"/>
    <n v="338"/>
    <n v="1027"/>
    <n v="290"/>
    <x v="3"/>
    <m/>
    <n v="-28"/>
    <n v="-2.6540284360189573E-2"/>
    <n v="176"/>
    <x v="0"/>
    <x v="8"/>
    <x v="1"/>
  </r>
  <r>
    <x v="0"/>
    <x v="8"/>
    <x v="1"/>
    <s v="BA"/>
    <n v="149"/>
    <n v="36"/>
    <n v="210"/>
    <n v="60"/>
    <x v="3"/>
    <m/>
    <n v="61"/>
    <n v="0.40939597315436244"/>
    <n v="25"/>
    <x v="0"/>
    <x v="9"/>
    <x v="1"/>
  </r>
  <r>
    <x v="0"/>
    <x v="9"/>
    <x v="1"/>
    <s v="BBA"/>
    <n v="890"/>
    <n v="184"/>
    <n v="990"/>
    <n v="243"/>
    <x v="4"/>
    <m/>
    <n v="100"/>
    <n v="0.11235955056179775"/>
    <n v="148"/>
    <x v="0"/>
    <x v="10"/>
    <x v="1"/>
  </r>
  <r>
    <x v="0"/>
    <x v="10"/>
    <x v="0"/>
    <s v="MA"/>
    <n v="53"/>
    <n v="21"/>
    <n v="60"/>
    <n v="24"/>
    <x v="3"/>
    <m/>
    <n v="7"/>
    <n v="0.13207547169811321"/>
    <n v="18"/>
    <x v="0"/>
    <x v="11"/>
    <x v="1"/>
  </r>
  <r>
    <x v="0"/>
    <x v="11"/>
    <x v="1"/>
    <s v="BA"/>
    <n v="231"/>
    <n v="70"/>
    <n v="295"/>
    <n v="69"/>
    <x v="1"/>
    <m/>
    <n v="64"/>
    <n v="0.27705627705627706"/>
    <n v="39"/>
    <x v="0"/>
    <x v="12"/>
    <x v="1"/>
  </r>
  <r>
    <x v="0"/>
    <x v="11"/>
    <x v="1"/>
    <s v="BBA"/>
    <n v="222"/>
    <n v="68"/>
    <n v="271"/>
    <n v="79"/>
    <x v="1"/>
    <m/>
    <n v="49"/>
    <n v="0.22072072072072071"/>
    <n v="37"/>
    <x v="0"/>
    <x v="13"/>
    <x v="1"/>
  </r>
  <r>
    <x v="0"/>
    <x v="12"/>
    <x v="1"/>
    <s v="BA"/>
    <n v="92"/>
    <n v="31"/>
    <n v="135"/>
    <n v="34"/>
    <x v="5"/>
    <m/>
    <n v="43"/>
    <n v="0.46739130434782611"/>
    <n v="15"/>
    <x v="0"/>
    <x v="4"/>
    <x v="1"/>
  </r>
  <r>
    <x v="0"/>
    <x v="13"/>
    <x v="1"/>
    <s v="BBA"/>
    <n v="208"/>
    <n v="69"/>
    <n v="280"/>
    <n v="87"/>
    <x v="1"/>
    <m/>
    <n v="72"/>
    <n v="0.34615384615384615"/>
    <n v="35"/>
    <x v="0"/>
    <x v="14"/>
    <x v="1"/>
  </r>
  <r>
    <x v="0"/>
    <x v="13"/>
    <x v="0"/>
    <s v="MS"/>
    <n v="10"/>
    <n v="19"/>
    <n v="14"/>
    <n v="8"/>
    <x v="1"/>
    <m/>
    <n v="4"/>
    <n v="0.4"/>
    <n v="3"/>
    <x v="0"/>
    <x v="15"/>
    <x v="1"/>
  </r>
  <r>
    <x v="0"/>
    <x v="14"/>
    <x v="1"/>
    <s v="BBA"/>
    <n v="3507"/>
    <n v="865"/>
    <n v="3383"/>
    <n v="918"/>
    <x v="0"/>
    <m/>
    <n v="-124"/>
    <n v="-3.5357855717137156E-2"/>
    <n v="585"/>
    <x v="0"/>
    <x v="16"/>
    <x v="1"/>
  </r>
  <r>
    <x v="0"/>
    <x v="14"/>
    <x v="0"/>
    <s v="MBA"/>
    <n v="13"/>
    <n v="21"/>
    <n v="2"/>
    <n v="5"/>
    <x v="0"/>
    <m/>
    <n v="-11"/>
    <n v="-0.84615384615384615"/>
    <n v="4"/>
    <x v="0"/>
    <x v="17"/>
    <x v="1"/>
  </r>
  <r>
    <x v="0"/>
    <x v="14"/>
    <x v="0"/>
    <s v="MS"/>
    <n v="116"/>
    <n v="72"/>
    <n v="183"/>
    <n v="63"/>
    <x v="0"/>
    <m/>
    <n v="67"/>
    <n v="0.57758620689655171"/>
    <n v="39"/>
    <x v="0"/>
    <x v="18"/>
    <x v="1"/>
  </r>
  <r>
    <x v="0"/>
    <x v="15"/>
    <x v="0"/>
    <s v="MS"/>
    <n v="83"/>
    <n v="35"/>
    <n v="68"/>
    <n v="45"/>
    <x v="0"/>
    <m/>
    <n v="-15"/>
    <n v="-0.18072289156626506"/>
    <n v="28"/>
    <x v="0"/>
    <x v="4"/>
    <x v="1"/>
  </r>
  <r>
    <x v="0"/>
    <x v="16"/>
    <x v="1"/>
    <s v="BS"/>
    <n v="69"/>
    <n v="10"/>
    <n v="122"/>
    <n v="14"/>
    <x v="0"/>
    <m/>
    <n v="53"/>
    <n v="0.76811594202898548"/>
    <n v="12"/>
    <x v="1"/>
    <x v="11"/>
    <x v="0"/>
  </r>
  <r>
    <x v="0"/>
    <x v="17"/>
    <x v="0"/>
    <s v="MS"/>
    <n v="27"/>
    <n v="7"/>
    <n v="28"/>
    <n v="12"/>
    <x v="0"/>
    <m/>
    <n v="1"/>
    <n v="3.7037037037037035E-2"/>
    <n v="9"/>
    <x v="1"/>
    <x v="19"/>
    <x v="1"/>
  </r>
  <r>
    <x v="0"/>
    <x v="18"/>
    <x v="0"/>
    <s v="MBA"/>
    <n v="61"/>
    <n v="12"/>
    <n v="57"/>
    <n v="29"/>
    <x v="6"/>
    <m/>
    <n v="-4"/>
    <n v="-6.5573770491803282E-2"/>
    <n v="20"/>
    <x v="1"/>
    <x v="20"/>
    <x v="1"/>
  </r>
  <r>
    <x v="0"/>
    <x v="19"/>
    <x v="0"/>
    <s v="MS in Ed"/>
    <n v="135"/>
    <n v="44"/>
    <n v="119"/>
    <n v="44"/>
    <x v="7"/>
    <m/>
    <n v="-16"/>
    <n v="-0.11851851851851852"/>
    <n v="45"/>
    <x v="1"/>
    <x v="3"/>
    <x v="1"/>
  </r>
  <r>
    <x v="0"/>
    <x v="20"/>
    <x v="1"/>
    <s v="BA"/>
    <n v="49"/>
    <n v="21"/>
    <n v="45"/>
    <n v="18"/>
    <x v="5"/>
    <m/>
    <n v="-4"/>
    <n v="-8.1632653061224483E-2"/>
    <n v="8"/>
    <x v="0"/>
    <x v="21"/>
    <x v="1"/>
  </r>
  <r>
    <x v="0"/>
    <x v="21"/>
    <x v="0"/>
    <s v="MS"/>
    <n v="11"/>
    <n v="1"/>
    <n v="26"/>
    <n v="0"/>
    <x v="1"/>
    <m/>
    <n v="15"/>
    <n v="1.3636363636363635"/>
    <n v="4"/>
    <x v="1"/>
    <x v="19"/>
    <x v="0"/>
  </r>
  <r>
    <x v="0"/>
    <x v="22"/>
    <x v="0"/>
    <s v="MS"/>
    <n v="16"/>
    <n v="16"/>
    <n v="1"/>
    <n v="18"/>
    <x v="1"/>
    <m/>
    <n v="-15"/>
    <n v="-0.9375"/>
    <n v="5"/>
    <x v="0"/>
    <x v="6"/>
    <x v="1"/>
  </r>
  <r>
    <x v="0"/>
    <x v="23"/>
    <x v="0"/>
    <s v="MS"/>
    <n v="110"/>
    <n v="59"/>
    <n v="121"/>
    <n v="43"/>
    <x v="1"/>
    <m/>
    <n v="11"/>
    <n v="0.1"/>
    <n v="37"/>
    <x v="0"/>
    <x v="3"/>
    <x v="1"/>
  </r>
  <r>
    <x v="0"/>
    <x v="23"/>
    <x v="1"/>
    <s v="BBA"/>
    <n v="74"/>
    <n v="38"/>
    <n v="81"/>
    <n v="17"/>
    <x v="1"/>
    <m/>
    <n v="7"/>
    <n v="9.45945945945946E-2"/>
    <n v="12"/>
    <x v="0"/>
    <x v="22"/>
    <x v="1"/>
  </r>
  <r>
    <x v="0"/>
    <x v="24"/>
    <x v="0"/>
    <s v="MS"/>
    <n v="163"/>
    <n v="42"/>
    <n v="260"/>
    <n v="80"/>
    <x v="4"/>
    <m/>
    <n v="97"/>
    <n v="0.59509202453987731"/>
    <n v="54"/>
    <x v="1"/>
    <x v="23"/>
    <x v="0"/>
  </r>
  <r>
    <x v="0"/>
    <x v="25"/>
    <x v="0"/>
    <s v="MIA"/>
    <n v="82"/>
    <n v="0"/>
    <n v="116"/>
    <n v="9"/>
    <x v="1"/>
    <m/>
    <n v="34"/>
    <n v="0.41463414634146339"/>
    <n v="27"/>
    <x v="1"/>
    <x v="24"/>
    <x v="0"/>
  </r>
  <r>
    <x v="0"/>
    <x v="26"/>
    <x v="1"/>
    <s v="BBA"/>
    <n v="321"/>
    <n v="36"/>
    <n v="392"/>
    <n v="44"/>
    <x v="1"/>
    <m/>
    <n v="71"/>
    <n v="0.22118380062305296"/>
    <n v="54"/>
    <x v="1"/>
    <x v="25"/>
    <x v="0"/>
  </r>
  <r>
    <x v="0"/>
    <x v="27"/>
    <x v="1"/>
    <s v="BA"/>
    <n v="149"/>
    <n v="46"/>
    <n v="168"/>
    <n v="45"/>
    <x v="3"/>
    <m/>
    <n v="19"/>
    <n v="0.12751677852348994"/>
    <n v="25"/>
    <x v="0"/>
    <x v="26"/>
    <x v="1"/>
  </r>
  <r>
    <x v="0"/>
    <x v="28"/>
    <x v="1"/>
    <s v="BA"/>
    <n v="96"/>
    <n v="21"/>
    <n v="56"/>
    <n v="32"/>
    <x v="5"/>
    <m/>
    <n v="-40"/>
    <n v="-0.41666666666666669"/>
    <n v="16"/>
    <x v="0"/>
    <x v="19"/>
    <x v="1"/>
  </r>
  <r>
    <x v="0"/>
    <x v="29"/>
    <x v="1"/>
    <s v="BBA"/>
    <n v="700"/>
    <n v="226"/>
    <n v="767"/>
    <n v="207"/>
    <x v="1"/>
    <m/>
    <n v="67"/>
    <n v="9.571428571428571E-2"/>
    <n v="117"/>
    <x v="0"/>
    <x v="27"/>
    <x v="1"/>
  </r>
  <r>
    <x v="0"/>
    <x v="30"/>
    <x v="0"/>
    <s v="MS"/>
    <n v="56"/>
    <n v="43"/>
    <n v="61"/>
    <n v="29"/>
    <x v="1"/>
    <m/>
    <n v="5"/>
    <n v="8.9285714285714288E-2"/>
    <n v="19"/>
    <x v="0"/>
    <x v="11"/>
    <x v="1"/>
  </r>
  <r>
    <x v="0"/>
    <x v="31"/>
    <x v="1"/>
    <s v="BBA"/>
    <n v="1611"/>
    <n v="394"/>
    <n v="1903"/>
    <n v="416"/>
    <x v="1"/>
    <m/>
    <n v="292"/>
    <n v="0.18125387957790193"/>
    <n v="269"/>
    <x v="0"/>
    <x v="28"/>
    <x v="1"/>
  </r>
  <r>
    <x v="0"/>
    <x v="32"/>
    <x v="1"/>
    <s v="BA"/>
    <n v="148"/>
    <n v="29"/>
    <n v="167"/>
    <n v="53"/>
    <x v="8"/>
    <m/>
    <n v="19"/>
    <n v="0.12837837837837837"/>
    <n v="25"/>
    <x v="0"/>
    <x v="26"/>
    <x v="1"/>
  </r>
  <r>
    <x v="0"/>
    <x v="33"/>
    <x v="0"/>
    <s v="MA"/>
    <n v="36"/>
    <n v="18"/>
    <n v="41"/>
    <n v="20"/>
    <x v="6"/>
    <m/>
    <n v="5"/>
    <n v="0.1388888888888889"/>
    <n v="12"/>
    <x v="0"/>
    <x v="22"/>
    <x v="1"/>
  </r>
  <r>
    <x v="0"/>
    <x v="34"/>
    <x v="1"/>
    <s v="BA"/>
    <n v="57"/>
    <n v="17"/>
    <n v="66"/>
    <n v="12"/>
    <x v="9"/>
    <m/>
    <n v="9"/>
    <n v="0.15789473684210525"/>
    <n v="10"/>
    <x v="0"/>
    <x v="29"/>
    <x v="1"/>
  </r>
  <r>
    <x v="0"/>
    <x v="35"/>
    <x v="1"/>
    <s v="BA"/>
    <n v="29"/>
    <n v="17"/>
    <n v="38"/>
    <n v="12"/>
    <x v="5"/>
    <m/>
    <n v="9"/>
    <n v="0.31034482758620691"/>
    <n v="5"/>
    <x v="0"/>
    <x v="30"/>
    <x v="1"/>
  </r>
  <r>
    <x v="0"/>
    <x v="36"/>
    <x v="1"/>
    <s v="BA"/>
    <n v="351"/>
    <n v="129"/>
    <n v="451"/>
    <n v="105"/>
    <x v="5"/>
    <m/>
    <n v="100"/>
    <n v="0.28490028490028491"/>
    <n v="59"/>
    <x v="0"/>
    <x v="31"/>
    <x v="1"/>
  </r>
  <r>
    <x v="0"/>
    <x v="37"/>
    <x v="0"/>
    <s v="MPA"/>
    <n v="562"/>
    <n v="190"/>
    <n v="508"/>
    <n v="205"/>
    <x v="10"/>
    <m/>
    <n v="-54"/>
    <n v="-9.6085409252669035E-2"/>
    <n v="187"/>
    <x v="0"/>
    <x v="32"/>
    <x v="1"/>
  </r>
  <r>
    <x v="0"/>
    <x v="38"/>
    <x v="1"/>
    <s v="BS"/>
    <n v="163"/>
    <n v="48"/>
    <n v="162"/>
    <n v="58"/>
    <x v="10"/>
    <m/>
    <n v="-1"/>
    <n v="-6.1349693251533744E-3"/>
    <n v="27"/>
    <x v="0"/>
    <x v="33"/>
    <x v="1"/>
  </r>
  <r>
    <x v="0"/>
    <x v="39"/>
    <x v="0"/>
    <s v="MS"/>
    <n v="81"/>
    <n v="32"/>
    <n v="66"/>
    <n v="36"/>
    <x v="0"/>
    <m/>
    <n v="-15"/>
    <n v="-0.18518518518518517"/>
    <n v="27"/>
    <x v="0"/>
    <x v="34"/>
    <x v="1"/>
  </r>
  <r>
    <x v="0"/>
    <x v="40"/>
    <x v="0"/>
    <s v="MS"/>
    <n v="32"/>
    <n v="4"/>
    <n v="35"/>
    <n v="11"/>
    <x v="1"/>
    <m/>
    <n v="3"/>
    <n v="9.375E-2"/>
    <n v="11"/>
    <x v="1"/>
    <x v="35"/>
    <x v="0"/>
  </r>
  <r>
    <x v="0"/>
    <x v="40"/>
    <x v="1"/>
    <s v="BBA"/>
    <n v="193"/>
    <n v="66"/>
    <n v="211"/>
    <n v="64"/>
    <x v="1"/>
    <m/>
    <n v="18"/>
    <n v="9.3264248704663211E-2"/>
    <n v="32"/>
    <x v="0"/>
    <x v="9"/>
    <x v="1"/>
  </r>
  <r>
    <x v="0"/>
    <x v="41"/>
    <x v="1"/>
    <s v="BA"/>
    <n v="40"/>
    <n v="15"/>
    <n v="61"/>
    <n v="12"/>
    <x v="5"/>
    <m/>
    <n v="21"/>
    <n v="0.52500000000000002"/>
    <n v="7"/>
    <x v="0"/>
    <x v="36"/>
    <x v="1"/>
  </r>
  <r>
    <x v="0"/>
    <x v="42"/>
    <x v="1"/>
    <s v="BA"/>
    <n v="6"/>
    <n v="6"/>
    <n v="11"/>
    <n v="4"/>
    <x v="5"/>
    <m/>
    <n v="5"/>
    <n v="0.83333333333333337"/>
    <n v="1"/>
    <x v="0"/>
    <x v="37"/>
    <x v="1"/>
  </r>
  <r>
    <x v="0"/>
    <x v="43"/>
    <x v="1"/>
    <s v="BA"/>
    <n v="24"/>
    <n v="6"/>
    <n v="28"/>
    <n v="6"/>
    <x v="8"/>
    <m/>
    <n v="4"/>
    <n v="0.16666666666666666"/>
    <n v="4"/>
    <x v="0"/>
    <x v="15"/>
    <x v="1"/>
  </r>
  <r>
    <x v="0"/>
    <x v="43"/>
    <x v="0"/>
    <s v="MS"/>
    <n v="106"/>
    <n v="39"/>
    <n v="112"/>
    <n v="31"/>
    <x v="8"/>
    <m/>
    <n v="6"/>
    <n v="5.6603773584905662E-2"/>
    <n v="35"/>
    <x v="0"/>
    <x v="38"/>
    <x v="0"/>
  </r>
  <r>
    <x v="0"/>
    <x v="44"/>
    <x v="1"/>
    <s v="BBA"/>
    <n v="178"/>
    <n v="38"/>
    <n v="179"/>
    <n v="55"/>
    <x v="8"/>
    <m/>
    <n v="1"/>
    <n v="5.6179775280898875E-3"/>
    <n v="30"/>
    <x v="0"/>
    <x v="39"/>
    <x v="1"/>
  </r>
  <r>
    <x v="0"/>
    <x v="45"/>
    <x v="0"/>
    <s v="MS"/>
    <n v="123"/>
    <n v="70"/>
    <n v="153"/>
    <n v="67"/>
    <x v="0"/>
    <m/>
    <n v="30"/>
    <n v="0.24390243902439024"/>
    <n v="41"/>
    <x v="0"/>
    <x v="40"/>
    <x v="1"/>
  </r>
  <r>
    <x v="1"/>
    <x v="1"/>
    <x v="2"/>
    <s v="AAS"/>
    <n v="704"/>
    <n v="188"/>
    <n v="574"/>
    <n v="166"/>
    <x v="0"/>
    <m/>
    <n v="-130"/>
    <n v="-0.18465909090909091"/>
    <n v="235"/>
    <x v="1"/>
    <x v="41"/>
    <x v="0"/>
  </r>
  <r>
    <x v="1"/>
    <x v="1"/>
    <x v="3"/>
    <s v="Cert. &gt;=30 Credits"/>
    <n v="37"/>
    <n v="12"/>
    <n v="29"/>
    <n v="3"/>
    <x v="0"/>
    <m/>
    <n v="-8"/>
    <n v="-0.21621621621621623"/>
    <m/>
    <x v="2"/>
    <x v="42"/>
    <x v="2"/>
  </r>
  <r>
    <x v="1"/>
    <x v="46"/>
    <x v="2"/>
    <s v="AS"/>
    <n v="38"/>
    <n v="13"/>
    <n v="41"/>
    <n v="15"/>
    <x v="0"/>
    <m/>
    <n v="3"/>
    <n v="7.8947368421052627E-2"/>
    <n v="13"/>
    <x v="1"/>
    <x v="22"/>
    <x v="1"/>
  </r>
  <r>
    <x v="1"/>
    <x v="47"/>
    <x v="2"/>
    <s v="AS"/>
    <n v="422"/>
    <n v="34"/>
    <n v="443"/>
    <n v="42"/>
    <x v="3"/>
    <m/>
    <n v="21"/>
    <n v="4.9763033175355451E-2"/>
    <n v="141"/>
    <x v="1"/>
    <x v="43"/>
    <x v="0"/>
  </r>
  <r>
    <x v="1"/>
    <x v="48"/>
    <x v="2"/>
    <s v="AA"/>
    <n v="28"/>
    <n v="5"/>
    <n v="41"/>
    <n v="3"/>
    <x v="5"/>
    <m/>
    <n v="13"/>
    <n v="0.4642857142857143"/>
    <n v="9"/>
    <x v="1"/>
    <x v="22"/>
    <x v="0"/>
  </r>
  <r>
    <x v="1"/>
    <x v="49"/>
    <x v="2"/>
    <s v="AS"/>
    <n v="302"/>
    <n v="37"/>
    <n v="375"/>
    <n v="57"/>
    <x v="9"/>
    <m/>
    <n v="73"/>
    <n v="0.24172185430463577"/>
    <n v="101"/>
    <x v="1"/>
    <x v="44"/>
    <x v="0"/>
  </r>
  <r>
    <x v="1"/>
    <x v="50"/>
    <x v="2"/>
    <s v="AS"/>
    <n v="104"/>
    <n v="7"/>
    <n v="104"/>
    <n v="9"/>
    <x v="2"/>
    <m/>
    <n v="0"/>
    <n v="0"/>
    <n v="35"/>
    <x v="1"/>
    <x v="9"/>
    <x v="0"/>
  </r>
  <r>
    <x v="1"/>
    <x v="51"/>
    <x v="2"/>
    <s v="AA"/>
    <n v="620"/>
    <n v="401"/>
    <n v="701"/>
    <n v="391"/>
    <x v="1"/>
    <m/>
    <n v="81"/>
    <n v="0.13064516129032258"/>
    <n v="207"/>
    <x v="0"/>
    <x v="45"/>
    <x v="1"/>
  </r>
  <r>
    <x v="1"/>
    <x v="51"/>
    <x v="2"/>
    <s v="AA"/>
    <n v="1523"/>
    <n v="0"/>
    <n v="0"/>
    <n v="2"/>
    <x v="1"/>
    <m/>
    <n v="-1523"/>
    <n v="-1"/>
    <n v="508"/>
    <x v="1"/>
    <x v="6"/>
    <x v="1"/>
  </r>
  <r>
    <x v="1"/>
    <x v="52"/>
    <x v="2"/>
    <s v="AAS"/>
    <n v="1096"/>
    <n v="110"/>
    <n v="1248"/>
    <n v="172"/>
    <x v="1"/>
    <m/>
    <n v="152"/>
    <n v="0.13868613138686131"/>
    <n v="365"/>
    <x v="1"/>
    <x v="46"/>
    <x v="0"/>
  </r>
  <r>
    <x v="1"/>
    <x v="53"/>
    <x v="2"/>
    <s v="AS"/>
    <n v="791"/>
    <n v="171"/>
    <n v="721"/>
    <n v="173"/>
    <x v="7"/>
    <m/>
    <n v="-70"/>
    <n v="-8.8495575221238937E-2"/>
    <n v="264"/>
    <x v="1"/>
    <x v="47"/>
    <x v="0"/>
  </r>
  <r>
    <x v="1"/>
    <x v="54"/>
    <x v="2"/>
    <s v="AA"/>
    <n v="16"/>
    <n v="0"/>
    <n v="32"/>
    <n v="1"/>
    <x v="5"/>
    <m/>
    <n v="16"/>
    <n v="1"/>
    <n v="5"/>
    <x v="1"/>
    <x v="29"/>
    <x v="0"/>
  </r>
  <r>
    <x v="1"/>
    <x v="8"/>
    <x v="2"/>
    <s v="AA"/>
    <n v="400"/>
    <n v="103"/>
    <n v="380"/>
    <n v="112"/>
    <x v="3"/>
    <m/>
    <n v="-20"/>
    <n v="-0.05"/>
    <n v="133"/>
    <x v="1"/>
    <x v="48"/>
    <x v="0"/>
  </r>
  <r>
    <x v="1"/>
    <x v="55"/>
    <x v="2"/>
    <s v="AS"/>
    <n v="127"/>
    <n v="56"/>
    <n v="95"/>
    <n v="47"/>
    <x v="6"/>
    <m/>
    <n v="-32"/>
    <n v="-0.25196850393700787"/>
    <n v="42"/>
    <x v="0"/>
    <x v="49"/>
    <x v="1"/>
  </r>
  <r>
    <x v="1"/>
    <x v="9"/>
    <x v="2"/>
    <s v="AAS"/>
    <n v="321"/>
    <n v="66"/>
    <n v="334"/>
    <n v="54"/>
    <x v="4"/>
    <m/>
    <n v="13"/>
    <n v="4.0498442367601244E-2"/>
    <n v="107"/>
    <x v="1"/>
    <x v="50"/>
    <x v="0"/>
  </r>
  <r>
    <x v="1"/>
    <x v="56"/>
    <x v="2"/>
    <s v="AAS"/>
    <n v="319"/>
    <n v="83"/>
    <n v="276"/>
    <n v="82"/>
    <x v="4"/>
    <m/>
    <n v="-43"/>
    <n v="-0.13479623824451412"/>
    <n v="106"/>
    <x v="1"/>
    <x v="51"/>
    <x v="0"/>
  </r>
  <r>
    <x v="1"/>
    <x v="57"/>
    <x v="2"/>
    <s v="AS"/>
    <n v="960"/>
    <n v="57"/>
    <n v="985"/>
    <n v="96"/>
    <x v="4"/>
    <m/>
    <n v="25"/>
    <n v="2.6041666666666668E-2"/>
    <n v="320"/>
    <x v="1"/>
    <x v="52"/>
    <x v="0"/>
  </r>
  <r>
    <x v="1"/>
    <x v="58"/>
    <x v="2"/>
    <s v="AA"/>
    <n v="2614"/>
    <n v="523"/>
    <n v="2463"/>
    <n v="562"/>
    <x v="11"/>
    <m/>
    <n v="-151"/>
    <n v="-5.7765876052027543E-2"/>
    <n v="871"/>
    <x v="1"/>
    <x v="53"/>
    <x v="0"/>
  </r>
  <r>
    <x v="1"/>
    <x v="59"/>
    <x v="2"/>
    <s v="AS"/>
    <n v="53"/>
    <n v="0"/>
    <n v="148"/>
    <n v="5"/>
    <x v="3"/>
    <m/>
    <n v="95"/>
    <n v="1.7924528301886793"/>
    <n v="18"/>
    <x v="1"/>
    <x v="12"/>
    <x v="0"/>
  </r>
  <r>
    <x v="1"/>
    <x v="11"/>
    <x v="2"/>
    <s v="AA"/>
    <n v="68"/>
    <n v="10"/>
    <n v="100"/>
    <n v="6"/>
    <x v="1"/>
    <m/>
    <n v="32"/>
    <n v="0.47058823529411764"/>
    <n v="23"/>
    <x v="1"/>
    <x v="54"/>
    <x v="0"/>
  </r>
  <r>
    <x v="1"/>
    <x v="60"/>
    <x v="2"/>
    <s v="AS"/>
    <n v="528"/>
    <n v="64"/>
    <n v="498"/>
    <n v="54"/>
    <x v="12"/>
    <m/>
    <n v="-30"/>
    <n v="-5.6818181818181816E-2"/>
    <n v="176"/>
    <x v="1"/>
    <x v="55"/>
    <x v="0"/>
  </r>
  <r>
    <x v="1"/>
    <x v="61"/>
    <x v="2"/>
    <s v="AS"/>
    <n v="55"/>
    <n v="0"/>
    <n v="105"/>
    <n v="9"/>
    <x v="0"/>
    <m/>
    <n v="50"/>
    <n v="0.90909090909090906"/>
    <n v="18"/>
    <x v="1"/>
    <x v="9"/>
    <x v="0"/>
  </r>
  <r>
    <x v="1"/>
    <x v="62"/>
    <x v="2"/>
    <s v="AS"/>
    <n v="264"/>
    <n v="12"/>
    <n v="193"/>
    <n v="15"/>
    <x v="11"/>
    <m/>
    <n v="-71"/>
    <n v="-0.26893939393939392"/>
    <n v="88"/>
    <x v="1"/>
    <x v="56"/>
    <x v="0"/>
  </r>
  <r>
    <x v="1"/>
    <x v="63"/>
    <x v="2"/>
    <s v="AA"/>
    <n v="17"/>
    <n v="0"/>
    <n v="16"/>
    <n v="3"/>
    <x v="5"/>
    <m/>
    <n v="-1"/>
    <n v="-5.8823529411764705E-2"/>
    <n v="6"/>
    <x v="1"/>
    <x v="15"/>
    <x v="0"/>
  </r>
  <r>
    <x v="1"/>
    <x v="64"/>
    <x v="2"/>
    <s v="AS"/>
    <n v="12"/>
    <n v="2"/>
    <n v="9"/>
    <n v="1"/>
    <x v="2"/>
    <m/>
    <n v="-3"/>
    <n v="-0.25"/>
    <n v="4"/>
    <x v="1"/>
    <x v="57"/>
    <x v="0"/>
  </r>
  <r>
    <x v="1"/>
    <x v="65"/>
    <x v="2"/>
    <s v="AS"/>
    <n v="10"/>
    <n v="1"/>
    <n v="14"/>
    <n v="6"/>
    <x v="6"/>
    <m/>
    <n v="4"/>
    <n v="0.4"/>
    <n v="3"/>
    <x v="1"/>
    <x v="15"/>
    <x v="1"/>
  </r>
  <r>
    <x v="1"/>
    <x v="66"/>
    <x v="3"/>
    <s v="Cert. &gt;=30 Credits"/>
    <n v="1"/>
    <n v="1"/>
    <n v="0"/>
    <n v="0"/>
    <x v="6"/>
    <m/>
    <n v="-1"/>
    <n v="-1"/>
    <m/>
    <x v="2"/>
    <x v="42"/>
    <x v="2"/>
  </r>
  <r>
    <x v="1"/>
    <x v="67"/>
    <x v="2"/>
    <s v="AAS"/>
    <n v="102"/>
    <n v="32"/>
    <n v="82"/>
    <n v="30"/>
    <x v="6"/>
    <m/>
    <n v="-20"/>
    <n v="-0.19607843137254902"/>
    <n v="34"/>
    <x v="1"/>
    <x v="33"/>
    <x v="1"/>
  </r>
  <r>
    <x v="1"/>
    <x v="20"/>
    <x v="2"/>
    <s v="AA"/>
    <n v="101"/>
    <n v="14"/>
    <n v="116"/>
    <n v="12"/>
    <x v="5"/>
    <m/>
    <n v="15"/>
    <n v="0.14851485148514851"/>
    <n v="34"/>
    <x v="1"/>
    <x v="24"/>
    <x v="0"/>
  </r>
  <r>
    <x v="1"/>
    <x v="68"/>
    <x v="2"/>
    <s v="AS"/>
    <n v="678"/>
    <n v="155"/>
    <n v="599"/>
    <n v="156"/>
    <x v="5"/>
    <m/>
    <n v="-79"/>
    <n v="-0.11651917404129794"/>
    <n v="226"/>
    <x v="1"/>
    <x v="58"/>
    <x v="0"/>
  </r>
  <r>
    <x v="1"/>
    <x v="69"/>
    <x v="2"/>
    <s v="AA"/>
    <n v="6562"/>
    <n v="1161"/>
    <n v="5401"/>
    <n v="1069"/>
    <x v="5"/>
    <m/>
    <n v="-1161"/>
    <n v="-0.17692776592502285"/>
    <n v="2187"/>
    <x v="1"/>
    <x v="59"/>
    <x v="0"/>
  </r>
  <r>
    <x v="1"/>
    <x v="70"/>
    <x v="2"/>
    <s v="AA"/>
    <n v="94"/>
    <n v="25"/>
    <n v="108"/>
    <n v="22"/>
    <x v="7"/>
    <m/>
    <n v="14"/>
    <n v="0.14893617021276595"/>
    <n v="31"/>
    <x v="1"/>
    <x v="60"/>
    <x v="0"/>
  </r>
  <r>
    <x v="1"/>
    <x v="71"/>
    <x v="2"/>
    <s v="AA"/>
    <n v="342"/>
    <n v="64"/>
    <n v="344"/>
    <n v="57"/>
    <x v="7"/>
    <m/>
    <n v="2"/>
    <n v="5.8479532163742687E-3"/>
    <n v="114"/>
    <x v="1"/>
    <x v="61"/>
    <x v="0"/>
  </r>
  <r>
    <x v="1"/>
    <x v="72"/>
    <x v="2"/>
    <s v="AA"/>
    <n v="9"/>
    <n v="0"/>
    <n v="29"/>
    <n v="0"/>
    <x v="5"/>
    <m/>
    <n v="20"/>
    <n v="2.2222222222222223"/>
    <n v="3"/>
    <x v="1"/>
    <x v="36"/>
    <x v="0"/>
  </r>
  <r>
    <x v="1"/>
    <x v="73"/>
    <x v="2"/>
    <s v="AS"/>
    <n v="51"/>
    <n v="8"/>
    <n v="57"/>
    <n v="10"/>
    <x v="7"/>
    <m/>
    <n v="6"/>
    <n v="0.11764705882352941"/>
    <n v="17"/>
    <x v="1"/>
    <x v="20"/>
    <x v="0"/>
  </r>
  <r>
    <x v="1"/>
    <x v="32"/>
    <x v="2"/>
    <s v="AS"/>
    <n v="111"/>
    <n v="20"/>
    <n v="123"/>
    <n v="29"/>
    <x v="8"/>
    <m/>
    <n v="12"/>
    <n v="0.10810810810810811"/>
    <n v="37"/>
    <x v="1"/>
    <x v="62"/>
    <x v="0"/>
  </r>
  <r>
    <x v="1"/>
    <x v="74"/>
    <x v="2"/>
    <s v="AA"/>
    <n v="67"/>
    <n v="9"/>
    <n v="63"/>
    <n v="15"/>
    <x v="5"/>
    <m/>
    <n v="-4"/>
    <n v="-5.9701492537313432E-2"/>
    <n v="22"/>
    <x v="1"/>
    <x v="0"/>
    <x v="0"/>
  </r>
  <r>
    <x v="1"/>
    <x v="75"/>
    <x v="2"/>
    <s v="AS"/>
    <n v="277"/>
    <n v="65"/>
    <n v="275"/>
    <n v="63"/>
    <x v="4"/>
    <m/>
    <n v="-2"/>
    <n v="-7.2202166064981952E-3"/>
    <n v="92"/>
    <x v="1"/>
    <x v="51"/>
    <x v="0"/>
  </r>
  <r>
    <x v="1"/>
    <x v="34"/>
    <x v="2"/>
    <s v="AS"/>
    <n v="138"/>
    <n v="0"/>
    <n v="172"/>
    <n v="3"/>
    <x v="9"/>
    <m/>
    <n v="34"/>
    <n v="0.24637681159420291"/>
    <n v="46"/>
    <x v="1"/>
    <x v="63"/>
    <x v="0"/>
  </r>
  <r>
    <x v="1"/>
    <x v="76"/>
    <x v="2"/>
    <s v="AAS"/>
    <n v="864"/>
    <n v="118"/>
    <n v="920"/>
    <n v="109"/>
    <x v="13"/>
    <m/>
    <n v="56"/>
    <n v="6.4814814814814811E-2"/>
    <n v="288"/>
    <x v="1"/>
    <x v="64"/>
    <x v="0"/>
  </r>
  <r>
    <x v="1"/>
    <x v="77"/>
    <x v="2"/>
    <s v="AAS"/>
    <n v="185"/>
    <n v="14"/>
    <n v="167"/>
    <n v="4"/>
    <x v="6"/>
    <m/>
    <n v="-18"/>
    <n v="-9.7297297297297303E-2"/>
    <n v="62"/>
    <x v="1"/>
    <x v="65"/>
    <x v="0"/>
  </r>
  <r>
    <x v="1"/>
    <x v="36"/>
    <x v="2"/>
    <s v="AA"/>
    <n v="1127"/>
    <n v="75"/>
    <n v="1382"/>
    <n v="195"/>
    <x v="5"/>
    <m/>
    <n v="255"/>
    <n v="0.22626441881100265"/>
    <n v="376"/>
    <x v="1"/>
    <x v="66"/>
    <x v="0"/>
  </r>
  <r>
    <x v="1"/>
    <x v="78"/>
    <x v="2"/>
    <s v="AS"/>
    <n v="64"/>
    <n v="1"/>
    <n v="77"/>
    <n v="8"/>
    <x v="6"/>
    <m/>
    <n v="13"/>
    <n v="0.203125"/>
    <n v="21"/>
    <x v="1"/>
    <x v="67"/>
    <x v="0"/>
  </r>
  <r>
    <x v="1"/>
    <x v="79"/>
    <x v="2"/>
    <s v="AAS"/>
    <n v="205"/>
    <n v="28"/>
    <n v="161"/>
    <n v="34"/>
    <x v="6"/>
    <m/>
    <n v="-44"/>
    <n v="-0.21463414634146341"/>
    <n v="68"/>
    <x v="1"/>
    <x v="68"/>
    <x v="0"/>
  </r>
  <r>
    <x v="1"/>
    <x v="80"/>
    <x v="2"/>
    <s v="AS"/>
    <n v="33"/>
    <n v="7"/>
    <n v="37"/>
    <n v="7"/>
    <x v="7"/>
    <m/>
    <n v="4"/>
    <n v="0.12121212121212122"/>
    <n v="11"/>
    <x v="1"/>
    <x v="35"/>
    <x v="0"/>
  </r>
  <r>
    <x v="1"/>
    <x v="81"/>
    <x v="2"/>
    <s v="AS"/>
    <n v="793"/>
    <n v="93"/>
    <n v="720"/>
    <n v="117"/>
    <x v="2"/>
    <m/>
    <n v="-73"/>
    <n v="-9.205548549810845E-2"/>
    <n v="264"/>
    <x v="1"/>
    <x v="47"/>
    <x v="0"/>
  </r>
  <r>
    <x v="1"/>
    <x v="82"/>
    <x v="2"/>
    <s v="AS"/>
    <n v="651"/>
    <n v="64"/>
    <n v="739"/>
    <n v="127"/>
    <x v="6"/>
    <m/>
    <n v="88"/>
    <n v="0.13517665130568357"/>
    <n v="217"/>
    <x v="1"/>
    <x v="69"/>
    <x v="0"/>
  </r>
  <r>
    <x v="1"/>
    <x v="83"/>
    <x v="2"/>
    <s v="AAS"/>
    <n v="121"/>
    <n v="9"/>
    <n v="166"/>
    <n v="13"/>
    <x v="1"/>
    <m/>
    <n v="45"/>
    <n v="0.37190082644628097"/>
    <n v="40"/>
    <x v="1"/>
    <x v="70"/>
    <x v="0"/>
  </r>
  <r>
    <x v="1"/>
    <x v="41"/>
    <x v="2"/>
    <s v="AA"/>
    <n v="151"/>
    <n v="12"/>
    <n v="168"/>
    <n v="25"/>
    <x v="5"/>
    <m/>
    <n v="17"/>
    <n v="0.11258278145695365"/>
    <n v="50"/>
    <x v="1"/>
    <x v="65"/>
    <x v="0"/>
  </r>
  <r>
    <x v="1"/>
    <x v="84"/>
    <x v="2"/>
    <s v="AS"/>
    <n v="390"/>
    <n v="52"/>
    <n v="386"/>
    <n v="56"/>
    <x v="3"/>
    <m/>
    <n v="-4"/>
    <n v="-1.0256410256410256E-2"/>
    <n v="130"/>
    <x v="1"/>
    <x v="71"/>
    <x v="0"/>
  </r>
  <r>
    <x v="1"/>
    <x v="85"/>
    <x v="2"/>
    <s v="AA"/>
    <n v="254"/>
    <n v="63"/>
    <n v="258"/>
    <n v="61"/>
    <x v="5"/>
    <m/>
    <n v="4"/>
    <n v="1.5748031496062992E-2"/>
    <n v="85"/>
    <x v="1"/>
    <x v="72"/>
    <x v="0"/>
  </r>
  <r>
    <x v="2"/>
    <x v="1"/>
    <x v="2"/>
    <s v="AAS"/>
    <n v="106"/>
    <n v="10"/>
    <n v="81"/>
    <n v="9"/>
    <x v="0"/>
    <m/>
    <n v="-25"/>
    <n v="-0.23584905660377359"/>
    <n v="35"/>
    <x v="1"/>
    <x v="33"/>
    <x v="0"/>
  </r>
  <r>
    <x v="2"/>
    <x v="86"/>
    <x v="3"/>
    <s v="Cert. &gt;=30 Credits"/>
    <n v="48"/>
    <n v="6"/>
    <n v="41"/>
    <n v="8"/>
    <x v="2"/>
    <m/>
    <n v="-7"/>
    <n v="-0.14583333333333334"/>
    <m/>
    <x v="2"/>
    <x v="42"/>
    <x v="2"/>
  </r>
  <r>
    <x v="2"/>
    <x v="87"/>
    <x v="3"/>
    <s v="Cert. &gt;=30 Credits"/>
    <n v="2"/>
    <n v="2"/>
    <n v="4"/>
    <n v="1"/>
    <x v="7"/>
    <m/>
    <n v="2"/>
    <n v="1"/>
    <m/>
    <x v="2"/>
    <x v="42"/>
    <x v="2"/>
  </r>
  <r>
    <x v="2"/>
    <x v="88"/>
    <x v="3"/>
    <s v="Cert. &gt;=30 Credits"/>
    <n v="36"/>
    <n v="8"/>
    <n v="25"/>
    <n v="6"/>
    <x v="14"/>
    <m/>
    <n v="-11"/>
    <n v="-0.30555555555555558"/>
    <m/>
    <x v="2"/>
    <x v="42"/>
    <x v="2"/>
  </r>
  <r>
    <x v="2"/>
    <x v="89"/>
    <x v="2"/>
    <s v="AAS"/>
    <n v="213"/>
    <n v="36"/>
    <n v="198"/>
    <n v="26"/>
    <x v="14"/>
    <m/>
    <n v="-15"/>
    <n v="-7.0422535211267609E-2"/>
    <n v="71"/>
    <x v="1"/>
    <x v="73"/>
    <x v="0"/>
  </r>
  <r>
    <x v="2"/>
    <x v="50"/>
    <x v="2"/>
    <s v="AS"/>
    <n v="32"/>
    <n v="5"/>
    <n v="32"/>
    <n v="5"/>
    <x v="2"/>
    <m/>
    <n v="0"/>
    <n v="0"/>
    <n v="11"/>
    <x v="1"/>
    <x v="29"/>
    <x v="0"/>
  </r>
  <r>
    <x v="2"/>
    <x v="51"/>
    <x v="2"/>
    <s v="AS"/>
    <n v="873"/>
    <n v="163"/>
    <n v="820"/>
    <n v="176"/>
    <x v="1"/>
    <m/>
    <n v="-53"/>
    <n v="-6.0710194730813287E-2"/>
    <n v="291"/>
    <x v="1"/>
    <x v="74"/>
    <x v="0"/>
  </r>
  <r>
    <x v="2"/>
    <x v="90"/>
    <x v="2"/>
    <s v="AS"/>
    <n v="5"/>
    <n v="0"/>
    <n v="1"/>
    <n v="1"/>
    <x v="6"/>
    <m/>
    <n v="-4"/>
    <n v="-0.8"/>
    <n v="2"/>
    <x v="1"/>
    <x v="6"/>
    <x v="1"/>
  </r>
  <r>
    <x v="2"/>
    <x v="9"/>
    <x v="2"/>
    <s v="AAS"/>
    <n v="191"/>
    <n v="35"/>
    <n v="168"/>
    <n v="31"/>
    <x v="4"/>
    <m/>
    <n v="-23"/>
    <n v="-0.12041884816753927"/>
    <n v="64"/>
    <x v="1"/>
    <x v="65"/>
    <x v="0"/>
  </r>
  <r>
    <x v="2"/>
    <x v="57"/>
    <x v="2"/>
    <s v="AS"/>
    <n v="307"/>
    <n v="32"/>
    <n v="289"/>
    <n v="29"/>
    <x v="4"/>
    <m/>
    <n v="-18"/>
    <n v="-5.8631921824104233E-2"/>
    <n v="102"/>
    <x v="1"/>
    <x v="75"/>
    <x v="0"/>
  </r>
  <r>
    <x v="2"/>
    <x v="58"/>
    <x v="2"/>
    <s v="AA"/>
    <n v="1026"/>
    <n v="205"/>
    <n v="1046"/>
    <n v="170"/>
    <x v="11"/>
    <m/>
    <n v="20"/>
    <n v="1.9493177387914229E-2"/>
    <n v="342"/>
    <x v="1"/>
    <x v="76"/>
    <x v="0"/>
  </r>
  <r>
    <x v="2"/>
    <x v="91"/>
    <x v="2"/>
    <s v="AAS"/>
    <n v="32"/>
    <n v="0"/>
    <n v="86"/>
    <n v="0"/>
    <x v="4"/>
    <m/>
    <n v="54"/>
    <n v="1.6875"/>
    <n v="11"/>
    <x v="1"/>
    <x v="77"/>
    <x v="0"/>
  </r>
  <r>
    <x v="2"/>
    <x v="91"/>
    <x v="3"/>
    <s v="Cert. &gt;=30 Credits"/>
    <n v="1"/>
    <n v="0"/>
    <n v="3"/>
    <n v="0"/>
    <x v="4"/>
    <m/>
    <n v="2"/>
    <n v="2"/>
    <m/>
    <x v="2"/>
    <x v="42"/>
    <x v="2"/>
  </r>
  <r>
    <x v="2"/>
    <x v="92"/>
    <x v="2"/>
    <s v="AS"/>
    <n v="354"/>
    <n v="142"/>
    <n v="347"/>
    <n v="123"/>
    <x v="6"/>
    <m/>
    <n v="-7"/>
    <n v="-1.977401129943503E-2"/>
    <n v="118"/>
    <x v="0"/>
    <x v="78"/>
    <x v="1"/>
  </r>
  <r>
    <x v="2"/>
    <x v="93"/>
    <x v="2"/>
    <s v="AAS"/>
    <n v="230"/>
    <n v="53"/>
    <n v="211"/>
    <n v="45"/>
    <x v="3"/>
    <m/>
    <n v="-19"/>
    <n v="-8.2608695652173908E-2"/>
    <n v="77"/>
    <x v="1"/>
    <x v="79"/>
    <x v="0"/>
  </r>
  <r>
    <x v="2"/>
    <x v="94"/>
    <x v="3"/>
    <s v="Cert. &gt;=30 Credits"/>
    <n v="6"/>
    <n v="2"/>
    <n v="7"/>
    <n v="0"/>
    <x v="7"/>
    <m/>
    <n v="1"/>
    <n v="0.16666666666666666"/>
    <m/>
    <x v="2"/>
    <x v="42"/>
    <x v="2"/>
  </r>
  <r>
    <x v="2"/>
    <x v="95"/>
    <x v="2"/>
    <s v="AAS"/>
    <n v="148"/>
    <n v="29"/>
    <n v="69"/>
    <n v="37"/>
    <x v="7"/>
    <m/>
    <n v="-79"/>
    <n v="-0.53378378378378377"/>
    <n v="49"/>
    <x v="1"/>
    <x v="4"/>
    <x v="1"/>
  </r>
  <r>
    <x v="2"/>
    <x v="60"/>
    <x v="2"/>
    <s v="AS"/>
    <n v="151"/>
    <n v="31"/>
    <n v="135"/>
    <n v="23"/>
    <x v="12"/>
    <m/>
    <n v="-16"/>
    <n v="-0.10596026490066225"/>
    <n v="50"/>
    <x v="1"/>
    <x v="13"/>
    <x v="0"/>
  </r>
  <r>
    <x v="2"/>
    <x v="12"/>
    <x v="2"/>
    <s v="AA"/>
    <n v="70"/>
    <n v="11"/>
    <n v="52"/>
    <n v="22"/>
    <x v="5"/>
    <m/>
    <n v="-18"/>
    <n v="-0.25714285714285712"/>
    <n v="23"/>
    <x v="1"/>
    <x v="80"/>
    <x v="1"/>
  </r>
  <r>
    <x v="2"/>
    <x v="96"/>
    <x v="2"/>
    <s v="AAS"/>
    <n v="4"/>
    <n v="2"/>
    <n v="0"/>
    <n v="0"/>
    <x v="12"/>
    <m/>
    <n v="-4"/>
    <n v="-1"/>
    <n v="1"/>
    <x v="0"/>
    <x v="6"/>
    <x v="0"/>
  </r>
  <r>
    <x v="2"/>
    <x v="97"/>
    <x v="2"/>
    <s v="AS"/>
    <n v="89"/>
    <n v="2"/>
    <n v="108"/>
    <n v="12"/>
    <x v="6"/>
    <m/>
    <n v="19"/>
    <n v="0.21348314606741572"/>
    <n v="30"/>
    <x v="1"/>
    <x v="60"/>
    <x v="0"/>
  </r>
  <r>
    <x v="2"/>
    <x v="98"/>
    <x v="2"/>
    <s v="AAS"/>
    <n v="13"/>
    <n v="5"/>
    <n v="22"/>
    <n v="1"/>
    <x v="2"/>
    <m/>
    <n v="9"/>
    <n v="0.69230769230769229"/>
    <n v="4"/>
    <x v="0"/>
    <x v="81"/>
    <x v="0"/>
  </r>
  <r>
    <x v="2"/>
    <x v="68"/>
    <x v="2"/>
    <s v="AAS"/>
    <n v="211"/>
    <n v="66"/>
    <n v="218"/>
    <n v="61"/>
    <x v="5"/>
    <m/>
    <n v="7"/>
    <n v="3.3175355450236969E-2"/>
    <n v="70"/>
    <x v="1"/>
    <x v="82"/>
    <x v="0"/>
  </r>
  <r>
    <x v="2"/>
    <x v="99"/>
    <x v="2"/>
    <s v="AA"/>
    <n v="3243"/>
    <n v="679"/>
    <n v="2935"/>
    <n v="642"/>
    <x v="5"/>
    <m/>
    <n v="-308"/>
    <n v="-9.4973789700894234E-2"/>
    <n v="1081"/>
    <x v="1"/>
    <x v="83"/>
    <x v="0"/>
  </r>
  <r>
    <x v="2"/>
    <x v="99"/>
    <x v="2"/>
    <s v="AS"/>
    <n v="345"/>
    <n v="49"/>
    <n v="351"/>
    <n v="45"/>
    <x v="5"/>
    <m/>
    <n v="6"/>
    <n v="1.7391304347826087E-2"/>
    <n v="115"/>
    <x v="1"/>
    <x v="84"/>
    <x v="0"/>
  </r>
  <r>
    <x v="2"/>
    <x v="100"/>
    <x v="3"/>
    <s v="Cert. &gt;=30 Credits"/>
    <n v="22"/>
    <n v="4"/>
    <n v="9"/>
    <n v="0"/>
    <x v="13"/>
    <m/>
    <n v="-13"/>
    <n v="-0.59090909090909094"/>
    <m/>
    <x v="2"/>
    <x v="42"/>
    <x v="2"/>
  </r>
  <r>
    <x v="2"/>
    <x v="31"/>
    <x v="2"/>
    <s v="AAS"/>
    <n v="44"/>
    <n v="8"/>
    <n v="36"/>
    <n v="4"/>
    <x v="1"/>
    <m/>
    <n v="-8"/>
    <n v="-0.18181818181818182"/>
    <n v="15"/>
    <x v="1"/>
    <x v="35"/>
    <x v="0"/>
  </r>
  <r>
    <x v="2"/>
    <x v="32"/>
    <x v="2"/>
    <s v="AS"/>
    <n v="40"/>
    <n v="11"/>
    <n v="29"/>
    <n v="9"/>
    <x v="8"/>
    <m/>
    <n v="-11"/>
    <n v="-0.27500000000000002"/>
    <n v="13"/>
    <x v="1"/>
    <x v="36"/>
    <x v="0"/>
  </r>
  <r>
    <x v="2"/>
    <x v="101"/>
    <x v="2"/>
    <s v="AS"/>
    <n v="112"/>
    <n v="17"/>
    <n v="97"/>
    <n v="26"/>
    <x v="3"/>
    <m/>
    <n v="-15"/>
    <n v="-0.13392857142857142"/>
    <n v="37"/>
    <x v="1"/>
    <x v="49"/>
    <x v="0"/>
  </r>
  <r>
    <x v="2"/>
    <x v="102"/>
    <x v="2"/>
    <s v="AAS"/>
    <n v="113"/>
    <n v="21"/>
    <n v="111"/>
    <n v="14"/>
    <x v="6"/>
    <m/>
    <n v="-2"/>
    <n v="-1.7699115044247787E-2"/>
    <n v="38"/>
    <x v="1"/>
    <x v="38"/>
    <x v="0"/>
  </r>
  <r>
    <x v="2"/>
    <x v="103"/>
    <x v="2"/>
    <s v="AAS"/>
    <n v="105"/>
    <n v="31"/>
    <n v="86"/>
    <n v="22"/>
    <x v="6"/>
    <m/>
    <n v="-19"/>
    <n v="-0.18095238095238095"/>
    <n v="35"/>
    <x v="1"/>
    <x v="77"/>
    <x v="0"/>
  </r>
  <r>
    <x v="2"/>
    <x v="104"/>
    <x v="2"/>
    <s v="AAS"/>
    <n v="71"/>
    <n v="6"/>
    <n v="55"/>
    <n v="10"/>
    <x v="6"/>
    <m/>
    <n v="-16"/>
    <n v="-0.22535211267605634"/>
    <n v="24"/>
    <x v="1"/>
    <x v="85"/>
    <x v="0"/>
  </r>
  <r>
    <x v="2"/>
    <x v="76"/>
    <x v="2"/>
    <s v="AAS"/>
    <n v="604"/>
    <n v="15"/>
    <n v="605"/>
    <n v="26"/>
    <x v="13"/>
    <m/>
    <n v="1"/>
    <n v="1.6556291390728477E-3"/>
    <n v="201"/>
    <x v="1"/>
    <x v="86"/>
    <x v="0"/>
  </r>
  <r>
    <x v="2"/>
    <x v="105"/>
    <x v="2"/>
    <s v="AAS"/>
    <n v="34"/>
    <n v="6"/>
    <n v="23"/>
    <n v="9"/>
    <x v="14"/>
    <m/>
    <n v="-11"/>
    <n v="-0.3235294117647059"/>
    <n v="11"/>
    <x v="1"/>
    <x v="21"/>
    <x v="1"/>
  </r>
  <r>
    <x v="2"/>
    <x v="106"/>
    <x v="2"/>
    <s v="AAS"/>
    <n v="78"/>
    <n v="6"/>
    <n v="57"/>
    <n v="21"/>
    <x v="11"/>
    <m/>
    <n v="-21"/>
    <n v="-0.26923076923076922"/>
    <n v="26"/>
    <x v="1"/>
    <x v="20"/>
    <x v="1"/>
  </r>
  <r>
    <x v="2"/>
    <x v="106"/>
    <x v="3"/>
    <s v="Cert. &gt;=30 Credits"/>
    <n v="2"/>
    <n v="1"/>
    <n v="6"/>
    <n v="0"/>
    <x v="11"/>
    <m/>
    <n v="4"/>
    <n v="2"/>
    <m/>
    <x v="2"/>
    <x v="42"/>
    <x v="2"/>
  </r>
  <r>
    <x v="2"/>
    <x v="107"/>
    <x v="2"/>
    <s v="AAS"/>
    <n v="14"/>
    <n v="0"/>
    <n v="5"/>
    <n v="0"/>
    <x v="6"/>
    <m/>
    <n v="-9"/>
    <n v="-0.6428571428571429"/>
    <n v="5"/>
    <x v="1"/>
    <x v="37"/>
    <x v="0"/>
  </r>
  <r>
    <x v="2"/>
    <x v="78"/>
    <x v="2"/>
    <s v="AS"/>
    <n v="104"/>
    <n v="19"/>
    <n v="101"/>
    <n v="30"/>
    <x v="6"/>
    <m/>
    <n v="-3"/>
    <n v="-2.8846153846153848E-2"/>
    <n v="35"/>
    <x v="1"/>
    <x v="87"/>
    <x v="0"/>
  </r>
  <r>
    <x v="2"/>
    <x v="108"/>
    <x v="2"/>
    <s v="AAS"/>
    <n v="205"/>
    <n v="30"/>
    <n v="200"/>
    <n v="27"/>
    <x v="6"/>
    <m/>
    <n v="-5"/>
    <n v="-2.4390243902439025E-2"/>
    <n v="68"/>
    <x v="1"/>
    <x v="88"/>
    <x v="0"/>
  </r>
  <r>
    <x v="2"/>
    <x v="109"/>
    <x v="2"/>
    <s v="AS"/>
    <n v="56"/>
    <n v="1"/>
    <n v="53"/>
    <n v="3"/>
    <x v="11"/>
    <m/>
    <n v="-3"/>
    <n v="-5.3571428571428568E-2"/>
    <n v="19"/>
    <x v="1"/>
    <x v="85"/>
    <x v="0"/>
  </r>
  <r>
    <x v="2"/>
    <x v="110"/>
    <x v="2"/>
    <s v="AS"/>
    <n v="83"/>
    <n v="25"/>
    <n v="94"/>
    <n v="25"/>
    <x v="6"/>
    <m/>
    <n v="11"/>
    <n v="0.13253012048192772"/>
    <n v="28"/>
    <x v="1"/>
    <x v="89"/>
    <x v="0"/>
  </r>
  <r>
    <x v="3"/>
    <x v="1"/>
    <x v="1"/>
    <s v="BS"/>
    <n v="544"/>
    <n v="124"/>
    <n v="479"/>
    <n v="113"/>
    <x v="0"/>
    <m/>
    <n v="-65"/>
    <n v="-0.11948529411764706"/>
    <n v="91"/>
    <x v="0"/>
    <x v="90"/>
    <x v="1"/>
  </r>
  <r>
    <x v="3"/>
    <x v="1"/>
    <x v="0"/>
    <s v="MS"/>
    <n v="20"/>
    <n v="19"/>
    <n v="32"/>
    <n v="7"/>
    <x v="0"/>
    <m/>
    <n v="12"/>
    <n v="0.6"/>
    <n v="7"/>
    <x v="0"/>
    <x v="29"/>
    <x v="0"/>
  </r>
  <r>
    <x v="4"/>
    <x v="111"/>
    <x v="4"/>
    <m/>
    <m/>
    <m/>
    <m/>
    <m/>
    <x v="15"/>
    <m/>
    <n v="0"/>
    <e v="#DIV/0!"/>
    <m/>
    <x v="2"/>
    <x v="42"/>
    <x v="2"/>
  </r>
  <r>
    <x v="3"/>
    <x v="112"/>
    <x v="1"/>
    <s v="BS"/>
    <n v="34"/>
    <n v="6"/>
    <n v="33"/>
    <n v="9"/>
    <x v="0"/>
    <m/>
    <n v="-1"/>
    <n v="-2.9411764705882353E-2"/>
    <n v="6"/>
    <x v="1"/>
    <x v="30"/>
    <x v="1"/>
  </r>
  <r>
    <x v="3"/>
    <x v="113"/>
    <x v="0"/>
    <s v="MAT"/>
    <n v="15"/>
    <n v="8"/>
    <n v="9"/>
    <n v="6"/>
    <x v="7"/>
    <m/>
    <n v="-6"/>
    <n v="-0.4"/>
    <n v="5"/>
    <x v="0"/>
    <x v="57"/>
    <x v="1"/>
  </r>
  <r>
    <x v="3"/>
    <x v="113"/>
    <x v="0"/>
    <s v="MAT"/>
    <n v="7"/>
    <n v="4"/>
    <n v="5"/>
    <n v="3"/>
    <x v="7"/>
    <m/>
    <n v="-2"/>
    <n v="-0.2857142857142857"/>
    <n v="2"/>
    <x v="0"/>
    <x v="37"/>
    <x v="1"/>
  </r>
  <r>
    <x v="3"/>
    <x v="114"/>
    <x v="1"/>
    <s v="BA"/>
    <n v="14"/>
    <n v="4"/>
    <n v="15"/>
    <n v="4"/>
    <x v="5"/>
    <m/>
    <n v="1"/>
    <n v="7.1428571428571425E-2"/>
    <n v="2"/>
    <x v="0"/>
    <x v="57"/>
    <x v="1"/>
  </r>
  <r>
    <x v="3"/>
    <x v="115"/>
    <x v="1"/>
    <s v="BA"/>
    <n v="4"/>
    <n v="0"/>
    <n v="4"/>
    <n v="2"/>
    <x v="5"/>
    <m/>
    <n v="0"/>
    <n v="0"/>
    <n v="1"/>
    <x v="1"/>
    <x v="17"/>
    <x v="1"/>
  </r>
  <r>
    <x v="3"/>
    <x v="116"/>
    <x v="1"/>
    <s v="BA"/>
    <n v="55"/>
    <n v="16"/>
    <n v="51"/>
    <n v="20"/>
    <x v="5"/>
    <m/>
    <n v="-4"/>
    <n v="-7.2727272727272724E-2"/>
    <n v="9"/>
    <x v="0"/>
    <x v="19"/>
    <x v="1"/>
  </r>
  <r>
    <x v="3"/>
    <x v="117"/>
    <x v="1"/>
    <s v="BA"/>
    <n v="124"/>
    <n v="24"/>
    <n v="116"/>
    <n v="31"/>
    <x v="9"/>
    <m/>
    <n v="-8"/>
    <n v="-6.4516129032258063E-2"/>
    <n v="21"/>
    <x v="0"/>
    <x v="20"/>
    <x v="1"/>
  </r>
  <r>
    <x v="3"/>
    <x v="117"/>
    <x v="1"/>
    <s v="BFA"/>
    <n v="34"/>
    <n v="7"/>
    <n v="35"/>
    <n v="13"/>
    <x v="9"/>
    <m/>
    <n v="1"/>
    <n v="2.9411764705882353E-2"/>
    <n v="6"/>
    <x v="0"/>
    <x v="30"/>
    <x v="1"/>
  </r>
  <r>
    <x v="3"/>
    <x v="117"/>
    <x v="0"/>
    <s v="MFA"/>
    <n v="22"/>
    <n v="9"/>
    <n v="20"/>
    <n v="10"/>
    <x v="9"/>
    <m/>
    <n v="-2"/>
    <n v="-9.0909090909090912E-2"/>
    <n v="7"/>
    <x v="0"/>
    <x v="81"/>
    <x v="1"/>
  </r>
  <r>
    <x v="3"/>
    <x v="118"/>
    <x v="3"/>
    <s v="Adv. Cert. Post Master's"/>
    <n v="5"/>
    <n v="9"/>
    <n v="12"/>
    <n v="1"/>
    <x v="7"/>
    <m/>
    <n v="7"/>
    <n v="1.4"/>
    <m/>
    <x v="2"/>
    <x v="42"/>
    <x v="2"/>
  </r>
  <r>
    <x v="3"/>
    <x v="119"/>
    <x v="1"/>
    <s v="BA"/>
    <n v="27"/>
    <n v="3"/>
    <n v="23"/>
    <n v="6"/>
    <x v="5"/>
    <m/>
    <n v="-4"/>
    <n v="-0.14814814814814814"/>
    <n v="5"/>
    <x v="1"/>
    <x v="91"/>
    <x v="1"/>
  </r>
  <r>
    <x v="3"/>
    <x v="119"/>
    <x v="0"/>
    <s v="MA"/>
    <n v="6"/>
    <n v="2"/>
    <n v="3"/>
    <n v="2"/>
    <x v="5"/>
    <m/>
    <n v="-3"/>
    <n v="-0.5"/>
    <n v="2"/>
    <x v="1"/>
    <x v="17"/>
    <x v="1"/>
  </r>
  <r>
    <x v="3"/>
    <x v="120"/>
    <x v="0"/>
    <s v="MA"/>
    <n v="28"/>
    <n v="6"/>
    <n v="16"/>
    <n v="12"/>
    <x v="7"/>
    <m/>
    <n v="-12"/>
    <n v="-0.42857142857142855"/>
    <n v="9"/>
    <x v="1"/>
    <x v="15"/>
    <x v="1"/>
  </r>
  <r>
    <x v="3"/>
    <x v="121"/>
    <x v="3"/>
    <s v="Adv. Cert. Post Bacc."/>
    <n v="6"/>
    <n v="11"/>
    <n v="10"/>
    <n v="5"/>
    <x v="6"/>
    <m/>
    <n v="4"/>
    <n v="0.66666666666666663"/>
    <m/>
    <x v="2"/>
    <x v="42"/>
    <x v="2"/>
  </r>
  <r>
    <x v="3"/>
    <x v="122"/>
    <x v="3"/>
    <s v="Adv. Cert. Post Bacc."/>
    <n v="31"/>
    <n v="1"/>
    <n v="18"/>
    <n v="1"/>
    <x v="7"/>
    <m/>
    <n v="-13"/>
    <n v="-0.41935483870967744"/>
    <m/>
    <x v="2"/>
    <x v="42"/>
    <x v="2"/>
  </r>
  <r>
    <x v="3"/>
    <x v="123"/>
    <x v="1"/>
    <s v="BA"/>
    <n v="140"/>
    <n v="25"/>
    <n v="112"/>
    <n v="36"/>
    <x v="2"/>
    <m/>
    <n v="-28"/>
    <n v="-0.2"/>
    <n v="23"/>
    <x v="0"/>
    <x v="20"/>
    <x v="1"/>
  </r>
  <r>
    <x v="3"/>
    <x v="123"/>
    <x v="1"/>
    <s v="BS"/>
    <n v="426"/>
    <n v="82"/>
    <n v="426"/>
    <n v="58"/>
    <x v="2"/>
    <m/>
    <n v="0"/>
    <n v="0"/>
    <n v="71"/>
    <x v="0"/>
    <x v="92"/>
    <x v="0"/>
  </r>
  <r>
    <x v="3"/>
    <x v="123"/>
    <x v="0"/>
    <s v="MA"/>
    <n v="15"/>
    <n v="10"/>
    <n v="6"/>
    <n v="6"/>
    <x v="2"/>
    <m/>
    <n v="-9"/>
    <n v="-0.6"/>
    <n v="5"/>
    <x v="0"/>
    <x v="37"/>
    <x v="1"/>
  </r>
  <r>
    <x v="3"/>
    <x v="124"/>
    <x v="1"/>
    <s v="BA"/>
    <n v="6"/>
    <n v="3"/>
    <n v="8"/>
    <n v="2"/>
    <x v="7"/>
    <m/>
    <n v="2"/>
    <n v="0.33333333333333331"/>
    <n v="1"/>
    <x v="0"/>
    <x v="17"/>
    <x v="1"/>
  </r>
  <r>
    <x v="3"/>
    <x v="124"/>
    <x v="0"/>
    <s v="MA"/>
    <n v="1"/>
    <n v="0"/>
    <n v="2"/>
    <n v="0"/>
    <x v="7"/>
    <m/>
    <n v="1"/>
    <n v="1"/>
    <n v="0"/>
    <x v="1"/>
    <x v="17"/>
    <x v="0"/>
  </r>
  <r>
    <x v="3"/>
    <x v="125"/>
    <x v="0"/>
    <s v="MA"/>
    <n v="44"/>
    <n v="10"/>
    <n v="33"/>
    <n v="21"/>
    <x v="7"/>
    <m/>
    <n v="-11"/>
    <n v="-0.25"/>
    <n v="15"/>
    <x v="1"/>
    <x v="29"/>
    <x v="1"/>
  </r>
  <r>
    <x v="3"/>
    <x v="51"/>
    <x v="0"/>
    <s v="MS"/>
    <n v="240"/>
    <n v="151"/>
    <n v="220"/>
    <n v="129"/>
    <x v="1"/>
    <m/>
    <n v="-20"/>
    <n v="-8.3333333333333329E-2"/>
    <n v="80"/>
    <x v="0"/>
    <x v="82"/>
    <x v="1"/>
  </r>
  <r>
    <x v="3"/>
    <x v="51"/>
    <x v="1"/>
    <s v="BBA"/>
    <n v="1145"/>
    <n v="326"/>
    <n v="1072"/>
    <n v="382"/>
    <x v="1"/>
    <m/>
    <n v="-73"/>
    <n v="-6.3755458515283844E-2"/>
    <n v="191"/>
    <x v="0"/>
    <x v="93"/>
    <x v="1"/>
  </r>
  <r>
    <x v="3"/>
    <x v="52"/>
    <x v="1"/>
    <s v="BS"/>
    <n v="388"/>
    <n v="142"/>
    <n v="380"/>
    <n v="143"/>
    <x v="1"/>
    <m/>
    <n v="-8"/>
    <n v="-2.0618556701030927E-2"/>
    <n v="65"/>
    <x v="0"/>
    <x v="94"/>
    <x v="1"/>
  </r>
  <r>
    <x v="3"/>
    <x v="126"/>
    <x v="1"/>
    <s v="BA"/>
    <n v="0"/>
    <n v="0"/>
    <n v="1"/>
    <n v="0"/>
    <x v="15"/>
    <m/>
    <n v="1"/>
    <e v="#DIV/0!"/>
    <n v="0"/>
    <x v="1"/>
    <x v="6"/>
    <x v="0"/>
  </r>
  <r>
    <x v="3"/>
    <x v="127"/>
    <x v="1"/>
    <s v="BA"/>
    <n v="78"/>
    <n v="26"/>
    <n v="65"/>
    <n v="26"/>
    <x v="2"/>
    <m/>
    <n v="-13"/>
    <n v="-0.16666666666666666"/>
    <n v="13"/>
    <x v="0"/>
    <x v="29"/>
    <x v="1"/>
  </r>
  <r>
    <x v="3"/>
    <x v="127"/>
    <x v="1"/>
    <s v="BS"/>
    <n v="51"/>
    <n v="2"/>
    <n v="50"/>
    <n v="6"/>
    <x v="2"/>
    <m/>
    <n v="-1"/>
    <n v="-1.9607843137254902E-2"/>
    <n v="9"/>
    <x v="1"/>
    <x v="21"/>
    <x v="0"/>
  </r>
  <r>
    <x v="3"/>
    <x v="127"/>
    <x v="0"/>
    <s v="MA"/>
    <n v="3"/>
    <n v="1"/>
    <n v="3"/>
    <n v="2"/>
    <x v="2"/>
    <m/>
    <n v="0"/>
    <n v="0"/>
    <n v="1"/>
    <x v="1"/>
    <x v="17"/>
    <x v="1"/>
  </r>
  <r>
    <x v="3"/>
    <x v="127"/>
    <x v="0"/>
    <s v="MS"/>
    <n v="5"/>
    <n v="2"/>
    <n v="6"/>
    <n v="0"/>
    <x v="2"/>
    <m/>
    <n v="1"/>
    <n v="0.2"/>
    <n v="2"/>
    <x v="1"/>
    <x v="37"/>
    <x v="0"/>
  </r>
  <r>
    <x v="3"/>
    <x v="128"/>
    <x v="1"/>
    <s v="BA"/>
    <n v="3"/>
    <n v="1"/>
    <n v="0"/>
    <n v="2"/>
    <x v="7"/>
    <m/>
    <n v="-3"/>
    <n v="-1"/>
    <n v="1"/>
    <x v="1"/>
    <x v="6"/>
    <x v="1"/>
  </r>
  <r>
    <x v="3"/>
    <x v="128"/>
    <x v="0"/>
    <s v="MA"/>
    <n v="1"/>
    <n v="0"/>
    <n v="1"/>
    <n v="0"/>
    <x v="7"/>
    <m/>
    <n v="0"/>
    <n v="0"/>
    <n v="0"/>
    <x v="1"/>
    <x v="6"/>
    <x v="0"/>
  </r>
  <r>
    <x v="3"/>
    <x v="129"/>
    <x v="0"/>
    <s v="MS in Ed"/>
    <n v="127"/>
    <n v="50"/>
    <n v="123"/>
    <n v="49"/>
    <x v="7"/>
    <m/>
    <n v="-4"/>
    <n v="-3.1496062992125984E-2"/>
    <n v="42"/>
    <x v="0"/>
    <x v="62"/>
    <x v="1"/>
  </r>
  <r>
    <x v="3"/>
    <x v="130"/>
    <x v="1"/>
    <s v="BA"/>
    <n v="310"/>
    <n v="107"/>
    <n v="316"/>
    <n v="88"/>
    <x v="7"/>
    <m/>
    <n v="6"/>
    <n v="1.935483870967742E-2"/>
    <n v="52"/>
    <x v="0"/>
    <x v="95"/>
    <x v="1"/>
  </r>
  <r>
    <x v="3"/>
    <x v="131"/>
    <x v="1"/>
    <s v="BA"/>
    <n v="50"/>
    <n v="16"/>
    <n v="47"/>
    <n v="10"/>
    <x v="7"/>
    <m/>
    <n v="-3"/>
    <n v="-0.06"/>
    <n v="8"/>
    <x v="0"/>
    <x v="21"/>
    <x v="1"/>
  </r>
  <r>
    <x v="3"/>
    <x v="131"/>
    <x v="0"/>
    <s v="MS in Ed"/>
    <n v="17"/>
    <n v="10"/>
    <n v="24"/>
    <n v="5"/>
    <x v="7"/>
    <m/>
    <n v="7"/>
    <n v="0.41176470588235292"/>
    <n v="6"/>
    <x v="0"/>
    <x v="21"/>
    <x v="0"/>
  </r>
  <r>
    <x v="3"/>
    <x v="132"/>
    <x v="0"/>
    <s v="MS in Ed"/>
    <n v="163"/>
    <n v="25"/>
    <n v="105"/>
    <n v="62"/>
    <x v="7"/>
    <m/>
    <n v="-58"/>
    <n v="-0.35582822085889571"/>
    <n v="54"/>
    <x v="1"/>
    <x v="9"/>
    <x v="1"/>
  </r>
  <r>
    <x v="3"/>
    <x v="54"/>
    <x v="1"/>
    <s v="BA"/>
    <n v="244"/>
    <n v="83"/>
    <n v="221"/>
    <n v="73"/>
    <x v="5"/>
    <m/>
    <n v="-23"/>
    <n v="-9.4262295081967207E-2"/>
    <n v="41"/>
    <x v="0"/>
    <x v="38"/>
    <x v="1"/>
  </r>
  <r>
    <x v="3"/>
    <x v="133"/>
    <x v="0"/>
    <s v="MFA"/>
    <n v="184"/>
    <n v="46"/>
    <n v="156"/>
    <n v="52"/>
    <x v="3"/>
    <m/>
    <n v="-28"/>
    <n v="-0.15217391304347827"/>
    <n v="61"/>
    <x v="1"/>
    <x v="96"/>
    <x v="0"/>
  </r>
  <r>
    <x v="3"/>
    <x v="134"/>
    <x v="1"/>
    <s v="BA"/>
    <n v="9"/>
    <n v="2"/>
    <n v="7"/>
    <n v="1"/>
    <x v="5"/>
    <m/>
    <n v="-2"/>
    <n v="-0.22222222222222221"/>
    <n v="2"/>
    <x v="1"/>
    <x v="17"/>
    <x v="0"/>
  </r>
  <r>
    <x v="3"/>
    <x v="135"/>
    <x v="1"/>
    <s v="BA"/>
    <n v="195"/>
    <n v="53"/>
    <n v="177"/>
    <n v="57"/>
    <x v="3"/>
    <m/>
    <n v="-18"/>
    <n v="-9.2307692307692313E-2"/>
    <n v="33"/>
    <x v="0"/>
    <x v="39"/>
    <x v="1"/>
  </r>
  <r>
    <x v="3"/>
    <x v="136"/>
    <x v="0"/>
    <s v="MA"/>
    <n v="22"/>
    <n v="10"/>
    <n v="23"/>
    <n v="6"/>
    <x v="6"/>
    <m/>
    <n v="1"/>
    <n v="4.5454545454545456E-2"/>
    <n v="7"/>
    <x v="0"/>
    <x v="21"/>
    <x v="0"/>
  </r>
  <r>
    <x v="3"/>
    <x v="137"/>
    <x v="1"/>
    <s v="BA"/>
    <n v="1"/>
    <n v="0"/>
    <n v="3"/>
    <n v="0"/>
    <x v="5"/>
    <m/>
    <n v="2"/>
    <n v="2"/>
    <n v="0"/>
    <x v="1"/>
    <x v="17"/>
    <x v="0"/>
  </r>
  <r>
    <x v="3"/>
    <x v="138"/>
    <x v="1"/>
    <s v="BS"/>
    <n v="5"/>
    <n v="1"/>
    <n v="11"/>
    <n v="2"/>
    <x v="8"/>
    <m/>
    <n v="6"/>
    <n v="1.2"/>
    <n v="1"/>
    <x v="1"/>
    <x v="37"/>
    <x v="0"/>
  </r>
  <r>
    <x v="3"/>
    <x v="139"/>
    <x v="1"/>
    <s v="BS"/>
    <n v="689"/>
    <n v="111"/>
    <n v="674"/>
    <n v="167"/>
    <x v="4"/>
    <m/>
    <n v="-15"/>
    <n v="-2.1770682148040638E-2"/>
    <n v="115"/>
    <x v="1"/>
    <x v="97"/>
    <x v="1"/>
  </r>
  <r>
    <x v="3"/>
    <x v="57"/>
    <x v="0"/>
    <s v="MA"/>
    <n v="50"/>
    <n v="12"/>
    <n v="51"/>
    <n v="17"/>
    <x v="4"/>
    <m/>
    <n v="1"/>
    <n v="0.02"/>
    <n v="17"/>
    <x v="1"/>
    <x v="80"/>
    <x v="0"/>
  </r>
  <r>
    <x v="3"/>
    <x v="140"/>
    <x v="1"/>
    <s v="BFA"/>
    <n v="83"/>
    <n v="24"/>
    <n v="90"/>
    <n v="23"/>
    <x v="5"/>
    <m/>
    <n v="7"/>
    <n v="8.4337349397590355E-2"/>
    <n v="14"/>
    <x v="0"/>
    <x v="98"/>
    <x v="1"/>
  </r>
  <r>
    <x v="3"/>
    <x v="140"/>
    <x v="0"/>
    <s v="MFA"/>
    <n v="60"/>
    <n v="19"/>
    <n v="60"/>
    <n v="22"/>
    <x v="5"/>
    <m/>
    <n v="0"/>
    <n v="0"/>
    <n v="20"/>
    <x v="1"/>
    <x v="11"/>
    <x v="1"/>
  </r>
  <r>
    <x v="3"/>
    <x v="141"/>
    <x v="1"/>
    <s v="BA"/>
    <n v="240"/>
    <n v="30"/>
    <n v="266"/>
    <n v="36"/>
    <x v="7"/>
    <m/>
    <n v="26"/>
    <n v="0.10833333333333334"/>
    <n v="40"/>
    <x v="1"/>
    <x v="99"/>
    <x v="0"/>
  </r>
  <r>
    <x v="3"/>
    <x v="141"/>
    <x v="0"/>
    <s v="MS in Ed"/>
    <n v="195"/>
    <n v="79"/>
    <n v="189"/>
    <n v="65"/>
    <x v="7"/>
    <m/>
    <n v="-6"/>
    <n v="-3.0769230769230771E-2"/>
    <n v="65"/>
    <x v="0"/>
    <x v="94"/>
    <x v="1"/>
  </r>
  <r>
    <x v="3"/>
    <x v="142"/>
    <x v="0"/>
    <s v="MS in Ed"/>
    <n v="27"/>
    <n v="16"/>
    <n v="19"/>
    <n v="13"/>
    <x v="7"/>
    <m/>
    <n v="-8"/>
    <n v="-0.29629629629629628"/>
    <n v="9"/>
    <x v="0"/>
    <x v="30"/>
    <x v="1"/>
  </r>
  <r>
    <x v="3"/>
    <x v="143"/>
    <x v="1"/>
    <s v="BA"/>
    <n v="233"/>
    <n v="43"/>
    <n v="230"/>
    <n v="53"/>
    <x v="7"/>
    <m/>
    <n v="-3"/>
    <n v="-1.2875536480686695E-2"/>
    <n v="39"/>
    <x v="0"/>
    <x v="100"/>
    <x v="1"/>
  </r>
  <r>
    <x v="3"/>
    <x v="144"/>
    <x v="3"/>
    <s v="Adv. Cert. Post Bacc."/>
    <n v="5"/>
    <n v="2"/>
    <n v="6"/>
    <n v="4"/>
    <x v="16"/>
    <m/>
    <n v="1"/>
    <n v="0.2"/>
    <m/>
    <x v="2"/>
    <x v="42"/>
    <x v="2"/>
  </r>
  <r>
    <x v="3"/>
    <x v="145"/>
    <x v="1"/>
    <s v="BA"/>
    <n v="17"/>
    <n v="3"/>
    <n v="26"/>
    <n v="0"/>
    <x v="2"/>
    <m/>
    <n v="9"/>
    <n v="0.52941176470588236"/>
    <n v="3"/>
    <x v="1"/>
    <x v="91"/>
    <x v="0"/>
  </r>
  <r>
    <x v="3"/>
    <x v="145"/>
    <x v="1"/>
    <s v="BS"/>
    <n v="37"/>
    <n v="8"/>
    <n v="0"/>
    <n v="0"/>
    <x v="2"/>
    <m/>
    <n v="-37"/>
    <n v="-1"/>
    <n v="6"/>
    <x v="0"/>
    <x v="6"/>
    <x v="0"/>
  </r>
  <r>
    <x v="3"/>
    <x v="145"/>
    <x v="0"/>
    <s v="MA"/>
    <n v="20"/>
    <n v="4"/>
    <n v="22"/>
    <n v="3"/>
    <x v="2"/>
    <m/>
    <n v="2"/>
    <n v="0.1"/>
    <n v="7"/>
    <x v="1"/>
    <x v="81"/>
    <x v="0"/>
  </r>
  <r>
    <x v="3"/>
    <x v="145"/>
    <x v="0"/>
    <s v="MS"/>
    <n v="7"/>
    <n v="6"/>
    <n v="8"/>
    <n v="3"/>
    <x v="2"/>
    <m/>
    <n v="1"/>
    <n v="0.14285714285714285"/>
    <n v="2"/>
    <x v="0"/>
    <x v="57"/>
    <x v="0"/>
  </r>
  <r>
    <x v="3"/>
    <x v="146"/>
    <x v="1"/>
    <s v="BA"/>
    <n v="4"/>
    <n v="0"/>
    <n v="3"/>
    <n v="2"/>
    <x v="7"/>
    <m/>
    <n v="-1"/>
    <n v="-0.25"/>
    <n v="1"/>
    <x v="1"/>
    <x v="17"/>
    <x v="1"/>
  </r>
  <r>
    <x v="3"/>
    <x v="147"/>
    <x v="0"/>
    <s v="MAT"/>
    <n v="2"/>
    <n v="4"/>
    <n v="1"/>
    <n v="1"/>
    <x v="7"/>
    <m/>
    <n v="-1"/>
    <n v="-0.5"/>
    <n v="1"/>
    <x v="0"/>
    <x v="6"/>
    <x v="1"/>
  </r>
  <r>
    <x v="3"/>
    <x v="148"/>
    <x v="0"/>
    <s v="MAT"/>
    <n v="8"/>
    <n v="3"/>
    <n v="9"/>
    <n v="1"/>
    <x v="7"/>
    <m/>
    <n v="1"/>
    <n v="0.125"/>
    <n v="3"/>
    <x v="1"/>
    <x v="57"/>
    <x v="0"/>
  </r>
  <r>
    <x v="3"/>
    <x v="11"/>
    <x v="1"/>
    <s v="BA"/>
    <n v="68"/>
    <n v="17"/>
    <n v="68"/>
    <n v="14"/>
    <x v="1"/>
    <m/>
    <n v="0"/>
    <n v="0"/>
    <n v="11"/>
    <x v="0"/>
    <x v="29"/>
    <x v="1"/>
  </r>
  <r>
    <x v="3"/>
    <x v="149"/>
    <x v="0"/>
    <s v="MS in Ed"/>
    <n v="69"/>
    <n v="18"/>
    <n v="72"/>
    <n v="32"/>
    <x v="7"/>
    <m/>
    <n v="3"/>
    <n v="4.3478260869565216E-2"/>
    <n v="23"/>
    <x v="1"/>
    <x v="101"/>
    <x v="1"/>
  </r>
  <r>
    <x v="3"/>
    <x v="12"/>
    <x v="1"/>
    <s v="BA"/>
    <n v="190"/>
    <n v="59"/>
    <n v="167"/>
    <n v="61"/>
    <x v="5"/>
    <m/>
    <n v="-23"/>
    <n v="-0.12105263157894737"/>
    <n v="32"/>
    <x v="0"/>
    <x v="26"/>
    <x v="1"/>
  </r>
  <r>
    <x v="3"/>
    <x v="12"/>
    <x v="0"/>
    <s v="MA"/>
    <n v="39"/>
    <n v="14"/>
    <n v="32"/>
    <n v="12"/>
    <x v="5"/>
    <m/>
    <n v="-7"/>
    <n v="-0.17948717948717949"/>
    <n v="13"/>
    <x v="0"/>
    <x v="29"/>
    <x v="1"/>
  </r>
  <r>
    <x v="3"/>
    <x v="150"/>
    <x v="1"/>
    <s v="BA"/>
    <n v="52"/>
    <n v="16"/>
    <n v="52"/>
    <n v="15"/>
    <x v="7"/>
    <m/>
    <n v="0"/>
    <n v="0"/>
    <n v="9"/>
    <x v="0"/>
    <x v="19"/>
    <x v="1"/>
  </r>
  <r>
    <x v="3"/>
    <x v="150"/>
    <x v="0"/>
    <s v="MA"/>
    <n v="46"/>
    <n v="18"/>
    <n v="36"/>
    <n v="12"/>
    <x v="7"/>
    <m/>
    <n v="-10"/>
    <n v="-0.21739130434782608"/>
    <n v="15"/>
    <x v="0"/>
    <x v="35"/>
    <x v="0"/>
  </r>
  <r>
    <x v="3"/>
    <x v="151"/>
    <x v="0"/>
    <s v="MA"/>
    <n v="58"/>
    <n v="26"/>
    <n v="32"/>
    <n v="29"/>
    <x v="7"/>
    <m/>
    <n v="-26"/>
    <n v="-0.44827586206896552"/>
    <n v="19"/>
    <x v="0"/>
    <x v="29"/>
    <x v="1"/>
  </r>
  <r>
    <x v="3"/>
    <x v="152"/>
    <x v="0"/>
    <s v="MS"/>
    <n v="42"/>
    <n v="17"/>
    <n v="20"/>
    <n v="21"/>
    <x v="6"/>
    <m/>
    <n v="-22"/>
    <n v="-0.52380952380952384"/>
    <n v="14"/>
    <x v="0"/>
    <x v="81"/>
    <x v="1"/>
  </r>
  <r>
    <x v="3"/>
    <x v="153"/>
    <x v="1"/>
    <s v="BS"/>
    <n v="289"/>
    <n v="53"/>
    <n v="276"/>
    <n v="53"/>
    <x v="6"/>
    <m/>
    <n v="-13"/>
    <n v="-4.4982698961937718E-2"/>
    <n v="48"/>
    <x v="0"/>
    <x v="5"/>
    <x v="1"/>
  </r>
  <r>
    <x v="3"/>
    <x v="154"/>
    <x v="0"/>
    <s v="MA"/>
    <n v="27"/>
    <n v="11"/>
    <n v="23"/>
    <n v="7"/>
    <x v="5"/>
    <m/>
    <n v="-4"/>
    <n v="-0.14814814814814814"/>
    <n v="9"/>
    <x v="0"/>
    <x v="21"/>
    <x v="0"/>
  </r>
  <r>
    <x v="3"/>
    <x v="155"/>
    <x v="1"/>
    <s v="BA"/>
    <n v="387"/>
    <n v="87"/>
    <n v="394"/>
    <n v="75"/>
    <x v="3"/>
    <m/>
    <n v="7"/>
    <n v="1.8087855297157621E-2"/>
    <n v="65"/>
    <x v="0"/>
    <x v="73"/>
    <x v="1"/>
  </r>
  <r>
    <x v="3"/>
    <x v="14"/>
    <x v="1"/>
    <s v="BBA"/>
    <n v="353"/>
    <n v="56"/>
    <n v="364"/>
    <n v="98"/>
    <x v="0"/>
    <m/>
    <n v="11"/>
    <n v="3.1161473087818695E-2"/>
    <n v="59"/>
    <x v="1"/>
    <x v="18"/>
    <x v="1"/>
  </r>
  <r>
    <x v="3"/>
    <x v="16"/>
    <x v="1"/>
    <s v="BS"/>
    <n v="11"/>
    <n v="2"/>
    <n v="12"/>
    <n v="1"/>
    <x v="0"/>
    <m/>
    <n v="1"/>
    <n v="9.0909090909090912E-2"/>
    <n v="2"/>
    <x v="1"/>
    <x v="37"/>
    <x v="0"/>
  </r>
  <r>
    <x v="3"/>
    <x v="156"/>
    <x v="1"/>
    <s v="BA"/>
    <n v="4"/>
    <n v="1"/>
    <n v="8"/>
    <n v="0"/>
    <x v="5"/>
    <m/>
    <n v="4"/>
    <n v="1"/>
    <n v="1"/>
    <x v="1"/>
    <x v="17"/>
    <x v="0"/>
  </r>
  <r>
    <x v="3"/>
    <x v="156"/>
    <x v="0"/>
    <s v="MA"/>
    <n v="5"/>
    <n v="0"/>
    <n v="4"/>
    <n v="1"/>
    <x v="5"/>
    <m/>
    <n v="-1"/>
    <n v="-0.2"/>
    <n v="2"/>
    <x v="1"/>
    <x v="17"/>
    <x v="0"/>
  </r>
  <r>
    <x v="3"/>
    <x v="157"/>
    <x v="1"/>
    <s v="BA"/>
    <n v="1"/>
    <n v="0"/>
    <n v="4"/>
    <n v="0"/>
    <x v="7"/>
    <m/>
    <n v="3"/>
    <n v="3"/>
    <n v="0"/>
    <x v="1"/>
    <x v="17"/>
    <x v="0"/>
  </r>
  <r>
    <x v="3"/>
    <x v="157"/>
    <x v="0"/>
    <s v="MA"/>
    <n v="4"/>
    <n v="0"/>
    <n v="0"/>
    <n v="1"/>
    <x v="7"/>
    <m/>
    <n v="-4"/>
    <n v="-1"/>
    <n v="1"/>
    <x v="1"/>
    <x v="6"/>
    <x v="1"/>
  </r>
  <r>
    <x v="3"/>
    <x v="158"/>
    <x v="0"/>
    <s v="MM"/>
    <n v="3"/>
    <n v="0"/>
    <n v="5"/>
    <n v="1"/>
    <x v="9"/>
    <m/>
    <n v="2"/>
    <n v="0.66666666666666663"/>
    <n v="1"/>
    <x v="1"/>
    <x v="37"/>
    <x v="0"/>
  </r>
  <r>
    <x v="3"/>
    <x v="159"/>
    <x v="3"/>
    <s v="Adv. Cert. Post Bacc."/>
    <n v="4"/>
    <n v="1"/>
    <n v="2"/>
    <n v="2"/>
    <x v="16"/>
    <m/>
    <n v="-2"/>
    <n v="-0.5"/>
    <m/>
    <x v="2"/>
    <x v="42"/>
    <x v="2"/>
  </r>
  <r>
    <x v="3"/>
    <x v="160"/>
    <x v="1"/>
    <s v="BA"/>
    <n v="69"/>
    <n v="37"/>
    <n v="65"/>
    <n v="19"/>
    <x v="6"/>
    <m/>
    <n v="-4"/>
    <n v="-5.7971014492753624E-2"/>
    <n v="12"/>
    <x v="0"/>
    <x v="29"/>
    <x v="1"/>
  </r>
  <r>
    <x v="3"/>
    <x v="160"/>
    <x v="1"/>
    <s v="BS"/>
    <n v="306"/>
    <n v="95"/>
    <n v="286"/>
    <n v="87"/>
    <x v="6"/>
    <m/>
    <n v="-20"/>
    <n v="-6.535947712418301E-2"/>
    <n v="51"/>
    <x v="0"/>
    <x v="102"/>
    <x v="1"/>
  </r>
  <r>
    <x v="3"/>
    <x v="66"/>
    <x v="0"/>
    <s v="MS"/>
    <n v="11"/>
    <n v="5"/>
    <n v="17"/>
    <n v="2"/>
    <x v="6"/>
    <m/>
    <n v="6"/>
    <n v="0.54545454545454541"/>
    <n v="4"/>
    <x v="0"/>
    <x v="30"/>
    <x v="0"/>
  </r>
  <r>
    <x v="3"/>
    <x v="20"/>
    <x v="1"/>
    <s v="BA"/>
    <n v="134"/>
    <n v="30"/>
    <n v="114"/>
    <n v="31"/>
    <x v="5"/>
    <m/>
    <n v="-20"/>
    <n v="-0.14925373134328357"/>
    <n v="22"/>
    <x v="0"/>
    <x v="20"/>
    <x v="1"/>
  </r>
  <r>
    <x v="3"/>
    <x v="20"/>
    <x v="0"/>
    <s v="MA"/>
    <n v="20"/>
    <n v="9"/>
    <n v="21"/>
    <n v="8"/>
    <x v="5"/>
    <m/>
    <n v="1"/>
    <n v="0.05"/>
    <n v="7"/>
    <x v="0"/>
    <x v="81"/>
    <x v="1"/>
  </r>
  <r>
    <x v="3"/>
    <x v="161"/>
    <x v="0"/>
    <s v="MA"/>
    <n v="34"/>
    <n v="22"/>
    <n v="24"/>
    <n v="2415"/>
    <x v="1"/>
    <m/>
    <n v="-10"/>
    <n v="-0.29411764705882354"/>
    <n v="11"/>
    <x v="0"/>
    <x v="21"/>
    <x v="1"/>
  </r>
  <r>
    <x v="3"/>
    <x v="162"/>
    <x v="0"/>
    <s v="MA"/>
    <n v="48"/>
    <n v="17"/>
    <n v="40"/>
    <n v="18"/>
    <x v="1"/>
    <m/>
    <n v="-8"/>
    <n v="-0.16666666666666666"/>
    <n v="16"/>
    <x v="0"/>
    <x v="103"/>
    <x v="1"/>
  </r>
  <r>
    <x v="3"/>
    <x v="24"/>
    <x v="1"/>
    <s v="BS"/>
    <n v="175"/>
    <n v="25"/>
    <n v="169"/>
    <n v="22"/>
    <x v="4"/>
    <m/>
    <n v="-6"/>
    <n v="-3.4285714285714287E-2"/>
    <n v="29"/>
    <x v="1"/>
    <x v="26"/>
    <x v="0"/>
  </r>
  <r>
    <x v="3"/>
    <x v="24"/>
    <x v="0"/>
    <s v="MS"/>
    <n v="54"/>
    <n v="12"/>
    <n v="41"/>
    <n v="20"/>
    <x v="4"/>
    <m/>
    <n v="-13"/>
    <n v="-0.24074074074074073"/>
    <n v="18"/>
    <x v="1"/>
    <x v="22"/>
    <x v="1"/>
  </r>
  <r>
    <x v="3"/>
    <x v="163"/>
    <x v="1"/>
    <s v="BS"/>
    <n v="104"/>
    <n v="25"/>
    <n v="83"/>
    <n v="26"/>
    <x v="0"/>
    <m/>
    <n v="-21"/>
    <n v="-0.20192307692307693"/>
    <n v="17"/>
    <x v="0"/>
    <x v="22"/>
    <x v="1"/>
  </r>
  <r>
    <x v="3"/>
    <x v="164"/>
    <x v="1"/>
    <s v="BA"/>
    <n v="1"/>
    <n v="1"/>
    <n v="3"/>
    <n v="0"/>
    <x v="5"/>
    <m/>
    <n v="2"/>
    <n v="2"/>
    <n v="0"/>
    <x v="0"/>
    <x v="17"/>
    <x v="0"/>
  </r>
  <r>
    <x v="3"/>
    <x v="27"/>
    <x v="1"/>
    <s v="BA"/>
    <n v="48"/>
    <n v="20"/>
    <n v="30"/>
    <n v="11"/>
    <x v="3"/>
    <m/>
    <n v="-18"/>
    <n v="-0.375"/>
    <n v="8"/>
    <x v="0"/>
    <x v="15"/>
    <x v="1"/>
  </r>
  <r>
    <x v="3"/>
    <x v="165"/>
    <x v="1"/>
    <s v="BS"/>
    <n v="78"/>
    <n v="17"/>
    <n v="81"/>
    <n v="14"/>
    <x v="3"/>
    <m/>
    <n v="3"/>
    <n v="3.8461538461538464E-2"/>
    <n v="13"/>
    <x v="0"/>
    <x v="22"/>
    <x v="0"/>
  </r>
  <r>
    <x v="3"/>
    <x v="166"/>
    <x v="1"/>
    <s v="BA"/>
    <n v="3"/>
    <n v="2"/>
    <n v="5"/>
    <n v="1"/>
    <x v="5"/>
    <m/>
    <n v="2"/>
    <n v="0.66666666666666663"/>
    <n v="1"/>
    <x v="0"/>
    <x v="17"/>
    <x v="0"/>
  </r>
  <r>
    <x v="3"/>
    <x v="167"/>
    <x v="1"/>
    <s v="BA"/>
    <n v="50"/>
    <n v="6"/>
    <n v="47"/>
    <n v="12"/>
    <x v="5"/>
    <m/>
    <n v="-3"/>
    <n v="-0.06"/>
    <n v="8"/>
    <x v="1"/>
    <x v="21"/>
    <x v="1"/>
  </r>
  <r>
    <x v="3"/>
    <x v="32"/>
    <x v="1"/>
    <s v="BA"/>
    <n v="45"/>
    <n v="9"/>
    <n v="38"/>
    <n v="6"/>
    <x v="8"/>
    <m/>
    <n v="-7"/>
    <n v="-0.15555555555555556"/>
    <n v="8"/>
    <x v="0"/>
    <x v="30"/>
    <x v="0"/>
  </r>
  <r>
    <x v="3"/>
    <x v="32"/>
    <x v="1"/>
    <s v="BS"/>
    <n v="62"/>
    <n v="6"/>
    <n v="49"/>
    <n v="11"/>
    <x v="8"/>
    <m/>
    <n v="-13"/>
    <n v="-0.20967741935483872"/>
    <n v="10"/>
    <x v="1"/>
    <x v="21"/>
    <x v="1"/>
  </r>
  <r>
    <x v="3"/>
    <x v="32"/>
    <x v="0"/>
    <s v="MA"/>
    <n v="1"/>
    <n v="0"/>
    <n v="1"/>
    <n v="0"/>
    <x v="8"/>
    <m/>
    <n v="0"/>
    <n v="0"/>
    <n v="0"/>
    <x v="1"/>
    <x v="6"/>
    <x v="0"/>
  </r>
  <r>
    <x v="3"/>
    <x v="168"/>
    <x v="1"/>
    <s v="BA"/>
    <n v="38"/>
    <n v="3"/>
    <n v="27"/>
    <n v="12"/>
    <x v="7"/>
    <m/>
    <n v="-11"/>
    <n v="-0.28947368421052633"/>
    <n v="6"/>
    <x v="1"/>
    <x v="15"/>
    <x v="1"/>
  </r>
  <r>
    <x v="3"/>
    <x v="168"/>
    <x v="0"/>
    <s v="MA"/>
    <n v="24"/>
    <n v="8"/>
    <n v="18"/>
    <n v="5"/>
    <x v="7"/>
    <m/>
    <n v="-6"/>
    <n v="-0.25"/>
    <n v="8"/>
    <x v="1"/>
    <x v="30"/>
    <x v="0"/>
  </r>
  <r>
    <x v="3"/>
    <x v="169"/>
    <x v="0"/>
    <s v="MFA"/>
    <n v="28"/>
    <n v="0"/>
    <n v="32"/>
    <n v="7"/>
    <x v="9"/>
    <m/>
    <n v="4"/>
    <n v="0.14285714285714285"/>
    <n v="9"/>
    <x v="1"/>
    <x v="29"/>
    <x v="0"/>
  </r>
  <r>
    <x v="3"/>
    <x v="170"/>
    <x v="0"/>
    <s v="MS"/>
    <n v="11"/>
    <n v="4"/>
    <n v="10"/>
    <n v="5"/>
    <x v="3"/>
    <m/>
    <n v="-1"/>
    <n v="-9.0909090909090912E-2"/>
    <n v="4"/>
    <x v="1"/>
    <x v="57"/>
    <x v="1"/>
  </r>
  <r>
    <x v="3"/>
    <x v="33"/>
    <x v="0"/>
    <s v="MA"/>
    <n v="75"/>
    <n v="27"/>
    <n v="69"/>
    <n v="42"/>
    <x v="6"/>
    <m/>
    <n v="-6"/>
    <n v="-0.08"/>
    <n v="25"/>
    <x v="0"/>
    <x v="4"/>
    <x v="1"/>
  </r>
  <r>
    <x v="3"/>
    <x v="171"/>
    <x v="1"/>
    <s v="BBA"/>
    <n v="2"/>
    <n v="0"/>
    <n v="1"/>
    <n v="2"/>
    <x v="0"/>
    <m/>
    <n v="-1"/>
    <n v="-0.5"/>
    <n v="0"/>
    <x v="1"/>
    <x v="6"/>
    <x v="1"/>
  </r>
  <r>
    <x v="3"/>
    <x v="172"/>
    <x v="1"/>
    <s v="BA"/>
    <n v="1"/>
    <n v="1"/>
    <n v="1"/>
    <n v="0"/>
    <x v="7"/>
    <m/>
    <n v="0"/>
    <n v="0"/>
    <n v="0"/>
    <x v="0"/>
    <x v="6"/>
    <x v="0"/>
  </r>
  <r>
    <x v="3"/>
    <x v="173"/>
    <x v="1"/>
    <s v="BS"/>
    <n v="2"/>
    <n v="0"/>
    <n v="1"/>
    <n v="0"/>
    <x v="3"/>
    <m/>
    <n v="-1"/>
    <n v="-0.5"/>
    <n v="0"/>
    <x v="1"/>
    <x v="6"/>
    <x v="0"/>
  </r>
  <r>
    <x v="3"/>
    <x v="174"/>
    <x v="1"/>
    <s v="BA"/>
    <n v="1"/>
    <n v="0"/>
    <n v="0"/>
    <n v="1"/>
    <x v="7"/>
    <m/>
    <n v="-1"/>
    <n v="-1"/>
    <n v="0"/>
    <x v="1"/>
    <x v="6"/>
    <x v="1"/>
  </r>
  <r>
    <x v="3"/>
    <x v="175"/>
    <x v="1"/>
    <s v="BA"/>
    <n v="2"/>
    <n v="0"/>
    <n v="2"/>
    <n v="1"/>
    <x v="5"/>
    <m/>
    <n v="0"/>
    <n v="0"/>
    <n v="0"/>
    <x v="1"/>
    <x v="6"/>
    <x v="1"/>
  </r>
  <r>
    <x v="3"/>
    <x v="176"/>
    <x v="1"/>
    <s v="BA"/>
    <n v="6"/>
    <n v="0"/>
    <n v="3"/>
    <n v="0"/>
    <x v="3"/>
    <m/>
    <n v="-3"/>
    <n v="-0.5"/>
    <n v="1"/>
    <x v="1"/>
    <x v="17"/>
    <x v="0"/>
  </r>
  <r>
    <x v="3"/>
    <x v="177"/>
    <x v="1"/>
    <s v="BA"/>
    <n v="3"/>
    <n v="1"/>
    <n v="2"/>
    <n v="1"/>
    <x v="5"/>
    <m/>
    <n v="-1"/>
    <n v="-0.33333333333333331"/>
    <n v="1"/>
    <x v="1"/>
    <x v="6"/>
    <x v="1"/>
  </r>
  <r>
    <x v="3"/>
    <x v="178"/>
    <x v="1"/>
    <s v="BA"/>
    <n v="1"/>
    <n v="0"/>
    <n v="1"/>
    <n v="0"/>
    <x v="5"/>
    <m/>
    <n v="0"/>
    <n v="0"/>
    <n v="0"/>
    <x v="1"/>
    <x v="6"/>
    <x v="0"/>
  </r>
  <r>
    <x v="3"/>
    <x v="179"/>
    <x v="1"/>
    <s v="BS"/>
    <n v="2"/>
    <n v="0"/>
    <n v="0"/>
    <n v="0"/>
    <x v="0"/>
    <m/>
    <n v="-2"/>
    <n v="-1"/>
    <n v="0"/>
    <x v="1"/>
    <x v="6"/>
    <x v="0"/>
  </r>
  <r>
    <x v="3"/>
    <x v="180"/>
    <x v="1"/>
    <s v="BS"/>
    <n v="1"/>
    <n v="1"/>
    <n v="1"/>
    <n v="0"/>
    <x v="0"/>
    <m/>
    <n v="0"/>
    <n v="0"/>
    <n v="0"/>
    <x v="0"/>
    <x v="6"/>
    <x v="0"/>
  </r>
  <r>
    <x v="3"/>
    <x v="181"/>
    <x v="1"/>
    <s v="BA "/>
    <n v="3"/>
    <n v="0"/>
    <n v="3"/>
    <n v="1"/>
    <x v="5"/>
    <m/>
    <n v="0"/>
    <n v="0"/>
    <n v="1"/>
    <x v="1"/>
    <x v="17"/>
    <x v="0"/>
  </r>
  <r>
    <x v="3"/>
    <x v="182"/>
    <x v="1"/>
    <s v="BA"/>
    <n v="1"/>
    <n v="0"/>
    <n v="1"/>
    <n v="0"/>
    <x v="9"/>
    <m/>
    <n v="0"/>
    <n v="0"/>
    <n v="0"/>
    <x v="1"/>
    <x v="6"/>
    <x v="0"/>
  </r>
  <r>
    <x v="3"/>
    <x v="182"/>
    <x v="1"/>
    <s v="BFA"/>
    <n v="1"/>
    <n v="0"/>
    <n v="2"/>
    <n v="0"/>
    <x v="9"/>
    <m/>
    <n v="1"/>
    <n v="1"/>
    <n v="0"/>
    <x v="1"/>
    <x v="6"/>
    <x v="0"/>
  </r>
  <r>
    <x v="3"/>
    <x v="183"/>
    <x v="1"/>
    <s v="BA"/>
    <n v="1"/>
    <n v="0"/>
    <n v="2"/>
    <n v="0"/>
    <x v="5"/>
    <m/>
    <n v="1"/>
    <n v="1"/>
    <n v="0"/>
    <x v="1"/>
    <x v="6"/>
    <x v="0"/>
  </r>
  <r>
    <x v="3"/>
    <x v="184"/>
    <x v="1"/>
    <s v="BA"/>
    <n v="4"/>
    <n v="1"/>
    <n v="4"/>
    <n v="0"/>
    <x v="2"/>
    <m/>
    <n v="0"/>
    <n v="0"/>
    <n v="1"/>
    <x v="1"/>
    <x v="17"/>
    <x v="0"/>
  </r>
  <r>
    <x v="3"/>
    <x v="184"/>
    <x v="1"/>
    <s v="BS"/>
    <n v="24"/>
    <n v="6"/>
    <n v="18"/>
    <n v="6"/>
    <x v="2"/>
    <m/>
    <n v="-6"/>
    <n v="-0.25"/>
    <n v="4"/>
    <x v="0"/>
    <x v="57"/>
    <x v="1"/>
  </r>
  <r>
    <x v="3"/>
    <x v="185"/>
    <x v="1"/>
    <s v="BS"/>
    <n v="2"/>
    <n v="0"/>
    <n v="1"/>
    <n v="1"/>
    <x v="3"/>
    <m/>
    <n v="-1"/>
    <n v="-0.5"/>
    <n v="0"/>
    <x v="1"/>
    <x v="6"/>
    <x v="1"/>
  </r>
  <r>
    <x v="3"/>
    <x v="186"/>
    <x v="1"/>
    <s v="BBA"/>
    <n v="11"/>
    <n v="4"/>
    <n v="13"/>
    <n v="5"/>
    <x v="1"/>
    <m/>
    <n v="2"/>
    <n v="0.18181818181818182"/>
    <n v="2"/>
    <x v="0"/>
    <x v="37"/>
    <x v="1"/>
  </r>
  <r>
    <x v="3"/>
    <x v="187"/>
    <x v="1"/>
    <s v="BS"/>
    <n v="1"/>
    <n v="0"/>
    <n v="2"/>
    <n v="0"/>
    <x v="1"/>
    <m/>
    <n v="1"/>
    <n v="1"/>
    <n v="0"/>
    <x v="1"/>
    <x v="6"/>
    <x v="0"/>
  </r>
  <r>
    <x v="3"/>
    <x v="188"/>
    <x v="1"/>
    <s v="BA"/>
    <n v="18"/>
    <n v="5"/>
    <n v="25"/>
    <n v="6"/>
    <x v="2"/>
    <m/>
    <n v="7"/>
    <n v="0.3888888888888889"/>
    <n v="3"/>
    <x v="0"/>
    <x v="91"/>
    <x v="1"/>
  </r>
  <r>
    <x v="3"/>
    <x v="188"/>
    <x v="1"/>
    <s v="BS"/>
    <n v="6"/>
    <n v="1"/>
    <n v="5"/>
    <n v="2"/>
    <x v="2"/>
    <m/>
    <n v="-1"/>
    <n v="-0.16666666666666666"/>
    <n v="1"/>
    <x v="1"/>
    <x v="17"/>
    <x v="1"/>
  </r>
  <r>
    <x v="3"/>
    <x v="189"/>
    <x v="1"/>
    <s v="BA"/>
    <n v="1"/>
    <n v="0"/>
    <n v="1"/>
    <n v="0"/>
    <x v="7"/>
    <m/>
    <n v="0"/>
    <n v="0"/>
    <n v="0"/>
    <x v="1"/>
    <x v="6"/>
    <x v="0"/>
  </r>
  <r>
    <x v="3"/>
    <x v="190"/>
    <x v="1"/>
    <s v="BA"/>
    <n v="1"/>
    <n v="1"/>
    <n v="1"/>
    <n v="0"/>
    <x v="3"/>
    <m/>
    <n v="0"/>
    <n v="0"/>
    <n v="0"/>
    <x v="0"/>
    <x v="6"/>
    <x v="0"/>
  </r>
  <r>
    <x v="3"/>
    <x v="191"/>
    <x v="1"/>
    <s v="BS"/>
    <n v="2"/>
    <n v="0"/>
    <n v="0"/>
    <n v="0"/>
    <x v="8"/>
    <m/>
    <n v="-2"/>
    <n v="-1"/>
    <n v="0"/>
    <x v="1"/>
    <x v="6"/>
    <x v="0"/>
  </r>
  <r>
    <x v="3"/>
    <x v="192"/>
    <x v="1"/>
    <s v="BS"/>
    <n v="12"/>
    <n v="1"/>
    <n v="12"/>
    <n v="2"/>
    <x v="4"/>
    <m/>
    <n v="0"/>
    <n v="0"/>
    <n v="2"/>
    <x v="1"/>
    <x v="37"/>
    <x v="0"/>
  </r>
  <r>
    <x v="3"/>
    <x v="193"/>
    <x v="1"/>
    <s v="BFA"/>
    <n v="2"/>
    <n v="0"/>
    <n v="0"/>
    <n v="1"/>
    <x v="5"/>
    <m/>
    <n v="-2"/>
    <n v="-1"/>
    <n v="0"/>
    <x v="1"/>
    <x v="6"/>
    <x v="1"/>
  </r>
  <r>
    <x v="3"/>
    <x v="194"/>
    <x v="1"/>
    <s v="BA"/>
    <n v="7"/>
    <n v="0"/>
    <n v="4"/>
    <n v="3"/>
    <x v="1"/>
    <m/>
    <n v="-3"/>
    <n v="-0.42857142857142855"/>
    <n v="1"/>
    <x v="1"/>
    <x v="17"/>
    <x v="1"/>
  </r>
  <r>
    <x v="3"/>
    <x v="195"/>
    <x v="1"/>
    <s v="BA"/>
    <n v="10"/>
    <n v="1"/>
    <n v="4"/>
    <n v="4"/>
    <x v="5"/>
    <m/>
    <n v="-6"/>
    <n v="-0.6"/>
    <n v="2"/>
    <x v="1"/>
    <x v="17"/>
    <x v="1"/>
  </r>
  <r>
    <x v="3"/>
    <x v="196"/>
    <x v="1"/>
    <s v="BA"/>
    <n v="1"/>
    <n v="1"/>
    <n v="2"/>
    <n v="0"/>
    <x v="7"/>
    <m/>
    <n v="1"/>
    <n v="1"/>
    <n v="0"/>
    <x v="0"/>
    <x v="6"/>
    <x v="0"/>
  </r>
  <r>
    <x v="3"/>
    <x v="197"/>
    <x v="1"/>
    <s v="BS"/>
    <n v="3"/>
    <n v="0"/>
    <n v="1"/>
    <n v="0"/>
    <x v="6"/>
    <m/>
    <n v="-2"/>
    <n v="-0.66666666666666663"/>
    <n v="1"/>
    <x v="1"/>
    <x v="6"/>
    <x v="0"/>
  </r>
  <r>
    <x v="3"/>
    <x v="198"/>
    <x v="1"/>
    <s v="BA"/>
    <n v="6"/>
    <n v="1"/>
    <n v="8"/>
    <n v="1"/>
    <x v="3"/>
    <m/>
    <n v="2"/>
    <n v="0.33333333333333331"/>
    <n v="1"/>
    <x v="1"/>
    <x v="17"/>
    <x v="0"/>
  </r>
  <r>
    <x v="3"/>
    <x v="199"/>
    <x v="1"/>
    <s v="BS"/>
    <n v="2"/>
    <n v="0"/>
    <n v="1"/>
    <n v="0"/>
    <x v="0"/>
    <m/>
    <n v="-1"/>
    <n v="-0.5"/>
    <n v="0"/>
    <x v="1"/>
    <x v="6"/>
    <x v="0"/>
  </r>
  <r>
    <x v="3"/>
    <x v="200"/>
    <x v="1"/>
    <s v="BA"/>
    <n v="1"/>
    <n v="0"/>
    <n v="1"/>
    <n v="0"/>
    <x v="5"/>
    <m/>
    <n v="0"/>
    <n v="0"/>
    <n v="0"/>
    <x v="1"/>
    <x v="6"/>
    <x v="0"/>
  </r>
  <r>
    <x v="3"/>
    <x v="201"/>
    <x v="1"/>
    <s v="BA"/>
    <n v="2"/>
    <n v="0"/>
    <n v="0"/>
    <n v="2"/>
    <x v="6"/>
    <m/>
    <n v="-2"/>
    <n v="-1"/>
    <n v="0"/>
    <x v="1"/>
    <x v="6"/>
    <x v="1"/>
  </r>
  <r>
    <x v="3"/>
    <x v="201"/>
    <x v="1"/>
    <s v="BS"/>
    <n v="5"/>
    <n v="4"/>
    <n v="6"/>
    <n v="0"/>
    <x v="6"/>
    <m/>
    <n v="1"/>
    <n v="0.2"/>
    <n v="1"/>
    <x v="0"/>
    <x v="17"/>
    <x v="0"/>
  </r>
  <r>
    <x v="3"/>
    <x v="202"/>
    <x v="1"/>
    <s v="BA"/>
    <n v="8"/>
    <n v="5"/>
    <n v="3"/>
    <n v="2"/>
    <x v="5"/>
    <m/>
    <n v="-5"/>
    <n v="-0.625"/>
    <n v="1"/>
    <x v="0"/>
    <x v="17"/>
    <x v="1"/>
  </r>
  <r>
    <x v="3"/>
    <x v="203"/>
    <x v="1"/>
    <s v="BS"/>
    <n v="1"/>
    <n v="0"/>
    <n v="1"/>
    <n v="0"/>
    <x v="4"/>
    <m/>
    <n v="0"/>
    <n v="0"/>
    <n v="0"/>
    <x v="1"/>
    <x v="6"/>
    <x v="0"/>
  </r>
  <r>
    <x v="3"/>
    <x v="204"/>
    <x v="1"/>
    <s v="BA"/>
    <n v="4"/>
    <n v="2"/>
    <n v="1"/>
    <n v="2"/>
    <x v="5"/>
    <m/>
    <n v="-3"/>
    <n v="-0.75"/>
    <n v="1"/>
    <x v="0"/>
    <x v="6"/>
    <x v="1"/>
  </r>
  <r>
    <x v="3"/>
    <x v="205"/>
    <x v="1"/>
    <s v="BA"/>
    <n v="3"/>
    <n v="0"/>
    <n v="1"/>
    <n v="1"/>
    <x v="8"/>
    <m/>
    <n v="-2"/>
    <n v="-0.66666666666666663"/>
    <n v="1"/>
    <x v="1"/>
    <x v="6"/>
    <x v="1"/>
  </r>
  <r>
    <x v="3"/>
    <x v="205"/>
    <x v="1"/>
    <s v="BS"/>
    <n v="2"/>
    <n v="2"/>
    <n v="3"/>
    <n v="0"/>
    <x v="8"/>
    <m/>
    <n v="1"/>
    <n v="0.5"/>
    <n v="0"/>
    <x v="0"/>
    <x v="17"/>
    <x v="0"/>
  </r>
  <r>
    <x v="3"/>
    <x v="206"/>
    <x v="1"/>
    <s v="BA"/>
    <n v="2"/>
    <n v="0"/>
    <n v="0"/>
    <n v="1"/>
    <x v="9"/>
    <m/>
    <n v="-2"/>
    <n v="-1"/>
    <n v="0"/>
    <x v="1"/>
    <x v="6"/>
    <x v="1"/>
  </r>
  <r>
    <x v="3"/>
    <x v="207"/>
    <x v="0"/>
    <s v="Mus.B"/>
    <n v="2"/>
    <n v="0"/>
    <n v="1"/>
    <n v="1"/>
    <x v="7"/>
    <m/>
    <n v="-1"/>
    <n v="-0.5"/>
    <n v="1"/>
    <x v="1"/>
    <x v="6"/>
    <x v="1"/>
  </r>
  <r>
    <x v="3"/>
    <x v="208"/>
    <x v="0"/>
    <s v="Mus.B"/>
    <n v="1"/>
    <n v="0"/>
    <n v="2"/>
    <n v="0"/>
    <x v="9"/>
    <m/>
    <n v="1"/>
    <n v="1"/>
    <n v="0"/>
    <x v="1"/>
    <x v="17"/>
    <x v="0"/>
  </r>
  <r>
    <x v="3"/>
    <x v="209"/>
    <x v="1"/>
    <s v="BA"/>
    <n v="3"/>
    <n v="3"/>
    <n v="4"/>
    <n v="0"/>
    <x v="5"/>
    <m/>
    <n v="1"/>
    <n v="0.33333333333333331"/>
    <n v="1"/>
    <x v="0"/>
    <x v="17"/>
    <x v="0"/>
  </r>
  <r>
    <x v="3"/>
    <x v="210"/>
    <x v="1"/>
    <s v="BA"/>
    <n v="3"/>
    <n v="0"/>
    <n v="2"/>
    <n v="1"/>
    <x v="2"/>
    <m/>
    <n v="-1"/>
    <n v="-0.33333333333333331"/>
    <n v="1"/>
    <x v="1"/>
    <x v="6"/>
    <x v="1"/>
  </r>
  <r>
    <x v="3"/>
    <x v="210"/>
    <x v="1"/>
    <s v="BS"/>
    <n v="2"/>
    <n v="0"/>
    <n v="3"/>
    <n v="1"/>
    <x v="2"/>
    <m/>
    <n v="1"/>
    <n v="0.5"/>
    <n v="0"/>
    <x v="1"/>
    <x v="17"/>
    <x v="0"/>
  </r>
  <r>
    <x v="3"/>
    <x v="211"/>
    <x v="1"/>
    <s v="BA"/>
    <n v="10"/>
    <n v="2"/>
    <n v="7"/>
    <n v="2"/>
    <x v="10"/>
    <m/>
    <n v="-3"/>
    <n v="-0.3"/>
    <n v="2"/>
    <x v="1"/>
    <x v="17"/>
    <x v="1"/>
  </r>
  <r>
    <x v="3"/>
    <x v="212"/>
    <x v="1"/>
    <s v="BA"/>
    <n v="15"/>
    <n v="10"/>
    <n v="18"/>
    <n v="0"/>
    <x v="5"/>
    <m/>
    <n v="3"/>
    <n v="0.2"/>
    <n v="3"/>
    <x v="0"/>
    <x v="57"/>
    <x v="0"/>
  </r>
  <r>
    <x v="3"/>
    <x v="212"/>
    <x v="1"/>
    <s v="BS"/>
    <n v="17"/>
    <n v="6"/>
    <n v="18"/>
    <n v="7"/>
    <x v="5"/>
    <m/>
    <n v="1"/>
    <n v="5.8823529411764705E-2"/>
    <n v="3"/>
    <x v="0"/>
    <x v="57"/>
    <x v="1"/>
  </r>
  <r>
    <x v="3"/>
    <x v="213"/>
    <x v="1"/>
    <s v="BA"/>
    <n v="3"/>
    <n v="1"/>
    <n v="0"/>
    <n v="0"/>
    <x v="6"/>
    <m/>
    <n v="-3"/>
    <n v="-1"/>
    <n v="1"/>
    <x v="1"/>
    <x v="6"/>
    <x v="0"/>
  </r>
  <r>
    <x v="3"/>
    <x v="214"/>
    <x v="1"/>
    <s v="BFA"/>
    <n v="1"/>
    <n v="0"/>
    <n v="2"/>
    <n v="0"/>
    <x v="9"/>
    <m/>
    <n v="1"/>
    <n v="1"/>
    <n v="0"/>
    <x v="1"/>
    <x v="6"/>
    <x v="0"/>
  </r>
  <r>
    <x v="3"/>
    <x v="215"/>
    <x v="0"/>
    <s v="MA"/>
    <n v="3"/>
    <n v="3"/>
    <n v="6"/>
    <n v="1"/>
    <x v="7"/>
    <m/>
    <n v="3"/>
    <n v="1"/>
    <n v="1"/>
    <x v="0"/>
    <x v="37"/>
    <x v="0"/>
  </r>
  <r>
    <x v="3"/>
    <x v="216"/>
    <x v="0"/>
    <s v="MA"/>
    <n v="2"/>
    <n v="14"/>
    <n v="0"/>
    <n v="1"/>
    <x v="7"/>
    <m/>
    <n v="-2"/>
    <n v="-1"/>
    <n v="1"/>
    <x v="0"/>
    <x v="6"/>
    <x v="1"/>
  </r>
  <r>
    <x v="3"/>
    <x v="217"/>
    <x v="0"/>
    <s v="MS in Ed"/>
    <n v="6"/>
    <n v="3"/>
    <n v="7"/>
    <n v="2"/>
    <x v="7"/>
    <m/>
    <n v="1"/>
    <n v="0.16666666666666666"/>
    <n v="2"/>
    <x v="0"/>
    <x v="37"/>
    <x v="0"/>
  </r>
  <r>
    <x v="3"/>
    <x v="218"/>
    <x v="1"/>
    <s v="BS"/>
    <n v="37"/>
    <n v="12"/>
    <n v="43"/>
    <n v="7"/>
    <x v="4"/>
    <m/>
    <n v="6"/>
    <n v="0.16216216216216217"/>
    <n v="6"/>
    <x v="0"/>
    <x v="81"/>
    <x v="0"/>
  </r>
  <r>
    <x v="3"/>
    <x v="34"/>
    <x v="1"/>
    <s v="BA"/>
    <n v="40"/>
    <n v="9"/>
    <n v="0"/>
    <n v="1"/>
    <x v="9"/>
    <m/>
    <n v="-40"/>
    <n v="-1"/>
    <n v="7"/>
    <x v="0"/>
    <x v="6"/>
    <x v="1"/>
  </r>
  <r>
    <x v="3"/>
    <x v="219"/>
    <x v="0"/>
    <s v="Mus.B"/>
    <n v="15"/>
    <n v="2"/>
    <n v="18"/>
    <n v="1"/>
    <x v="9"/>
    <m/>
    <n v="3"/>
    <n v="0.2"/>
    <n v="5"/>
    <x v="1"/>
    <x v="30"/>
    <x v="0"/>
  </r>
  <r>
    <x v="3"/>
    <x v="220"/>
    <x v="3"/>
    <s v="Adv. Cert. Post Master's"/>
    <n v="23"/>
    <n v="15"/>
    <n v="15"/>
    <n v="5"/>
    <x v="7"/>
    <m/>
    <n v="-8"/>
    <n v="-0.34782608695652173"/>
    <m/>
    <x v="2"/>
    <x v="42"/>
    <x v="2"/>
  </r>
  <r>
    <x v="3"/>
    <x v="220"/>
    <x v="0"/>
    <s v="MA"/>
    <n v="4"/>
    <n v="1"/>
    <n v="5"/>
    <n v="2"/>
    <x v="7"/>
    <m/>
    <n v="1"/>
    <n v="0.25"/>
    <n v="1"/>
    <x v="1"/>
    <x v="37"/>
    <x v="0"/>
  </r>
  <r>
    <x v="3"/>
    <x v="220"/>
    <x v="0"/>
    <s v="Mus.B"/>
    <n v="27"/>
    <n v="3"/>
    <n v="32"/>
    <n v="3"/>
    <x v="7"/>
    <m/>
    <n v="5"/>
    <n v="0.18518518518518517"/>
    <n v="9"/>
    <x v="1"/>
    <x v="29"/>
    <x v="0"/>
  </r>
  <r>
    <x v="3"/>
    <x v="221"/>
    <x v="0"/>
    <s v="MM"/>
    <n v="16"/>
    <n v="4"/>
    <n v="10"/>
    <n v="9"/>
    <x v="9"/>
    <m/>
    <n v="-6"/>
    <n v="-0.375"/>
    <n v="5"/>
    <x v="1"/>
    <x v="57"/>
    <x v="1"/>
  </r>
  <r>
    <x v="3"/>
    <x v="222"/>
    <x v="0"/>
    <s v="MM"/>
    <n v="30"/>
    <n v="11"/>
    <n v="32"/>
    <n v="15"/>
    <x v="9"/>
    <m/>
    <n v="2"/>
    <n v="6.6666666666666666E-2"/>
    <n v="10"/>
    <x v="0"/>
    <x v="29"/>
    <x v="1"/>
  </r>
  <r>
    <x v="3"/>
    <x v="223"/>
    <x v="3"/>
    <s v="Adv. Cert. Post Bacc."/>
    <n v="1"/>
    <n v="0"/>
    <n v="0"/>
    <n v="0"/>
    <x v="9"/>
    <m/>
    <n v="-1"/>
    <n v="-1"/>
    <m/>
    <x v="2"/>
    <x v="42"/>
    <x v="2"/>
  </r>
  <r>
    <x v="3"/>
    <x v="223"/>
    <x v="3"/>
    <s v="Adv. Dipl. Post Master's"/>
    <n v="6"/>
    <n v="1"/>
    <n v="0"/>
    <n v="0"/>
    <x v="9"/>
    <m/>
    <n v="-6"/>
    <n v="-1"/>
    <m/>
    <x v="2"/>
    <x v="42"/>
    <x v="2"/>
  </r>
  <r>
    <x v="3"/>
    <x v="224"/>
    <x v="0"/>
    <s v="MA"/>
    <n v="3"/>
    <n v="3"/>
    <n v="4"/>
    <n v="2"/>
    <x v="9"/>
    <m/>
    <n v="1"/>
    <n v="0.33333333333333331"/>
    <n v="1"/>
    <x v="0"/>
    <x v="17"/>
    <x v="1"/>
  </r>
  <r>
    <x v="3"/>
    <x v="225"/>
    <x v="0"/>
    <s v="MS"/>
    <n v="72"/>
    <n v="21"/>
    <n v="63"/>
    <n v="17"/>
    <x v="6"/>
    <m/>
    <n v="-9"/>
    <n v="-0.125"/>
    <n v="24"/>
    <x v="1"/>
    <x v="0"/>
    <x v="0"/>
  </r>
  <r>
    <x v="3"/>
    <x v="226"/>
    <x v="0"/>
    <s v="Mus.B"/>
    <n v="27"/>
    <n v="4"/>
    <n v="23"/>
    <n v="7"/>
    <x v="9"/>
    <m/>
    <n v="-4"/>
    <n v="-0.14814814814814814"/>
    <n v="9"/>
    <x v="1"/>
    <x v="21"/>
    <x v="0"/>
  </r>
  <r>
    <x v="3"/>
    <x v="227"/>
    <x v="0"/>
    <s v="MFA"/>
    <n v="15"/>
    <n v="6"/>
    <n v="12"/>
    <n v="6"/>
    <x v="9"/>
    <m/>
    <n v="-3"/>
    <n v="-0.2"/>
    <n v="5"/>
    <x v="0"/>
    <x v="91"/>
    <x v="1"/>
  </r>
  <r>
    <x v="3"/>
    <x v="35"/>
    <x v="1"/>
    <s v="BA"/>
    <n v="70"/>
    <n v="20"/>
    <n v="64"/>
    <n v="20"/>
    <x v="5"/>
    <m/>
    <n v="-6"/>
    <n v="-8.5714285714285715E-2"/>
    <n v="12"/>
    <x v="0"/>
    <x v="29"/>
    <x v="1"/>
  </r>
  <r>
    <x v="3"/>
    <x v="228"/>
    <x v="1"/>
    <s v="BS"/>
    <n v="162"/>
    <n v="26"/>
    <n v="191"/>
    <n v="22"/>
    <x v="7"/>
    <m/>
    <n v="29"/>
    <n v="0.17901234567901234"/>
    <n v="27"/>
    <x v="1"/>
    <x v="49"/>
    <x v="0"/>
  </r>
  <r>
    <x v="3"/>
    <x v="228"/>
    <x v="0"/>
    <s v="MS in Ed"/>
    <n v="60"/>
    <n v="6"/>
    <n v="26"/>
    <n v="8"/>
    <x v="7"/>
    <m/>
    <n v="-34"/>
    <n v="-0.56666666666666665"/>
    <n v="20"/>
    <x v="1"/>
    <x v="19"/>
    <x v="0"/>
  </r>
  <r>
    <x v="3"/>
    <x v="229"/>
    <x v="0"/>
    <s v="MS in Ed"/>
    <n v="31"/>
    <n v="0"/>
    <n v="72"/>
    <n v="25"/>
    <x v="7"/>
    <m/>
    <n v="41"/>
    <n v="1.3225806451612903"/>
    <n v="10"/>
    <x v="1"/>
    <x v="101"/>
    <x v="1"/>
  </r>
  <r>
    <x v="3"/>
    <x v="230"/>
    <x v="1"/>
    <s v="BA"/>
    <n v="18"/>
    <n v="2"/>
    <n v="10"/>
    <n v="2"/>
    <x v="2"/>
    <m/>
    <n v="-8"/>
    <n v="-0.44444444444444442"/>
    <n v="3"/>
    <x v="1"/>
    <x v="37"/>
    <x v="0"/>
  </r>
  <r>
    <x v="3"/>
    <x v="230"/>
    <x v="1"/>
    <s v="BS"/>
    <n v="47"/>
    <n v="1"/>
    <n v="47"/>
    <n v="2"/>
    <x v="2"/>
    <m/>
    <n v="0"/>
    <n v="0"/>
    <n v="8"/>
    <x v="1"/>
    <x v="21"/>
    <x v="0"/>
  </r>
  <r>
    <x v="3"/>
    <x v="231"/>
    <x v="1"/>
    <s v="BA"/>
    <n v="4"/>
    <n v="0"/>
    <n v="1"/>
    <n v="0"/>
    <x v="7"/>
    <m/>
    <n v="-3"/>
    <n v="-0.75"/>
    <n v="1"/>
    <x v="1"/>
    <x v="6"/>
    <x v="0"/>
  </r>
  <r>
    <x v="4"/>
    <x v="111"/>
    <x v="4"/>
    <m/>
    <m/>
    <m/>
    <m/>
    <m/>
    <x v="15"/>
    <m/>
    <n v="0"/>
    <e v="#DIV/0!"/>
    <m/>
    <x v="2"/>
    <x v="42"/>
    <x v="2"/>
  </r>
  <r>
    <x v="3"/>
    <x v="232"/>
    <x v="3"/>
    <s v="Adv. Cert. Post Master's"/>
    <n v="6"/>
    <n v="19"/>
    <n v="1"/>
    <n v="7"/>
    <x v="6"/>
    <m/>
    <n v="-5"/>
    <n v="-0.83333333333333337"/>
    <m/>
    <x v="2"/>
    <x v="42"/>
    <x v="2"/>
  </r>
  <r>
    <x v="3"/>
    <x v="233"/>
    <x v="1"/>
    <s v="BA"/>
    <n v="141"/>
    <n v="42"/>
    <n v="151"/>
    <n v="41"/>
    <x v="5"/>
    <m/>
    <n v="10"/>
    <n v="7.0921985815602842E-2"/>
    <n v="24"/>
    <x v="0"/>
    <x v="104"/>
    <x v="1"/>
  </r>
  <r>
    <x v="3"/>
    <x v="233"/>
    <x v="0"/>
    <s v="MA"/>
    <n v="40"/>
    <n v="16"/>
    <n v="30"/>
    <n v="19"/>
    <x v="5"/>
    <m/>
    <n v="-10"/>
    <n v="-0.25"/>
    <n v="13"/>
    <x v="0"/>
    <x v="36"/>
    <x v="1"/>
  </r>
  <r>
    <x v="3"/>
    <x v="36"/>
    <x v="1"/>
    <s v="BA"/>
    <n v="932"/>
    <n v="311"/>
    <n v="900"/>
    <n v="312"/>
    <x v="5"/>
    <m/>
    <n v="-32"/>
    <n v="-3.4334763948497854E-2"/>
    <n v="155"/>
    <x v="0"/>
    <x v="105"/>
    <x v="1"/>
  </r>
  <r>
    <x v="3"/>
    <x v="36"/>
    <x v="1"/>
    <s v="BS"/>
    <n v="522"/>
    <n v="188"/>
    <n v="544"/>
    <n v="181"/>
    <x v="5"/>
    <m/>
    <n v="22"/>
    <n v="4.2145593869731802E-2"/>
    <n v="87"/>
    <x v="0"/>
    <x v="106"/>
    <x v="1"/>
  </r>
  <r>
    <x v="3"/>
    <x v="234"/>
    <x v="1"/>
    <s v="BS"/>
    <n v="327"/>
    <n v="138"/>
    <n v="371"/>
    <n v="119"/>
    <x v="0"/>
    <m/>
    <n v="44"/>
    <n v="0.13455657492354739"/>
    <n v="55"/>
    <x v="0"/>
    <x v="107"/>
    <x v="1"/>
  </r>
  <r>
    <x v="3"/>
    <x v="235"/>
    <x v="1"/>
    <s v="BA"/>
    <n v="22"/>
    <n v="2"/>
    <n v="16"/>
    <n v="1"/>
    <x v="5"/>
    <m/>
    <n v="-6"/>
    <n v="-0.27272727272727271"/>
    <n v="4"/>
    <x v="1"/>
    <x v="57"/>
    <x v="0"/>
  </r>
  <r>
    <x v="3"/>
    <x v="236"/>
    <x v="1"/>
    <s v="BA"/>
    <n v="2"/>
    <n v="0"/>
    <n v="5"/>
    <n v="0"/>
    <x v="5"/>
    <m/>
    <n v="3"/>
    <n v="1.5"/>
    <n v="0"/>
    <x v="1"/>
    <x v="17"/>
    <x v="0"/>
  </r>
  <r>
    <x v="3"/>
    <x v="237"/>
    <x v="3"/>
    <s v="Adv. Cert. Post Master's"/>
    <n v="10"/>
    <n v="15"/>
    <n v="8"/>
    <n v="7"/>
    <x v="7"/>
    <m/>
    <n v="-2"/>
    <n v="-0.2"/>
    <m/>
    <x v="2"/>
    <x v="42"/>
    <x v="2"/>
  </r>
  <r>
    <x v="3"/>
    <x v="237"/>
    <x v="0"/>
    <s v="MS in Ed"/>
    <n v="95"/>
    <n v="32"/>
    <n v="85"/>
    <n v="37"/>
    <x v="7"/>
    <m/>
    <n v="-10"/>
    <n v="-0.10526315789473684"/>
    <n v="32"/>
    <x v="1"/>
    <x v="26"/>
    <x v="1"/>
  </r>
  <r>
    <x v="3"/>
    <x v="238"/>
    <x v="0"/>
    <s v="MS in Ed"/>
    <n v="2"/>
    <n v="32"/>
    <n v="0"/>
    <n v="2"/>
    <x v="7"/>
    <m/>
    <n v="-2"/>
    <n v="-1"/>
    <n v="1"/>
    <x v="0"/>
    <x v="6"/>
    <x v="1"/>
  </r>
  <r>
    <x v="3"/>
    <x v="239"/>
    <x v="3"/>
    <s v="Adv. Cert. Post Master's"/>
    <n v="21"/>
    <n v="37"/>
    <n v="35"/>
    <n v="20"/>
    <x v="7"/>
    <m/>
    <n v="14"/>
    <n v="0.66666666666666663"/>
    <m/>
    <x v="2"/>
    <x v="42"/>
    <x v="2"/>
  </r>
  <r>
    <x v="3"/>
    <x v="239"/>
    <x v="0"/>
    <s v="MS in Ed"/>
    <n v="80"/>
    <n v="20"/>
    <n v="67"/>
    <n v="34"/>
    <x v="7"/>
    <m/>
    <n v="-13"/>
    <n v="-0.16250000000000001"/>
    <n v="27"/>
    <x v="1"/>
    <x v="34"/>
    <x v="1"/>
  </r>
  <r>
    <x v="3"/>
    <x v="240"/>
    <x v="0"/>
    <s v="MA"/>
    <n v="10"/>
    <n v="7"/>
    <n v="14"/>
    <n v="6"/>
    <x v="3"/>
    <m/>
    <n v="4"/>
    <n v="0.4"/>
    <n v="3"/>
    <x v="0"/>
    <x v="15"/>
    <x v="1"/>
  </r>
  <r>
    <x v="3"/>
    <x v="241"/>
    <x v="1"/>
    <s v="BA"/>
    <n v="43"/>
    <n v="6"/>
    <n v="37"/>
    <n v="17"/>
    <x v="7"/>
    <m/>
    <n v="-6"/>
    <n v="-0.13953488372093023"/>
    <n v="7"/>
    <x v="1"/>
    <x v="30"/>
    <x v="1"/>
  </r>
  <r>
    <x v="3"/>
    <x v="241"/>
    <x v="0"/>
    <s v="MA"/>
    <n v="31"/>
    <n v="5"/>
    <n v="19"/>
    <n v="14"/>
    <x v="7"/>
    <m/>
    <n v="-12"/>
    <n v="-0.38709677419354838"/>
    <n v="10"/>
    <x v="1"/>
    <x v="30"/>
    <x v="1"/>
  </r>
  <r>
    <x v="3"/>
    <x v="41"/>
    <x v="1"/>
    <s v="BA"/>
    <n v="111"/>
    <n v="22"/>
    <n v="104"/>
    <n v="30"/>
    <x v="5"/>
    <m/>
    <n v="-7"/>
    <n v="-6.3063063063063057E-2"/>
    <n v="19"/>
    <x v="0"/>
    <x v="80"/>
    <x v="1"/>
  </r>
  <r>
    <x v="3"/>
    <x v="41"/>
    <x v="0"/>
    <s v="MA"/>
    <n v="14"/>
    <n v="2"/>
    <n v="10"/>
    <n v="3"/>
    <x v="5"/>
    <m/>
    <n v="-4"/>
    <n v="-0.2857142857142857"/>
    <n v="5"/>
    <x v="1"/>
    <x v="57"/>
    <x v="0"/>
  </r>
  <r>
    <x v="3"/>
    <x v="242"/>
    <x v="0"/>
    <s v="MFA"/>
    <n v="22"/>
    <n v="0"/>
    <n v="25"/>
    <n v="5"/>
    <x v="3"/>
    <m/>
    <n v="3"/>
    <n v="0.13636363636363635"/>
    <n v="7"/>
    <x v="1"/>
    <x v="21"/>
    <x v="0"/>
  </r>
  <r>
    <x v="3"/>
    <x v="42"/>
    <x v="1"/>
    <s v="BA"/>
    <n v="23"/>
    <n v="0"/>
    <n v="24"/>
    <n v="1"/>
    <x v="5"/>
    <m/>
    <n v="1"/>
    <n v="4.3478260869565216E-2"/>
    <n v="4"/>
    <x v="1"/>
    <x v="91"/>
    <x v="0"/>
  </r>
  <r>
    <x v="3"/>
    <x v="42"/>
    <x v="0"/>
    <s v="MA"/>
    <n v="6"/>
    <n v="4"/>
    <n v="4"/>
    <n v="2"/>
    <x v="5"/>
    <m/>
    <n v="-2"/>
    <n v="-0.33333333333333331"/>
    <n v="2"/>
    <x v="0"/>
    <x v="17"/>
    <x v="1"/>
  </r>
  <r>
    <x v="3"/>
    <x v="243"/>
    <x v="1"/>
    <s v="BA"/>
    <n v="6"/>
    <n v="0"/>
    <n v="9"/>
    <n v="3"/>
    <x v="7"/>
    <m/>
    <n v="3"/>
    <n v="0.5"/>
    <n v="1"/>
    <x v="1"/>
    <x v="37"/>
    <x v="1"/>
  </r>
  <r>
    <x v="3"/>
    <x v="243"/>
    <x v="0"/>
    <s v="MA"/>
    <n v="12"/>
    <n v="2"/>
    <n v="11"/>
    <n v="3"/>
    <x v="7"/>
    <m/>
    <n v="-1"/>
    <n v="-8.3333333333333329E-2"/>
    <n v="4"/>
    <x v="1"/>
    <x v="91"/>
    <x v="0"/>
  </r>
  <r>
    <x v="3"/>
    <x v="244"/>
    <x v="1"/>
    <s v="BA"/>
    <n v="12"/>
    <n v="0"/>
    <n v="18"/>
    <n v="0"/>
    <x v="5"/>
    <m/>
    <n v="6"/>
    <n v="0.5"/>
    <n v="2"/>
    <x v="1"/>
    <x v="57"/>
    <x v="0"/>
  </r>
  <r>
    <x v="3"/>
    <x v="245"/>
    <x v="0"/>
    <s v="MS"/>
    <n v="76"/>
    <n v="27"/>
    <n v="71"/>
    <n v="32"/>
    <x v="6"/>
    <m/>
    <n v="-5"/>
    <n v="-6.5789473684210523E-2"/>
    <n v="25"/>
    <x v="0"/>
    <x v="101"/>
    <x v="1"/>
  </r>
  <r>
    <x v="3"/>
    <x v="246"/>
    <x v="1"/>
    <s v="BA"/>
    <n v="265"/>
    <n v="84"/>
    <m/>
    <m/>
    <x v="6"/>
    <m/>
    <n v="-265"/>
    <n v="-1"/>
    <n v="44"/>
    <x v="0"/>
    <x v="6"/>
    <x v="0"/>
  </r>
  <r>
    <x v="3"/>
    <x v="247"/>
    <x v="0"/>
    <s v="MS"/>
    <n v="29"/>
    <n v="18"/>
    <n v="32"/>
    <n v="16"/>
    <x v="3"/>
    <m/>
    <n v="3"/>
    <n v="0.10344827586206896"/>
    <n v="10"/>
    <x v="0"/>
    <x v="29"/>
    <x v="1"/>
  </r>
  <r>
    <x v="3"/>
    <x v="248"/>
    <x v="0"/>
    <s v="MS in Ed"/>
    <n v="17"/>
    <n v="18"/>
    <n v="24"/>
    <n v="26"/>
    <x v="7"/>
    <m/>
    <n v="7"/>
    <n v="0.41176470588235292"/>
    <n v="6"/>
    <x v="0"/>
    <x v="21"/>
    <x v="1"/>
  </r>
  <r>
    <x v="3"/>
    <x v="249"/>
    <x v="0"/>
    <s v="MS in Ed"/>
    <n v="268"/>
    <n v="32"/>
    <n v="310"/>
    <n v="44"/>
    <x v="7"/>
    <m/>
    <n v="42"/>
    <n v="0.15671641791044777"/>
    <n v="89"/>
    <x v="1"/>
    <x v="108"/>
    <x v="0"/>
  </r>
  <r>
    <x v="3"/>
    <x v="250"/>
    <x v="1"/>
    <s v="BA"/>
    <n v="198"/>
    <n v="67"/>
    <n v="171"/>
    <n v="59"/>
    <x v="3"/>
    <m/>
    <n v="-27"/>
    <n v="-0.13636363636363635"/>
    <n v="33"/>
    <x v="0"/>
    <x v="77"/>
    <x v="1"/>
  </r>
  <r>
    <x v="3"/>
    <x v="251"/>
    <x v="0"/>
    <s v="MFA"/>
    <n v="13"/>
    <n v="9"/>
    <n v="3"/>
    <n v="6"/>
    <x v="3"/>
    <m/>
    <n v="-10"/>
    <n v="-0.76923076923076927"/>
    <n v="4"/>
    <x v="0"/>
    <x v="17"/>
    <x v="1"/>
  </r>
  <r>
    <x v="3"/>
    <x v="252"/>
    <x v="1"/>
    <s v="BA"/>
    <n v="39"/>
    <n v="12"/>
    <n v="44"/>
    <n v="8"/>
    <x v="9"/>
    <m/>
    <n v="5"/>
    <n v="0.12820512820512819"/>
    <n v="7"/>
    <x v="0"/>
    <x v="81"/>
    <x v="1"/>
  </r>
  <r>
    <x v="3"/>
    <x v="252"/>
    <x v="1"/>
    <s v="BFA"/>
    <n v="55"/>
    <n v="17"/>
    <n v="43"/>
    <n v="15"/>
    <x v="9"/>
    <m/>
    <n v="-12"/>
    <n v="-0.21818181818181817"/>
    <n v="9"/>
    <x v="0"/>
    <x v="81"/>
    <x v="1"/>
  </r>
  <r>
    <x v="3"/>
    <x v="252"/>
    <x v="0"/>
    <s v="MA"/>
    <n v="4"/>
    <n v="1"/>
    <n v="1"/>
    <n v="2"/>
    <x v="9"/>
    <m/>
    <n v="-3"/>
    <n v="-0.75"/>
    <n v="1"/>
    <x v="1"/>
    <x v="6"/>
    <x v="1"/>
  </r>
  <r>
    <x v="3"/>
    <x v="252"/>
    <x v="0"/>
    <s v="MFA"/>
    <n v="50"/>
    <n v="14"/>
    <n v="50"/>
    <n v="19"/>
    <x v="9"/>
    <m/>
    <n v="0"/>
    <n v="0"/>
    <n v="17"/>
    <x v="1"/>
    <x v="80"/>
    <x v="1"/>
  </r>
  <r>
    <x v="3"/>
    <x v="253"/>
    <x v="1"/>
    <s v="BA"/>
    <n v="40"/>
    <n v="8"/>
    <n v="39"/>
    <n v="10"/>
    <x v="12"/>
    <m/>
    <n v="-1"/>
    <n v="-2.5000000000000001E-2"/>
    <n v="7"/>
    <x v="0"/>
    <x v="81"/>
    <x v="1"/>
  </r>
  <r>
    <x v="3"/>
    <x v="254"/>
    <x v="1"/>
    <s v="BA"/>
    <n v="25"/>
    <n v="10"/>
    <n v="17"/>
    <n v="5"/>
    <x v="5"/>
    <m/>
    <n v="-8"/>
    <n v="-0.32"/>
    <n v="4"/>
    <x v="0"/>
    <x v="57"/>
    <x v="1"/>
  </r>
  <r>
    <x v="5"/>
    <x v="116"/>
    <x v="1"/>
    <s v="BA"/>
    <n v="50"/>
    <n v="14"/>
    <n v="45"/>
    <n v="17"/>
    <x v="5"/>
    <m/>
    <n v="-5"/>
    <n v="-0.1"/>
    <n v="8"/>
    <x v="0"/>
    <x v="21"/>
    <x v="1"/>
  </r>
  <r>
    <x v="5"/>
    <x v="255"/>
    <x v="1"/>
    <s v="BS"/>
    <n v="130"/>
    <n v="36"/>
    <n v="126"/>
    <n v="22"/>
    <x v="8"/>
    <m/>
    <n v="-4"/>
    <n v="-3.0769230769230771E-2"/>
    <n v="22"/>
    <x v="0"/>
    <x v="0"/>
    <x v="1"/>
  </r>
  <r>
    <x v="5"/>
    <x v="256"/>
    <x v="1"/>
    <s v="B.Arch"/>
    <n v="302"/>
    <n v="40"/>
    <n v="321"/>
    <n v="43"/>
    <x v="12"/>
    <m/>
    <n v="19"/>
    <n v="6.2913907284768214E-2"/>
    <n v="50"/>
    <x v="1"/>
    <x v="68"/>
    <x v="0"/>
  </r>
  <r>
    <x v="5"/>
    <x v="256"/>
    <x v="1"/>
    <s v="BS"/>
    <n v="3"/>
    <n v="4"/>
    <n v="0"/>
    <n v="2"/>
    <x v="12"/>
    <m/>
    <n v="-3"/>
    <n v="-1"/>
    <n v="1"/>
    <x v="0"/>
    <x v="6"/>
    <x v="1"/>
  </r>
  <r>
    <x v="5"/>
    <x v="257"/>
    <x v="0"/>
    <s v="M.Arch"/>
    <n v="75"/>
    <n v="23"/>
    <n v="87"/>
    <n v="16"/>
    <x v="12"/>
    <m/>
    <n v="12"/>
    <n v="0.16"/>
    <n v="25"/>
    <x v="1"/>
    <x v="77"/>
    <x v="0"/>
  </r>
  <r>
    <x v="5"/>
    <x v="258"/>
    <x v="0"/>
    <s v="M.Arch"/>
    <n v="6"/>
    <n v="5"/>
    <n v="5"/>
    <n v="5"/>
    <x v="12"/>
    <m/>
    <n v="-1"/>
    <n v="-0.16666666666666666"/>
    <n v="2"/>
    <x v="0"/>
    <x v="37"/>
    <x v="1"/>
  </r>
  <r>
    <x v="5"/>
    <x v="259"/>
    <x v="1"/>
    <s v="BA"/>
    <n v="18"/>
    <n v="16"/>
    <n v="31"/>
    <n v="4"/>
    <x v="5"/>
    <m/>
    <n v="13"/>
    <n v="0.72222222222222221"/>
    <n v="3"/>
    <x v="0"/>
    <x v="15"/>
    <x v="0"/>
  </r>
  <r>
    <x v="5"/>
    <x v="260"/>
    <x v="1"/>
    <s v="BA"/>
    <n v="103"/>
    <n v="31"/>
    <n v="91"/>
    <n v="39"/>
    <x v="5"/>
    <m/>
    <n v="-12"/>
    <n v="-0.11650485436893204"/>
    <n v="17"/>
    <x v="0"/>
    <x v="98"/>
    <x v="1"/>
  </r>
  <r>
    <x v="5"/>
    <x v="117"/>
    <x v="1"/>
    <s v="BA"/>
    <n v="417"/>
    <n v="118"/>
    <n v="404"/>
    <n v="137"/>
    <x v="9"/>
    <m/>
    <n v="-13"/>
    <n v="-3.117505995203837E-2"/>
    <n v="70"/>
    <x v="0"/>
    <x v="88"/>
    <x v="1"/>
  </r>
  <r>
    <x v="5"/>
    <x v="117"/>
    <x v="0"/>
    <s v="MFA"/>
    <n v="13"/>
    <n v="10"/>
    <n v="19"/>
    <n v="3"/>
    <x v="9"/>
    <m/>
    <n v="6"/>
    <n v="0.46153846153846156"/>
    <n v="4"/>
    <x v="0"/>
    <x v="30"/>
    <x v="0"/>
  </r>
  <r>
    <x v="5"/>
    <x v="119"/>
    <x v="0"/>
    <s v="MA"/>
    <n v="44"/>
    <n v="9"/>
    <n v="51"/>
    <n v="11"/>
    <x v="5"/>
    <m/>
    <n v="7"/>
    <n v="0.15909090909090909"/>
    <n v="15"/>
    <x v="1"/>
    <x v="80"/>
    <x v="0"/>
  </r>
  <r>
    <x v="5"/>
    <x v="120"/>
    <x v="3"/>
    <s v="Adv. Cert. Post Master's"/>
    <n v="2"/>
    <n v="0"/>
    <n v="3"/>
    <n v="3"/>
    <x v="7"/>
    <m/>
    <n v="1"/>
    <n v="0.5"/>
    <m/>
    <x v="2"/>
    <x v="42"/>
    <x v="2"/>
  </r>
  <r>
    <x v="5"/>
    <x v="120"/>
    <x v="0"/>
    <s v="MA"/>
    <n v="31"/>
    <n v="15"/>
    <n v="28"/>
    <n v="15"/>
    <x v="7"/>
    <m/>
    <n v="-3"/>
    <n v="-9.6774193548387094E-2"/>
    <n v="10"/>
    <x v="0"/>
    <x v="19"/>
    <x v="1"/>
  </r>
  <r>
    <x v="5"/>
    <x v="261"/>
    <x v="1"/>
    <s v="BS in Ed"/>
    <n v="33"/>
    <n v="9"/>
    <n v="115"/>
    <n v="21"/>
    <x v="7"/>
    <m/>
    <n v="82"/>
    <n v="2.4848484848484849"/>
    <n v="6"/>
    <x v="0"/>
    <x v="20"/>
    <x v="1"/>
  </r>
  <r>
    <x v="5"/>
    <x v="261"/>
    <x v="0"/>
    <s v="MS in Ed"/>
    <n v="15"/>
    <n v="8"/>
    <n v="16"/>
    <n v="10"/>
    <x v="7"/>
    <m/>
    <n v="1"/>
    <n v="6.6666666666666666E-2"/>
    <n v="5"/>
    <x v="0"/>
    <x v="15"/>
    <x v="1"/>
  </r>
  <r>
    <x v="5"/>
    <x v="262"/>
    <x v="0"/>
    <s v="MS in Ed"/>
    <n v="52"/>
    <n v="12"/>
    <n v="36"/>
    <n v="39"/>
    <x v="7"/>
    <m/>
    <n v="-16"/>
    <n v="-0.30769230769230771"/>
    <n v="17"/>
    <x v="1"/>
    <x v="35"/>
    <x v="1"/>
  </r>
  <r>
    <x v="5"/>
    <x v="263"/>
    <x v="1"/>
    <s v="BS in Ed"/>
    <n v="105"/>
    <n v="31"/>
    <n v="115"/>
    <n v="21"/>
    <x v="7"/>
    <m/>
    <n v="10"/>
    <n v="9.5238095238095233E-2"/>
    <n v="18"/>
    <x v="0"/>
    <x v="20"/>
    <x v="1"/>
  </r>
  <r>
    <x v="5"/>
    <x v="264"/>
    <x v="3"/>
    <s v="Adv. Cert. Post Master's"/>
    <n v="4"/>
    <n v="43"/>
    <n v="25"/>
    <n v="14"/>
    <x v="7"/>
    <m/>
    <n v="21"/>
    <n v="5.25"/>
    <m/>
    <x v="2"/>
    <x v="42"/>
    <x v="2"/>
  </r>
  <r>
    <x v="5"/>
    <x v="265"/>
    <x v="0"/>
    <s v="MS in Ed"/>
    <n v="2"/>
    <n v="0"/>
    <n v="6"/>
    <n v="0"/>
    <x v="7"/>
    <m/>
    <n v="4"/>
    <n v="2"/>
    <n v="1"/>
    <x v="1"/>
    <x v="37"/>
    <x v="0"/>
  </r>
  <r>
    <x v="5"/>
    <x v="266"/>
    <x v="0"/>
    <s v="MS in Ed"/>
    <n v="12"/>
    <n v="0"/>
    <n v="3"/>
    <n v="0"/>
    <x v="7"/>
    <m/>
    <n v="-9"/>
    <n v="-0.75"/>
    <n v="4"/>
    <x v="1"/>
    <x v="17"/>
    <x v="0"/>
  </r>
  <r>
    <x v="5"/>
    <x v="267"/>
    <x v="1"/>
    <s v="BS"/>
    <n v="99"/>
    <n v="18"/>
    <n v="122"/>
    <n v="28"/>
    <x v="2"/>
    <m/>
    <n v="23"/>
    <n v="0.23232323232323232"/>
    <n v="17"/>
    <x v="0"/>
    <x v="11"/>
    <x v="1"/>
  </r>
  <r>
    <x v="5"/>
    <x v="267"/>
    <x v="0"/>
    <s v="MS"/>
    <n v="3"/>
    <n v="3"/>
    <n v="11"/>
    <n v="4"/>
    <x v="2"/>
    <m/>
    <n v="8"/>
    <n v="2.6666666666666665"/>
    <n v="1"/>
    <x v="0"/>
    <x v="91"/>
    <x v="0"/>
  </r>
  <r>
    <x v="5"/>
    <x v="123"/>
    <x v="1"/>
    <s v="BA"/>
    <n v="1"/>
    <n v="0"/>
    <n v="3"/>
    <n v="0"/>
    <x v="2"/>
    <m/>
    <n v="2"/>
    <n v="2"/>
    <n v="0"/>
    <x v="1"/>
    <x v="17"/>
    <x v="0"/>
  </r>
  <r>
    <x v="5"/>
    <x v="123"/>
    <x v="1"/>
    <s v="BS"/>
    <n v="364"/>
    <n v="149"/>
    <n v="700"/>
    <n v="131"/>
    <x v="2"/>
    <m/>
    <n v="336"/>
    <n v="0.92307692307692313"/>
    <n v="61"/>
    <x v="0"/>
    <x v="84"/>
    <x v="1"/>
  </r>
  <r>
    <x v="5"/>
    <x v="123"/>
    <x v="0"/>
    <s v="MS"/>
    <n v="25"/>
    <n v="8"/>
    <n v="24"/>
    <n v="4"/>
    <x v="2"/>
    <m/>
    <n v="-1"/>
    <n v="-0.04"/>
    <n v="8"/>
    <x v="1"/>
    <x v="21"/>
    <x v="0"/>
  </r>
  <r>
    <x v="4"/>
    <x v="111"/>
    <x v="4"/>
    <m/>
    <m/>
    <m/>
    <m/>
    <m/>
    <x v="15"/>
    <m/>
    <n v="0"/>
    <e v="#DIV/0!"/>
    <m/>
    <x v="2"/>
    <x v="42"/>
    <x v="2"/>
  </r>
  <r>
    <x v="5"/>
    <x v="268"/>
    <x v="1"/>
    <s v="BE"/>
    <n v="200"/>
    <n v="52"/>
    <n v="149"/>
    <n v="30"/>
    <x v="17"/>
    <m/>
    <n v="-51"/>
    <n v="-0.255"/>
    <n v="33"/>
    <x v="0"/>
    <x v="104"/>
    <x v="1"/>
  </r>
  <r>
    <x v="5"/>
    <x v="268"/>
    <x v="0"/>
    <s v="MS"/>
    <n v="14"/>
    <n v="6"/>
    <n v="9"/>
    <n v="9"/>
    <x v="17"/>
    <m/>
    <n v="-5"/>
    <n v="-0.35714285714285715"/>
    <n v="5"/>
    <x v="0"/>
    <x v="57"/>
    <x v="1"/>
  </r>
  <r>
    <x v="5"/>
    <x v="268"/>
    <x v="5"/>
    <s v="Ph.D."/>
    <n v="32"/>
    <n v="9"/>
    <n v="33"/>
    <n v="3"/>
    <x v="17"/>
    <m/>
    <n v="1"/>
    <n v="3.125E-2"/>
    <m/>
    <x v="2"/>
    <x v="42"/>
    <x v="2"/>
  </r>
  <r>
    <x v="5"/>
    <x v="269"/>
    <x v="1"/>
    <s v="BS"/>
    <n v="271"/>
    <n v="72"/>
    <n v="240"/>
    <n v="82"/>
    <x v="6"/>
    <m/>
    <n v="-31"/>
    <n v="-0.11439114391143912"/>
    <n v="45"/>
    <x v="0"/>
    <x v="3"/>
    <x v="1"/>
  </r>
  <r>
    <x v="5"/>
    <x v="50"/>
    <x v="1"/>
    <s v="BS"/>
    <n v="13"/>
    <n v="4"/>
    <n v="13"/>
    <n v="4"/>
    <x v="2"/>
    <m/>
    <n v="0"/>
    <n v="0"/>
    <n v="2"/>
    <x v="0"/>
    <x v="37"/>
    <x v="1"/>
  </r>
  <r>
    <x v="5"/>
    <x v="50"/>
    <x v="0"/>
    <s v="MS"/>
    <n v="5"/>
    <n v="0"/>
    <n v="8"/>
    <n v="1"/>
    <x v="2"/>
    <m/>
    <n v="3"/>
    <n v="0.6"/>
    <n v="2"/>
    <x v="1"/>
    <x v="57"/>
    <x v="0"/>
  </r>
  <r>
    <x v="5"/>
    <x v="270"/>
    <x v="0"/>
    <s v="MPS"/>
    <n v="72"/>
    <n v="30"/>
    <n v="72"/>
    <n v="32"/>
    <x v="3"/>
    <m/>
    <n v="0"/>
    <n v="0"/>
    <n v="24"/>
    <x v="0"/>
    <x v="101"/>
    <x v="1"/>
  </r>
  <r>
    <x v="5"/>
    <x v="271"/>
    <x v="5"/>
    <s v="Ph.D."/>
    <n v="34"/>
    <n v="5"/>
    <n v="34"/>
    <n v="7"/>
    <x v="17"/>
    <m/>
    <n v="0"/>
    <n v="0"/>
    <m/>
    <x v="2"/>
    <x v="42"/>
    <x v="2"/>
  </r>
  <r>
    <x v="5"/>
    <x v="272"/>
    <x v="0"/>
    <s v="ME"/>
    <n v="3"/>
    <n v="4"/>
    <n v="2"/>
    <n v="4"/>
    <x v="17"/>
    <m/>
    <n v="-1"/>
    <n v="-0.33333333333333331"/>
    <n v="1"/>
    <x v="0"/>
    <x v="17"/>
    <x v="1"/>
  </r>
  <r>
    <x v="5"/>
    <x v="273"/>
    <x v="1"/>
    <s v="BE"/>
    <n v="7"/>
    <n v="0"/>
    <n v="0"/>
    <n v="0"/>
    <x v="17"/>
    <m/>
    <n v="-7"/>
    <n v="-1"/>
    <n v="1"/>
    <x v="1"/>
    <x v="6"/>
    <x v="0"/>
  </r>
  <r>
    <x v="5"/>
    <x v="127"/>
    <x v="1"/>
    <s v="BS"/>
    <n v="54"/>
    <n v="18"/>
    <n v="76"/>
    <n v="12"/>
    <x v="2"/>
    <m/>
    <n v="22"/>
    <n v="0.40740740740740738"/>
    <n v="9"/>
    <x v="0"/>
    <x v="103"/>
    <x v="0"/>
  </r>
  <r>
    <x v="5"/>
    <x v="127"/>
    <x v="0"/>
    <s v="MS"/>
    <n v="12"/>
    <n v="4"/>
    <n v="11"/>
    <n v="6"/>
    <x v="2"/>
    <m/>
    <n v="-1"/>
    <n v="-8.3333333333333329E-2"/>
    <n v="4"/>
    <x v="1"/>
    <x v="91"/>
    <x v="1"/>
  </r>
  <r>
    <x v="5"/>
    <x v="274"/>
    <x v="0"/>
    <s v="MS in Ed"/>
    <n v="2"/>
    <n v="0"/>
    <n v="0"/>
    <n v="1"/>
    <x v="7"/>
    <m/>
    <n v="-2"/>
    <n v="-1"/>
    <n v="1"/>
    <x v="1"/>
    <x v="6"/>
    <x v="1"/>
  </r>
  <r>
    <x v="5"/>
    <x v="275"/>
    <x v="1"/>
    <s v="BS in Ed"/>
    <n v="290"/>
    <n v="45"/>
    <n v="256"/>
    <n v="51"/>
    <x v="7"/>
    <m/>
    <n v="-34"/>
    <n v="-0.11724137931034483"/>
    <n v="48"/>
    <x v="1"/>
    <x v="109"/>
    <x v="1"/>
  </r>
  <r>
    <x v="5"/>
    <x v="275"/>
    <x v="0"/>
    <s v="MS in Ed"/>
    <n v="48"/>
    <n v="13"/>
    <n v="43"/>
    <n v="18"/>
    <x v="7"/>
    <m/>
    <n v="-5"/>
    <n v="-0.10416666666666667"/>
    <n v="16"/>
    <x v="1"/>
    <x v="22"/>
    <x v="1"/>
  </r>
  <r>
    <x v="5"/>
    <x v="132"/>
    <x v="0"/>
    <s v="MS in Ed"/>
    <n v="27"/>
    <n v="18"/>
    <n v="25"/>
    <n v="8"/>
    <x v="7"/>
    <m/>
    <n v="-2"/>
    <n v="-7.407407407407407E-2"/>
    <n v="9"/>
    <x v="0"/>
    <x v="21"/>
    <x v="0"/>
  </r>
  <r>
    <x v="5"/>
    <x v="276"/>
    <x v="1"/>
    <s v="BE"/>
    <n v="492"/>
    <n v="43"/>
    <n v="412"/>
    <n v="74"/>
    <x v="12"/>
    <m/>
    <n v="-80"/>
    <n v="-0.16260162601626016"/>
    <n v="82"/>
    <x v="1"/>
    <x v="110"/>
    <x v="1"/>
  </r>
  <r>
    <x v="5"/>
    <x v="276"/>
    <x v="0"/>
    <s v="ME"/>
    <n v="59"/>
    <n v="20"/>
    <n v="33"/>
    <n v="23"/>
    <x v="12"/>
    <m/>
    <n v="-26"/>
    <n v="-0.44067796610169491"/>
    <n v="20"/>
    <x v="1"/>
    <x v="29"/>
    <x v="1"/>
  </r>
  <r>
    <x v="5"/>
    <x v="276"/>
    <x v="5"/>
    <s v="Ph.D."/>
    <n v="32"/>
    <n v="7"/>
    <n v="27"/>
    <n v="4"/>
    <x v="12"/>
    <m/>
    <n v="-5"/>
    <n v="-0.15625"/>
    <m/>
    <x v="2"/>
    <x v="42"/>
    <x v="2"/>
  </r>
  <r>
    <x v="4"/>
    <x v="111"/>
    <x v="4"/>
    <m/>
    <m/>
    <m/>
    <m/>
    <m/>
    <x v="15"/>
    <m/>
    <n v="0"/>
    <e v="#DIV/0!"/>
    <m/>
    <x v="2"/>
    <x v="42"/>
    <x v="2"/>
  </r>
  <r>
    <x v="5"/>
    <x v="277"/>
    <x v="1"/>
    <s v="BA"/>
    <n v="179"/>
    <n v="89"/>
    <n v="242"/>
    <n v="86"/>
    <x v="3"/>
    <m/>
    <n v="63"/>
    <n v="0.35195530726256985"/>
    <n v="30"/>
    <x v="0"/>
    <x v="3"/>
    <x v="1"/>
  </r>
  <r>
    <x v="4"/>
    <x v="111"/>
    <x v="4"/>
    <m/>
    <m/>
    <m/>
    <m/>
    <m/>
    <x v="15"/>
    <m/>
    <n v="0"/>
    <e v="#DIV/0!"/>
    <m/>
    <x v="2"/>
    <x v="42"/>
    <x v="2"/>
  </r>
  <r>
    <x v="5"/>
    <x v="278"/>
    <x v="1"/>
    <s v="BE"/>
    <n v="330"/>
    <n v="38"/>
    <n v="277"/>
    <n v="46"/>
    <x v="4"/>
    <m/>
    <n v="-53"/>
    <n v="-0.16060606060606061"/>
    <n v="55"/>
    <x v="1"/>
    <x v="5"/>
    <x v="0"/>
  </r>
  <r>
    <x v="5"/>
    <x v="278"/>
    <x v="0"/>
    <s v="MS"/>
    <n v="8"/>
    <n v="0"/>
    <n v="10"/>
    <n v="2"/>
    <x v="4"/>
    <m/>
    <n v="2"/>
    <n v="0.25"/>
    <n v="3"/>
    <x v="1"/>
    <x v="57"/>
    <x v="0"/>
  </r>
  <r>
    <x v="5"/>
    <x v="57"/>
    <x v="1"/>
    <s v="BS"/>
    <n v="527"/>
    <n v="48"/>
    <n v="511"/>
    <n v="69"/>
    <x v="4"/>
    <m/>
    <n v="-16"/>
    <n v="-3.0360531309297913E-2"/>
    <n v="88"/>
    <x v="1"/>
    <x v="111"/>
    <x v="0"/>
  </r>
  <r>
    <x v="5"/>
    <x v="57"/>
    <x v="0"/>
    <s v="MS"/>
    <n v="27"/>
    <n v="20"/>
    <n v="16"/>
    <n v="13"/>
    <x v="4"/>
    <m/>
    <n v="-11"/>
    <n v="-0.40740740740740738"/>
    <n v="9"/>
    <x v="0"/>
    <x v="15"/>
    <x v="1"/>
  </r>
  <r>
    <x v="5"/>
    <x v="140"/>
    <x v="0"/>
    <s v="MFA"/>
    <n v="88"/>
    <n v="26"/>
    <n v="98"/>
    <n v="18"/>
    <x v="5"/>
    <m/>
    <n v="10"/>
    <n v="0.11363636363636363"/>
    <n v="29"/>
    <x v="1"/>
    <x v="54"/>
    <x v="0"/>
  </r>
  <r>
    <x v="4"/>
    <x v="111"/>
    <x v="4"/>
    <m/>
    <m/>
    <m/>
    <m/>
    <m/>
    <x v="15"/>
    <m/>
    <n v="0"/>
    <e v="#DIV/0!"/>
    <m/>
    <x v="2"/>
    <x v="42"/>
    <x v="2"/>
  </r>
  <r>
    <x v="5"/>
    <x v="279"/>
    <x v="0"/>
    <s v="MS"/>
    <n v="13"/>
    <n v="0"/>
    <n v="24"/>
    <n v="0"/>
    <x v="4"/>
    <m/>
    <n v="11"/>
    <n v="0.84615384615384615"/>
    <n v="4"/>
    <x v="1"/>
    <x v="21"/>
    <x v="0"/>
  </r>
  <r>
    <x v="5"/>
    <x v="280"/>
    <x v="0"/>
    <s v="MFA"/>
    <n v="17"/>
    <n v="5"/>
    <n v="15"/>
    <n v="4"/>
    <x v="3"/>
    <m/>
    <n v="-2"/>
    <n v="-0.11764705882352941"/>
    <n v="6"/>
    <x v="1"/>
    <x v="15"/>
    <x v="0"/>
  </r>
  <r>
    <x v="5"/>
    <x v="281"/>
    <x v="0"/>
    <s v="MS in Ed"/>
    <n v="81"/>
    <n v="28"/>
    <n v="93"/>
    <n v="18"/>
    <x v="7"/>
    <m/>
    <n v="12"/>
    <n v="0.14814814814814814"/>
    <n v="27"/>
    <x v="0"/>
    <x v="89"/>
    <x v="0"/>
  </r>
  <r>
    <x v="5"/>
    <x v="282"/>
    <x v="1"/>
    <s v="BS"/>
    <n v="174"/>
    <n v="14"/>
    <n v="190"/>
    <n v="20"/>
    <x v="7"/>
    <m/>
    <n v="16"/>
    <n v="9.1954022988505746E-2"/>
    <n v="29"/>
    <x v="1"/>
    <x v="49"/>
    <x v="0"/>
  </r>
  <r>
    <x v="5"/>
    <x v="283"/>
    <x v="1"/>
    <s v="BE"/>
    <n v="89"/>
    <n v="23"/>
    <n v="81"/>
    <n v="19"/>
    <x v="17"/>
    <m/>
    <n v="-8"/>
    <n v="-8.98876404494382E-2"/>
    <n v="15"/>
    <x v="0"/>
    <x v="22"/>
    <x v="1"/>
  </r>
  <r>
    <x v="5"/>
    <x v="283"/>
    <x v="0"/>
    <s v="MS"/>
    <n v="14"/>
    <n v="8"/>
    <n v="17"/>
    <n v="4"/>
    <x v="17"/>
    <m/>
    <n v="3"/>
    <n v="0.21428571428571427"/>
    <n v="5"/>
    <x v="0"/>
    <x v="30"/>
    <x v="0"/>
  </r>
  <r>
    <x v="5"/>
    <x v="11"/>
    <x v="1"/>
    <s v="BA"/>
    <n v="323"/>
    <n v="85"/>
    <n v="384"/>
    <n v="92"/>
    <x v="1"/>
    <m/>
    <n v="61"/>
    <n v="0.18885448916408668"/>
    <n v="54"/>
    <x v="0"/>
    <x v="56"/>
    <x v="1"/>
  </r>
  <r>
    <x v="5"/>
    <x v="11"/>
    <x v="0"/>
    <s v="MA"/>
    <n v="40"/>
    <n v="18"/>
    <n v="39"/>
    <n v="19"/>
    <x v="1"/>
    <m/>
    <n v="-1"/>
    <n v="-2.5000000000000001E-2"/>
    <n v="13"/>
    <x v="0"/>
    <x v="103"/>
    <x v="1"/>
  </r>
  <r>
    <x v="5"/>
    <x v="284"/>
    <x v="0"/>
    <s v="MA"/>
    <n v="6"/>
    <n v="3"/>
    <n v="1"/>
    <n v="3"/>
    <x v="1"/>
    <m/>
    <n v="-5"/>
    <n v="-0.83333333333333337"/>
    <n v="2"/>
    <x v="0"/>
    <x v="6"/>
    <x v="1"/>
  </r>
  <r>
    <x v="5"/>
    <x v="284"/>
    <x v="1"/>
    <s v="BA"/>
    <n v="6"/>
    <n v="3"/>
    <n v="1"/>
    <n v="3"/>
    <x v="1"/>
    <m/>
    <n v="-5"/>
    <n v="-0.83333333333333337"/>
    <n v="1"/>
    <x v="0"/>
    <x v="6"/>
    <x v="1"/>
  </r>
  <r>
    <x v="5"/>
    <x v="285"/>
    <x v="3"/>
    <s v="Adv. Cert. Post Bacc."/>
    <n v="7"/>
    <n v="0"/>
    <n v="5"/>
    <n v="3"/>
    <x v="7"/>
    <m/>
    <n v="-2"/>
    <n v="-0.2857142857142857"/>
    <m/>
    <x v="2"/>
    <x v="42"/>
    <x v="2"/>
  </r>
  <r>
    <x v="5"/>
    <x v="286"/>
    <x v="0"/>
    <s v="MS in Ed"/>
    <n v="35"/>
    <n v="13"/>
    <n v="30"/>
    <n v="7"/>
    <x v="7"/>
    <m/>
    <n v="-5"/>
    <n v="-0.14285714285714285"/>
    <n v="12"/>
    <x v="0"/>
    <x v="36"/>
    <x v="0"/>
  </r>
  <r>
    <x v="5"/>
    <x v="287"/>
    <x v="0"/>
    <s v="MS in Ed"/>
    <n v="3"/>
    <n v="1"/>
    <n v="1"/>
    <n v="2"/>
    <x v="7"/>
    <m/>
    <n v="-2"/>
    <n v="-0.66666666666666663"/>
    <n v="1"/>
    <x v="1"/>
    <x v="6"/>
    <x v="1"/>
  </r>
  <r>
    <x v="5"/>
    <x v="288"/>
    <x v="0"/>
    <s v="MS in Ed"/>
    <n v="10"/>
    <n v="6"/>
    <n v="8"/>
    <n v="10"/>
    <x v="7"/>
    <m/>
    <n v="-2"/>
    <n v="-0.2"/>
    <n v="3"/>
    <x v="0"/>
    <x v="57"/>
    <x v="1"/>
  </r>
  <r>
    <x v="5"/>
    <x v="289"/>
    <x v="1"/>
    <s v="BE"/>
    <n v="444"/>
    <n v="84"/>
    <n v="398"/>
    <n v="77"/>
    <x v="12"/>
    <m/>
    <n v="-46"/>
    <n v="-0.1036036036036036"/>
    <n v="74"/>
    <x v="0"/>
    <x v="73"/>
    <x v="1"/>
  </r>
  <r>
    <x v="5"/>
    <x v="289"/>
    <x v="1"/>
    <s v="BE"/>
    <n v="2"/>
    <n v="1"/>
    <m/>
    <m/>
    <x v="12"/>
    <m/>
    <n v="-2"/>
    <n v="-1"/>
    <n v="0"/>
    <x v="0"/>
    <x v="6"/>
    <x v="0"/>
  </r>
  <r>
    <x v="5"/>
    <x v="289"/>
    <x v="1"/>
    <s v="BE"/>
    <n v="6"/>
    <n v="2"/>
    <m/>
    <m/>
    <x v="12"/>
    <m/>
    <n v="-6"/>
    <n v="-1"/>
    <n v="1"/>
    <x v="0"/>
    <x v="6"/>
    <x v="0"/>
  </r>
  <r>
    <x v="5"/>
    <x v="289"/>
    <x v="0"/>
    <s v="ME"/>
    <n v="53"/>
    <n v="24"/>
    <n v="43"/>
    <n v="25"/>
    <x v="12"/>
    <m/>
    <n v="-10"/>
    <n v="-0.18867924528301888"/>
    <n v="18"/>
    <x v="0"/>
    <x v="22"/>
    <x v="1"/>
  </r>
  <r>
    <x v="5"/>
    <x v="289"/>
    <x v="5"/>
    <s v="Ph.D."/>
    <n v="35"/>
    <n v="8"/>
    <n v="29"/>
    <n v="7"/>
    <x v="12"/>
    <m/>
    <n v="-6"/>
    <n v="-0.17142857142857143"/>
    <m/>
    <x v="2"/>
    <x v="42"/>
    <x v="2"/>
  </r>
  <r>
    <x v="5"/>
    <x v="290"/>
    <x v="1"/>
    <s v="BFA"/>
    <n v="43"/>
    <n v="19"/>
    <n v="72"/>
    <n v="10"/>
    <x v="3"/>
    <m/>
    <n v="29"/>
    <n v="0.67441860465116277"/>
    <n v="7"/>
    <x v="0"/>
    <x v="35"/>
    <x v="0"/>
  </r>
  <r>
    <x v="5"/>
    <x v="12"/>
    <x v="1"/>
    <s v="BA"/>
    <n v="357"/>
    <n v="107"/>
    <n v="326"/>
    <n v="115"/>
    <x v="5"/>
    <m/>
    <n v="-31"/>
    <n v="-8.683473389355742E-2"/>
    <n v="60"/>
    <x v="0"/>
    <x v="68"/>
    <x v="1"/>
  </r>
  <r>
    <x v="5"/>
    <x v="12"/>
    <x v="0"/>
    <s v="MA"/>
    <n v="35"/>
    <n v="11"/>
    <n v="32"/>
    <n v="5"/>
    <x v="5"/>
    <m/>
    <n v="-3"/>
    <n v="-8.5714285714285715E-2"/>
    <n v="12"/>
    <x v="1"/>
    <x v="29"/>
    <x v="0"/>
  </r>
  <r>
    <x v="5"/>
    <x v="150"/>
    <x v="3"/>
    <s v="Adv. Cert. Post Master's"/>
    <n v="1"/>
    <n v="1"/>
    <n v="2"/>
    <n v="0"/>
    <x v="7"/>
    <m/>
    <n v="1"/>
    <n v="1"/>
    <m/>
    <x v="2"/>
    <x v="42"/>
    <x v="2"/>
  </r>
  <r>
    <x v="5"/>
    <x v="150"/>
    <x v="0"/>
    <s v="MA"/>
    <n v="15"/>
    <n v="4"/>
    <n v="16"/>
    <n v="2"/>
    <x v="7"/>
    <m/>
    <n v="1"/>
    <n v="6.6666666666666666E-2"/>
    <n v="5"/>
    <x v="1"/>
    <x v="15"/>
    <x v="0"/>
  </r>
  <r>
    <x v="5"/>
    <x v="291"/>
    <x v="3"/>
    <s v="Adv. Cert. Post Master's"/>
    <n v="10"/>
    <n v="0"/>
    <n v="20"/>
    <n v="9"/>
    <x v="10"/>
    <m/>
    <n v="10"/>
    <n v="1"/>
    <m/>
    <x v="2"/>
    <x v="42"/>
    <x v="2"/>
  </r>
  <r>
    <x v="5"/>
    <x v="292"/>
    <x v="1"/>
    <s v="BS"/>
    <n v="33"/>
    <n v="9"/>
    <n v="42"/>
    <n v="13"/>
    <x v="2"/>
    <m/>
    <n v="9"/>
    <n v="0.27272727272727271"/>
    <n v="6"/>
    <x v="0"/>
    <x v="81"/>
    <x v="1"/>
  </r>
  <r>
    <x v="5"/>
    <x v="155"/>
    <x v="0"/>
    <s v="MFA"/>
    <n v="43"/>
    <n v="17"/>
    <n v="34"/>
    <n v="20"/>
    <x v="3"/>
    <m/>
    <n v="-9"/>
    <n v="-0.20930232558139536"/>
    <n v="14"/>
    <x v="0"/>
    <x v="29"/>
    <x v="1"/>
  </r>
  <r>
    <x v="5"/>
    <x v="155"/>
    <x v="1"/>
    <s v="BFA"/>
    <n v="60"/>
    <n v="19"/>
    <n v="94"/>
    <n v="27"/>
    <x v="3"/>
    <m/>
    <n v="34"/>
    <n v="0.56666666666666665"/>
    <n v="10"/>
    <x v="0"/>
    <x v="112"/>
    <x v="1"/>
  </r>
  <r>
    <x v="5"/>
    <x v="293"/>
    <x v="1"/>
    <s v="BA"/>
    <n v="1"/>
    <n v="0"/>
    <n v="3"/>
    <n v="0"/>
    <x v="2"/>
    <m/>
    <n v="2"/>
    <n v="2"/>
    <n v="0"/>
    <x v="1"/>
    <x v="17"/>
    <x v="0"/>
  </r>
  <r>
    <x v="5"/>
    <x v="293"/>
    <x v="1"/>
    <s v="BS"/>
    <n v="28"/>
    <n v="15"/>
    <n v="32"/>
    <n v="10"/>
    <x v="2"/>
    <m/>
    <n v="4"/>
    <n v="0.14285714285714285"/>
    <n v="5"/>
    <x v="0"/>
    <x v="15"/>
    <x v="1"/>
  </r>
  <r>
    <x v="5"/>
    <x v="293"/>
    <x v="0"/>
    <s v="MS"/>
    <n v="31"/>
    <n v="6"/>
    <n v="24"/>
    <n v="8"/>
    <x v="2"/>
    <m/>
    <n v="-7"/>
    <n v="-0.22580645161290322"/>
    <n v="10"/>
    <x v="1"/>
    <x v="21"/>
    <x v="0"/>
  </r>
  <r>
    <x v="5"/>
    <x v="20"/>
    <x v="1"/>
    <s v="BA"/>
    <n v="134"/>
    <n v="38"/>
    <n v="130"/>
    <n v="24"/>
    <x v="5"/>
    <m/>
    <n v="-4"/>
    <n v="-2.9850746268656716E-2"/>
    <n v="22"/>
    <x v="0"/>
    <x v="34"/>
    <x v="1"/>
  </r>
  <r>
    <x v="5"/>
    <x v="20"/>
    <x v="1"/>
    <s v="BA"/>
    <n v="20"/>
    <n v="6"/>
    <n v="26"/>
    <n v="4"/>
    <x v="5"/>
    <m/>
    <n v="6"/>
    <n v="0.3"/>
    <n v="3"/>
    <x v="0"/>
    <x v="91"/>
    <x v="0"/>
  </r>
  <r>
    <x v="5"/>
    <x v="20"/>
    <x v="0"/>
    <s v="MA"/>
    <n v="19"/>
    <n v="6"/>
    <n v="26"/>
    <n v="4"/>
    <x v="5"/>
    <m/>
    <n v="7"/>
    <n v="0.36842105263157893"/>
    <n v="6"/>
    <x v="1"/>
    <x v="19"/>
    <x v="0"/>
  </r>
  <r>
    <x v="5"/>
    <x v="20"/>
    <x v="0"/>
    <s v="MA"/>
    <n v="19"/>
    <n v="7"/>
    <n v="16"/>
    <n v="4"/>
    <x v="5"/>
    <m/>
    <n v="-3"/>
    <n v="-0.15789473684210525"/>
    <n v="6"/>
    <x v="0"/>
    <x v="15"/>
    <x v="0"/>
  </r>
  <r>
    <x v="5"/>
    <x v="24"/>
    <x v="0"/>
    <s v="MS"/>
    <n v="22"/>
    <n v="13"/>
    <n v="19"/>
    <n v="11"/>
    <x v="4"/>
    <m/>
    <n v="-3"/>
    <n v="-0.13636363636363635"/>
    <n v="7"/>
    <x v="0"/>
    <x v="30"/>
    <x v="1"/>
  </r>
  <r>
    <x v="5"/>
    <x v="294"/>
    <x v="1"/>
    <s v="BA"/>
    <n v="295"/>
    <n v="131"/>
    <n v="291"/>
    <n v="128"/>
    <x v="5"/>
    <m/>
    <n v="-4"/>
    <n v="-1.3559322033898305E-2"/>
    <n v="49"/>
    <x v="0"/>
    <x v="12"/>
    <x v="1"/>
  </r>
  <r>
    <x v="5"/>
    <x v="295"/>
    <x v="0"/>
    <s v="MIA"/>
    <n v="21"/>
    <n v="12"/>
    <n v="18"/>
    <n v="8"/>
    <x v="10"/>
    <m/>
    <n v="-3"/>
    <n v="-0.14285714285714285"/>
    <n v="7"/>
    <x v="0"/>
    <x v="30"/>
    <x v="1"/>
  </r>
  <r>
    <x v="5"/>
    <x v="296"/>
    <x v="1"/>
    <s v="BA"/>
    <n v="193"/>
    <n v="60"/>
    <n v="206"/>
    <n v="73"/>
    <x v="10"/>
    <m/>
    <n v="13"/>
    <n v="6.7357512953367879E-2"/>
    <n v="32"/>
    <x v="0"/>
    <x v="87"/>
    <x v="1"/>
  </r>
  <r>
    <x v="5"/>
    <x v="297"/>
    <x v="0"/>
    <s v="MM"/>
    <n v="10"/>
    <n v="0"/>
    <n v="14"/>
    <n v="3"/>
    <x v="9"/>
    <m/>
    <n v="4"/>
    <n v="0.4"/>
    <n v="3"/>
    <x v="1"/>
    <x v="15"/>
    <x v="0"/>
  </r>
  <r>
    <x v="5"/>
    <x v="298"/>
    <x v="1"/>
    <s v="BM"/>
    <n v="30"/>
    <n v="1"/>
    <n v="33"/>
    <n v="14"/>
    <x v="9"/>
    <m/>
    <n v="3"/>
    <n v="0.1"/>
    <n v="5"/>
    <x v="1"/>
    <x v="30"/>
    <x v="1"/>
  </r>
  <r>
    <x v="5"/>
    <x v="299"/>
    <x v="1"/>
    <s v="BM"/>
    <n v="16"/>
    <n v="0"/>
    <n v="16"/>
    <n v="1"/>
    <x v="9"/>
    <m/>
    <n v="0"/>
    <n v="0"/>
    <n v="3"/>
    <x v="1"/>
    <x v="57"/>
    <x v="0"/>
  </r>
  <r>
    <x v="5"/>
    <x v="300"/>
    <x v="1"/>
    <s v="BM"/>
    <n v="1"/>
    <n v="0"/>
    <m/>
    <m/>
    <x v="9"/>
    <m/>
    <n v="-1"/>
    <n v="-1"/>
    <n v="0"/>
    <x v="1"/>
    <x v="6"/>
    <x v="0"/>
  </r>
  <r>
    <x v="5"/>
    <x v="301"/>
    <x v="0"/>
    <s v="MLA"/>
    <n v="34"/>
    <n v="12"/>
    <n v="31"/>
    <n v="11"/>
    <x v="12"/>
    <m/>
    <n v="-3"/>
    <n v="-8.8235294117647065E-2"/>
    <n v="11"/>
    <x v="0"/>
    <x v="36"/>
    <x v="1"/>
  </r>
  <r>
    <x v="5"/>
    <x v="302"/>
    <x v="0"/>
    <s v="MA"/>
    <n v="29"/>
    <n v="6"/>
    <n v="27"/>
    <n v="13"/>
    <x v="5"/>
    <m/>
    <n v="-2"/>
    <n v="-6.8965517241379309E-2"/>
    <n v="10"/>
    <x v="1"/>
    <x v="19"/>
    <x v="1"/>
  </r>
  <r>
    <x v="5"/>
    <x v="303"/>
    <x v="0"/>
    <s v="MS in Ed"/>
    <n v="5"/>
    <n v="5"/>
    <n v="2"/>
    <n v="4"/>
    <x v="7"/>
    <m/>
    <n v="-3"/>
    <n v="-0.6"/>
    <n v="2"/>
    <x v="0"/>
    <x v="17"/>
    <x v="1"/>
  </r>
  <r>
    <x v="5"/>
    <x v="304"/>
    <x v="0"/>
    <s v="MS in Ed"/>
    <n v="3"/>
    <n v="0"/>
    <n v="2"/>
    <n v="2"/>
    <x v="7"/>
    <m/>
    <n v="-1"/>
    <n v="-0.33333333333333331"/>
    <n v="1"/>
    <x v="1"/>
    <x v="17"/>
    <x v="1"/>
  </r>
  <r>
    <x v="5"/>
    <x v="305"/>
    <x v="1"/>
    <s v="BA"/>
    <n v="293"/>
    <n v="69"/>
    <n v="376"/>
    <n v="78"/>
    <x v="1"/>
    <m/>
    <n v="83"/>
    <n v="0.28327645051194539"/>
    <n v="49"/>
    <x v="0"/>
    <x v="94"/>
    <x v="1"/>
  </r>
  <r>
    <x v="5"/>
    <x v="32"/>
    <x v="1"/>
    <s v="BA"/>
    <n v="29"/>
    <n v="13"/>
    <n v="29"/>
    <n v="6"/>
    <x v="8"/>
    <m/>
    <n v="0"/>
    <n v="0"/>
    <n v="5"/>
    <x v="0"/>
    <x v="15"/>
    <x v="1"/>
  </r>
  <r>
    <x v="5"/>
    <x v="32"/>
    <x v="1"/>
    <s v="BS"/>
    <n v="58"/>
    <n v="10"/>
    <n v="88"/>
    <n v="15"/>
    <x v="8"/>
    <m/>
    <n v="30"/>
    <n v="0.51724137931034486"/>
    <n v="10"/>
    <x v="1"/>
    <x v="98"/>
    <x v="0"/>
  </r>
  <r>
    <x v="5"/>
    <x v="32"/>
    <x v="0"/>
    <s v="MS"/>
    <n v="38"/>
    <n v="7"/>
    <n v="45"/>
    <n v="14"/>
    <x v="8"/>
    <m/>
    <n v="7"/>
    <n v="0.18421052631578946"/>
    <n v="13"/>
    <x v="1"/>
    <x v="98"/>
    <x v="0"/>
  </r>
  <r>
    <x v="4"/>
    <x v="111"/>
    <x v="4"/>
    <m/>
    <m/>
    <m/>
    <m/>
    <m/>
    <x v="15"/>
    <m/>
    <n v="0"/>
    <e v="#DIV/0!"/>
    <m/>
    <x v="2"/>
    <x v="42"/>
    <x v="2"/>
  </r>
  <r>
    <x v="5"/>
    <x v="168"/>
    <x v="0"/>
    <s v="MA"/>
    <n v="3"/>
    <n v="9"/>
    <n v="3"/>
    <n v="2"/>
    <x v="7"/>
    <m/>
    <n v="0"/>
    <n v="0"/>
    <n v="1"/>
    <x v="0"/>
    <x v="17"/>
    <x v="1"/>
  </r>
  <r>
    <x v="5"/>
    <x v="306"/>
    <x v="1"/>
    <s v="BE"/>
    <n v="5"/>
    <n v="2"/>
    <n v="3"/>
    <n v="3"/>
    <x v="12"/>
    <m/>
    <n v="-2"/>
    <n v="-0.4"/>
    <n v="1"/>
    <x v="0"/>
    <x v="17"/>
    <x v="1"/>
  </r>
  <r>
    <x v="5"/>
    <x v="306"/>
    <x v="1"/>
    <s v="BE"/>
    <n v="609"/>
    <n v="91"/>
    <n v="546"/>
    <n v="137"/>
    <x v="12"/>
    <m/>
    <n v="-63"/>
    <n v="-0.10344827586206896"/>
    <n v="102"/>
    <x v="1"/>
    <x v="106"/>
    <x v="1"/>
  </r>
  <r>
    <x v="5"/>
    <x v="306"/>
    <x v="1"/>
    <s v="BE"/>
    <n v="3"/>
    <n v="3"/>
    <n v="0"/>
    <n v="3"/>
    <x v="12"/>
    <m/>
    <n v="-3"/>
    <n v="-1"/>
    <n v="1"/>
    <x v="0"/>
    <x v="6"/>
    <x v="1"/>
  </r>
  <r>
    <x v="5"/>
    <x v="306"/>
    <x v="0"/>
    <s v="ME"/>
    <n v="51"/>
    <n v="17"/>
    <n v="39"/>
    <n v="23"/>
    <x v="12"/>
    <m/>
    <n v="-12"/>
    <n v="-0.23529411764705882"/>
    <n v="17"/>
    <x v="1"/>
    <x v="103"/>
    <x v="1"/>
  </r>
  <r>
    <x v="5"/>
    <x v="306"/>
    <x v="5"/>
    <s v="Ph.D."/>
    <n v="20"/>
    <n v="5"/>
    <n v="21"/>
    <n v="5"/>
    <x v="12"/>
    <m/>
    <n v="1"/>
    <n v="0.05"/>
    <m/>
    <x v="2"/>
    <x v="42"/>
    <x v="2"/>
  </r>
  <r>
    <x v="5"/>
    <x v="33"/>
    <x v="0"/>
    <s v="MA"/>
    <n v="23"/>
    <n v="20"/>
    <n v="36"/>
    <n v="9"/>
    <x v="6"/>
    <m/>
    <n v="13"/>
    <n v="0.56521739130434778"/>
    <n v="8"/>
    <x v="0"/>
    <x v="35"/>
    <x v="0"/>
  </r>
  <r>
    <x v="5"/>
    <x v="307"/>
    <x v="1"/>
    <s v="BA"/>
    <n v="3"/>
    <n v="0"/>
    <n v="2"/>
    <n v="3"/>
    <x v="5"/>
    <m/>
    <n v="-1"/>
    <n v="-0.33333333333333331"/>
    <n v="1"/>
    <x v="1"/>
    <x v="6"/>
    <x v="1"/>
  </r>
  <r>
    <x v="5"/>
    <x v="308"/>
    <x v="1"/>
    <s v="BS"/>
    <n v="5"/>
    <n v="2"/>
    <n v="3"/>
    <n v="5"/>
    <x v="8"/>
    <m/>
    <n v="-2"/>
    <n v="-0.4"/>
    <n v="1"/>
    <x v="0"/>
    <x v="17"/>
    <x v="1"/>
  </r>
  <r>
    <x v="5"/>
    <x v="309"/>
    <x v="1"/>
    <s v="BE"/>
    <n v="8"/>
    <n v="6"/>
    <n v="14"/>
    <n v="3"/>
    <x v="17"/>
    <m/>
    <n v="6"/>
    <n v="0.75"/>
    <n v="1"/>
    <x v="0"/>
    <x v="37"/>
    <x v="1"/>
  </r>
  <r>
    <x v="5"/>
    <x v="310"/>
    <x v="1"/>
    <s v="BE"/>
    <n v="6"/>
    <n v="8"/>
    <n v="8"/>
    <n v="6"/>
    <x v="17"/>
    <m/>
    <n v="2"/>
    <n v="0.33333333333333331"/>
    <n v="1"/>
    <x v="0"/>
    <x v="17"/>
    <x v="1"/>
  </r>
  <r>
    <x v="5"/>
    <x v="311"/>
    <x v="1"/>
    <s v="BS in Ed"/>
    <n v="1"/>
    <n v="0"/>
    <n v="2"/>
    <n v="0"/>
    <x v="7"/>
    <m/>
    <n v="1"/>
    <n v="1"/>
    <n v="0"/>
    <x v="1"/>
    <x v="6"/>
    <x v="0"/>
  </r>
  <r>
    <x v="5"/>
    <x v="312"/>
    <x v="1"/>
    <s v="BE"/>
    <n v="2"/>
    <n v="4"/>
    <n v="3"/>
    <n v="1"/>
    <x v="17"/>
    <m/>
    <n v="1"/>
    <n v="0.5"/>
    <n v="0"/>
    <x v="0"/>
    <x v="17"/>
    <x v="0"/>
  </r>
  <r>
    <x v="5"/>
    <x v="313"/>
    <x v="1"/>
    <s v="B.Arch"/>
    <n v="2"/>
    <n v="4"/>
    <n v="1"/>
    <n v="0"/>
    <x v="12"/>
    <m/>
    <n v="-1"/>
    <n v="-0.5"/>
    <n v="0"/>
    <x v="0"/>
    <x v="6"/>
    <x v="0"/>
  </r>
  <r>
    <x v="5"/>
    <x v="182"/>
    <x v="1"/>
    <s v="BA"/>
    <n v="4"/>
    <n v="1"/>
    <n v="6"/>
    <n v="0"/>
    <x v="9"/>
    <m/>
    <n v="2"/>
    <n v="0.5"/>
    <n v="1"/>
    <x v="1"/>
    <x v="17"/>
    <x v="0"/>
  </r>
  <r>
    <x v="5"/>
    <x v="314"/>
    <x v="1"/>
    <s v="BS"/>
    <n v="5"/>
    <n v="5"/>
    <n v="5"/>
    <n v="1"/>
    <x v="2"/>
    <m/>
    <n v="0"/>
    <n v="0"/>
    <n v="1"/>
    <x v="0"/>
    <x v="17"/>
    <x v="0"/>
  </r>
  <r>
    <x v="5"/>
    <x v="184"/>
    <x v="1"/>
    <s v="BS"/>
    <n v="16"/>
    <n v="11"/>
    <n v="15"/>
    <n v="8"/>
    <x v="2"/>
    <m/>
    <n v="-1"/>
    <n v="-6.25E-2"/>
    <n v="3"/>
    <x v="0"/>
    <x v="57"/>
    <x v="1"/>
  </r>
  <r>
    <x v="5"/>
    <x v="188"/>
    <x v="1"/>
    <s v="BS"/>
    <n v="1"/>
    <n v="1"/>
    <n v="0"/>
    <n v="1"/>
    <x v="2"/>
    <m/>
    <n v="-1"/>
    <n v="-1"/>
    <n v="0"/>
    <x v="0"/>
    <x v="6"/>
    <x v="1"/>
  </r>
  <r>
    <x v="5"/>
    <x v="315"/>
    <x v="1"/>
    <s v="BE"/>
    <n v="4"/>
    <n v="3"/>
    <n v="10"/>
    <n v="0"/>
    <x v="12"/>
    <m/>
    <n v="6"/>
    <n v="1.5"/>
    <n v="1"/>
    <x v="0"/>
    <x v="37"/>
    <x v="0"/>
  </r>
  <r>
    <x v="5"/>
    <x v="190"/>
    <x v="1"/>
    <s v="BA"/>
    <n v="3"/>
    <n v="3"/>
    <n v="0"/>
    <n v="3"/>
    <x v="3"/>
    <m/>
    <n v="-3"/>
    <n v="-1"/>
    <n v="1"/>
    <x v="0"/>
    <x v="6"/>
    <x v="1"/>
  </r>
  <r>
    <x v="5"/>
    <x v="316"/>
    <x v="1"/>
    <s v="BE"/>
    <n v="6"/>
    <n v="3"/>
    <n v="13"/>
    <n v="3"/>
    <x v="4"/>
    <m/>
    <n v="7"/>
    <n v="1.1666666666666667"/>
    <n v="1"/>
    <x v="0"/>
    <x v="37"/>
    <x v="1"/>
  </r>
  <r>
    <x v="5"/>
    <x v="192"/>
    <x v="1"/>
    <s v="BS"/>
    <n v="12"/>
    <n v="1"/>
    <n v="14"/>
    <n v="9"/>
    <x v="4"/>
    <m/>
    <n v="2"/>
    <n v="0.16666666666666666"/>
    <n v="2"/>
    <x v="1"/>
    <x v="37"/>
    <x v="1"/>
  </r>
  <r>
    <x v="5"/>
    <x v="194"/>
    <x v="1"/>
    <s v="BA"/>
    <n v="4"/>
    <n v="4"/>
    <n v="2"/>
    <n v="2"/>
    <x v="1"/>
    <m/>
    <n v="-2"/>
    <n v="-0.5"/>
    <n v="1"/>
    <x v="0"/>
    <x v="6"/>
    <x v="1"/>
  </r>
  <r>
    <x v="5"/>
    <x v="317"/>
    <x v="1"/>
    <s v="BE"/>
    <n v="10"/>
    <n v="2"/>
    <n v="9"/>
    <n v="3"/>
    <x v="12"/>
    <m/>
    <n v="-1"/>
    <n v="-0.1"/>
    <n v="2"/>
    <x v="1"/>
    <x v="37"/>
    <x v="1"/>
  </r>
  <r>
    <x v="5"/>
    <x v="195"/>
    <x v="1"/>
    <s v="BA"/>
    <n v="7"/>
    <n v="4"/>
    <n v="8"/>
    <n v="1"/>
    <x v="5"/>
    <m/>
    <n v="1"/>
    <n v="0.14285714285714285"/>
    <n v="1"/>
    <x v="0"/>
    <x v="17"/>
    <x v="0"/>
  </r>
  <r>
    <x v="5"/>
    <x v="318"/>
    <x v="1"/>
    <s v="BS"/>
    <n v="1"/>
    <n v="0"/>
    <n v="0"/>
    <n v="1"/>
    <x v="2"/>
    <m/>
    <n v="-1"/>
    <n v="-1"/>
    <n v="0"/>
    <x v="1"/>
    <x v="6"/>
    <x v="1"/>
  </r>
  <r>
    <x v="5"/>
    <x v="202"/>
    <x v="1"/>
    <s v="BA"/>
    <n v="3"/>
    <n v="2"/>
    <n v="3"/>
    <n v="1"/>
    <x v="5"/>
    <m/>
    <n v="0"/>
    <n v="0"/>
    <n v="1"/>
    <x v="0"/>
    <x v="17"/>
    <x v="0"/>
  </r>
  <r>
    <x v="5"/>
    <x v="319"/>
    <x v="1"/>
    <s v="BA"/>
    <n v="5"/>
    <n v="3"/>
    <n v="5"/>
    <n v="1"/>
    <x v="5"/>
    <m/>
    <n v="0"/>
    <n v="0"/>
    <n v="1"/>
    <x v="0"/>
    <x v="17"/>
    <x v="0"/>
  </r>
  <r>
    <x v="5"/>
    <x v="320"/>
    <x v="1"/>
    <s v="BA"/>
    <n v="2"/>
    <n v="1"/>
    <n v="3"/>
    <n v="0"/>
    <x v="1"/>
    <m/>
    <n v="1"/>
    <n v="0.5"/>
    <n v="0"/>
    <x v="0"/>
    <x v="17"/>
    <x v="0"/>
  </r>
  <r>
    <x v="5"/>
    <x v="205"/>
    <x v="1"/>
    <s v="BS"/>
    <n v="2"/>
    <n v="1"/>
    <n v="3"/>
    <n v="2"/>
    <x v="8"/>
    <m/>
    <n v="1"/>
    <n v="0.5"/>
    <n v="0"/>
    <x v="0"/>
    <x v="17"/>
    <x v="1"/>
  </r>
  <r>
    <x v="5"/>
    <x v="321"/>
    <x v="1"/>
    <s v="BE"/>
    <n v="13"/>
    <n v="8"/>
    <n v="19"/>
    <n v="5"/>
    <x v="12"/>
    <m/>
    <n v="6"/>
    <n v="0.46153846153846156"/>
    <n v="2"/>
    <x v="0"/>
    <x v="57"/>
    <x v="1"/>
  </r>
  <r>
    <x v="5"/>
    <x v="209"/>
    <x v="1"/>
    <s v="BA"/>
    <n v="4"/>
    <n v="0"/>
    <n v="1"/>
    <n v="1"/>
    <x v="5"/>
    <m/>
    <n v="-3"/>
    <n v="-0.75"/>
    <n v="1"/>
    <x v="1"/>
    <x v="6"/>
    <x v="1"/>
  </r>
  <r>
    <x v="5"/>
    <x v="210"/>
    <x v="1"/>
    <s v="BS"/>
    <n v="7"/>
    <n v="6"/>
    <n v="6"/>
    <n v="3"/>
    <x v="2"/>
    <m/>
    <n v="-1"/>
    <n v="-0.14285714285714285"/>
    <n v="1"/>
    <x v="0"/>
    <x v="17"/>
    <x v="1"/>
  </r>
  <r>
    <x v="5"/>
    <x v="211"/>
    <x v="1"/>
    <s v="BA"/>
    <n v="7"/>
    <n v="4"/>
    <n v="10"/>
    <n v="2"/>
    <x v="10"/>
    <m/>
    <n v="3"/>
    <n v="0.42857142857142855"/>
    <n v="1"/>
    <x v="0"/>
    <x v="37"/>
    <x v="0"/>
  </r>
  <r>
    <x v="5"/>
    <x v="212"/>
    <x v="1"/>
    <s v="BA"/>
    <n v="6"/>
    <n v="2"/>
    <n v="4"/>
    <n v="2"/>
    <x v="5"/>
    <m/>
    <n v="-2"/>
    <n v="-0.33333333333333331"/>
    <n v="1"/>
    <x v="0"/>
    <x v="17"/>
    <x v="1"/>
  </r>
  <r>
    <x v="5"/>
    <x v="212"/>
    <x v="1"/>
    <s v="BS"/>
    <n v="6"/>
    <n v="5"/>
    <n v="8"/>
    <n v="0"/>
    <x v="5"/>
    <m/>
    <n v="2"/>
    <n v="0.33333333333333331"/>
    <n v="1"/>
    <x v="0"/>
    <x v="17"/>
    <x v="0"/>
  </r>
  <r>
    <x v="5"/>
    <x v="322"/>
    <x v="1"/>
    <s v="BA"/>
    <n v="2"/>
    <n v="0"/>
    <n v="0"/>
    <n v="1"/>
    <x v="5"/>
    <m/>
    <n v="-2"/>
    <n v="-1"/>
    <n v="0"/>
    <x v="1"/>
    <x v="6"/>
    <x v="1"/>
  </r>
  <r>
    <x v="5"/>
    <x v="323"/>
    <x v="1"/>
    <s v="BA"/>
    <n v="2"/>
    <n v="0"/>
    <n v="1"/>
    <n v="2"/>
    <x v="5"/>
    <m/>
    <n v="-1"/>
    <n v="-0.5"/>
    <n v="0"/>
    <x v="1"/>
    <x v="6"/>
    <x v="1"/>
  </r>
  <r>
    <x v="5"/>
    <x v="214"/>
    <x v="1"/>
    <s v="BA"/>
    <n v="2"/>
    <n v="1"/>
    <n v="2"/>
    <n v="0"/>
    <x v="9"/>
    <m/>
    <n v="0"/>
    <n v="0"/>
    <n v="0"/>
    <x v="0"/>
    <x v="6"/>
    <x v="0"/>
  </r>
  <r>
    <x v="5"/>
    <x v="324"/>
    <x v="0"/>
    <s v="MS in Ed"/>
    <n v="9"/>
    <n v="0"/>
    <n v="10"/>
    <n v="5"/>
    <x v="7"/>
    <m/>
    <n v="1"/>
    <n v="0.1111111111111111"/>
    <n v="3"/>
    <x v="1"/>
    <x v="57"/>
    <x v="1"/>
  </r>
  <r>
    <x v="5"/>
    <x v="325"/>
    <x v="0"/>
    <s v="MS in Ed"/>
    <n v="12"/>
    <n v="5"/>
    <n v="12"/>
    <n v="4"/>
    <x v="7"/>
    <m/>
    <n v="0"/>
    <n v="0"/>
    <n v="4"/>
    <x v="0"/>
    <x v="91"/>
    <x v="0"/>
  </r>
  <r>
    <x v="5"/>
    <x v="34"/>
    <x v="1"/>
    <s v="BA"/>
    <n v="107"/>
    <n v="20"/>
    <n v="85"/>
    <n v="19"/>
    <x v="9"/>
    <m/>
    <n v="-22"/>
    <n v="-0.20560747663551401"/>
    <n v="18"/>
    <x v="0"/>
    <x v="22"/>
    <x v="1"/>
  </r>
  <r>
    <x v="5"/>
    <x v="35"/>
    <x v="1"/>
    <s v="BA"/>
    <n v="58"/>
    <n v="11"/>
    <n v="61"/>
    <n v="22"/>
    <x v="5"/>
    <m/>
    <n v="3"/>
    <n v="5.1724137931034482E-2"/>
    <n v="10"/>
    <x v="0"/>
    <x v="36"/>
    <x v="1"/>
  </r>
  <r>
    <x v="5"/>
    <x v="326"/>
    <x v="1"/>
    <s v="BS"/>
    <n v="1"/>
    <n v="34"/>
    <n v="0"/>
    <n v="4"/>
    <x v="6"/>
    <m/>
    <n v="-1"/>
    <n v="-1"/>
    <n v="0"/>
    <x v="0"/>
    <x v="6"/>
    <x v="1"/>
  </r>
  <r>
    <x v="5"/>
    <x v="230"/>
    <x v="1"/>
    <s v="BS"/>
    <n v="48"/>
    <n v="14"/>
    <n v="102"/>
    <n v="13"/>
    <x v="2"/>
    <m/>
    <n v="54"/>
    <n v="1.125"/>
    <n v="8"/>
    <x v="0"/>
    <x v="80"/>
    <x v="0"/>
  </r>
  <r>
    <x v="5"/>
    <x v="230"/>
    <x v="0"/>
    <s v="MS"/>
    <n v="18"/>
    <n v="6"/>
    <n v="19"/>
    <n v="4"/>
    <x v="2"/>
    <m/>
    <n v="1"/>
    <n v="5.5555555555555552E-2"/>
    <n v="6"/>
    <x v="1"/>
    <x v="30"/>
    <x v="0"/>
  </r>
  <r>
    <x v="5"/>
    <x v="233"/>
    <x v="1"/>
    <s v="BA"/>
    <n v="260"/>
    <n v="79"/>
    <n v="277"/>
    <n v="94"/>
    <x v="5"/>
    <m/>
    <n v="17"/>
    <n v="6.5384615384615388E-2"/>
    <n v="43"/>
    <x v="0"/>
    <x v="5"/>
    <x v="1"/>
  </r>
  <r>
    <x v="5"/>
    <x v="36"/>
    <x v="1"/>
    <s v="BA"/>
    <n v="773"/>
    <n v="265"/>
    <n v="959"/>
    <n v="241"/>
    <x v="5"/>
    <m/>
    <n v="186"/>
    <n v="0.24062095730918501"/>
    <n v="129"/>
    <x v="0"/>
    <x v="113"/>
    <x v="1"/>
  </r>
  <r>
    <x v="5"/>
    <x v="36"/>
    <x v="1"/>
    <s v="BS"/>
    <n v="415"/>
    <n v="126"/>
    <n v="360"/>
    <n v="109"/>
    <x v="5"/>
    <m/>
    <n v="-55"/>
    <n v="-0.13253012048192772"/>
    <n v="69"/>
    <x v="0"/>
    <x v="114"/>
    <x v="1"/>
  </r>
  <r>
    <x v="5"/>
    <x v="36"/>
    <x v="0"/>
    <s v="MA"/>
    <n v="47"/>
    <n v="30"/>
    <n v="49"/>
    <n v="10"/>
    <x v="5"/>
    <m/>
    <n v="2"/>
    <n v="4.2553191489361701E-2"/>
    <n v="16"/>
    <x v="0"/>
    <x v="112"/>
    <x v="0"/>
  </r>
  <r>
    <x v="5"/>
    <x v="327"/>
    <x v="5"/>
    <s v="Ph.D."/>
    <n v="40"/>
    <n v="0"/>
    <n v="55"/>
    <n v="0"/>
    <x v="6"/>
    <m/>
    <n v="15"/>
    <n v="0.375"/>
    <m/>
    <x v="2"/>
    <x v="42"/>
    <x v="2"/>
  </r>
  <r>
    <x v="5"/>
    <x v="328"/>
    <x v="0"/>
    <s v="MPA"/>
    <n v="32"/>
    <n v="21"/>
    <n v="44"/>
    <n v="10"/>
    <x v="10"/>
    <m/>
    <n v="12"/>
    <n v="0.375"/>
    <n v="11"/>
    <x v="0"/>
    <x v="98"/>
    <x v="0"/>
  </r>
  <r>
    <x v="5"/>
    <x v="329"/>
    <x v="1"/>
    <s v="BA"/>
    <n v="96"/>
    <n v="23"/>
    <n v="67"/>
    <n v="23"/>
    <x v="5"/>
    <m/>
    <n v="-29"/>
    <n v="-0.30208333333333331"/>
    <n v="16"/>
    <x v="0"/>
    <x v="29"/>
    <x v="1"/>
  </r>
  <r>
    <x v="5"/>
    <x v="330"/>
    <x v="0"/>
    <s v="MS in Ed"/>
    <n v="28"/>
    <n v="7"/>
    <n v="37"/>
    <n v="11"/>
    <x v="7"/>
    <m/>
    <n v="9"/>
    <n v="0.32142857142857145"/>
    <n v="9"/>
    <x v="1"/>
    <x v="35"/>
    <x v="0"/>
  </r>
  <r>
    <x v="5"/>
    <x v="331"/>
    <x v="3"/>
    <s v="Adv. Cert. Post Master's"/>
    <n v="1"/>
    <n v="0"/>
    <n v="0"/>
    <n v="7"/>
    <x v="7"/>
    <m/>
    <n v="-1"/>
    <n v="-1"/>
    <m/>
    <x v="2"/>
    <x v="42"/>
    <x v="2"/>
  </r>
  <r>
    <x v="5"/>
    <x v="332"/>
    <x v="3"/>
    <s v="Adv. Cert. Post Master's"/>
    <n v="1"/>
    <n v="0"/>
    <n v="0"/>
    <n v="0"/>
    <x v="7"/>
    <m/>
    <n v="-1"/>
    <n v="-1"/>
    <m/>
    <x v="2"/>
    <x v="42"/>
    <x v="2"/>
  </r>
  <r>
    <x v="5"/>
    <x v="332"/>
    <x v="0"/>
    <s v="MA"/>
    <n v="9"/>
    <n v="2"/>
    <n v="12"/>
    <n v="3"/>
    <x v="7"/>
    <m/>
    <n v="3"/>
    <n v="0.33333333333333331"/>
    <n v="3"/>
    <x v="1"/>
    <x v="91"/>
    <x v="0"/>
  </r>
  <r>
    <x v="5"/>
    <x v="333"/>
    <x v="0"/>
    <s v="MA"/>
    <n v="2"/>
    <n v="1"/>
    <n v="1"/>
    <n v="2"/>
    <x v="7"/>
    <m/>
    <n v="-1"/>
    <n v="-0.5"/>
    <n v="1"/>
    <x v="1"/>
    <x v="6"/>
    <x v="1"/>
  </r>
  <r>
    <x v="5"/>
    <x v="334"/>
    <x v="0"/>
    <s v="MA"/>
    <n v="2"/>
    <n v="0"/>
    <n v="2"/>
    <n v="1"/>
    <x v="7"/>
    <m/>
    <n v="0"/>
    <n v="0"/>
    <n v="1"/>
    <x v="1"/>
    <x v="17"/>
    <x v="0"/>
  </r>
  <r>
    <x v="5"/>
    <x v="335"/>
    <x v="3"/>
    <s v="Adv. Cert. Post Master's"/>
    <n v="1"/>
    <n v="0"/>
    <n v="0"/>
    <n v="1"/>
    <x v="7"/>
    <m/>
    <n v="-1"/>
    <n v="-1"/>
    <m/>
    <x v="2"/>
    <x v="42"/>
    <x v="2"/>
  </r>
  <r>
    <x v="5"/>
    <x v="335"/>
    <x v="0"/>
    <s v="MA"/>
    <n v="6"/>
    <n v="1"/>
    <n v="2"/>
    <n v="2"/>
    <x v="7"/>
    <m/>
    <n v="-4"/>
    <n v="-0.66666666666666663"/>
    <n v="2"/>
    <x v="1"/>
    <x v="17"/>
    <x v="1"/>
  </r>
  <r>
    <x v="5"/>
    <x v="336"/>
    <x v="3"/>
    <s v="Adv. Cert. Post Master's"/>
    <n v="5"/>
    <n v="1"/>
    <n v="6"/>
    <n v="2"/>
    <x v="7"/>
    <m/>
    <n v="1"/>
    <n v="0.2"/>
    <m/>
    <x v="2"/>
    <x v="42"/>
    <x v="2"/>
  </r>
  <r>
    <x v="5"/>
    <x v="336"/>
    <x v="0"/>
    <s v="MA"/>
    <n v="17"/>
    <n v="6"/>
    <n v="10"/>
    <n v="7"/>
    <x v="7"/>
    <m/>
    <n v="-7"/>
    <n v="-0.41176470588235292"/>
    <n v="6"/>
    <x v="1"/>
    <x v="57"/>
    <x v="1"/>
  </r>
  <r>
    <x v="5"/>
    <x v="337"/>
    <x v="1"/>
    <s v="BA"/>
    <n v="1"/>
    <n v="1"/>
    <n v="5"/>
    <n v="0"/>
    <x v="7"/>
    <m/>
    <n v="4"/>
    <n v="4"/>
    <n v="0"/>
    <x v="0"/>
    <x v="17"/>
    <x v="0"/>
  </r>
  <r>
    <x v="5"/>
    <x v="41"/>
    <x v="1"/>
    <s v="BA"/>
    <n v="182"/>
    <n v="76"/>
    <n v="204"/>
    <n v="72"/>
    <x v="5"/>
    <m/>
    <n v="22"/>
    <n v="0.12087912087912088"/>
    <n v="30"/>
    <x v="0"/>
    <x v="87"/>
    <x v="1"/>
  </r>
  <r>
    <x v="5"/>
    <x v="242"/>
    <x v="1"/>
    <s v="BM"/>
    <n v="43"/>
    <n v="0"/>
    <n v="72"/>
    <n v="8"/>
    <x v="3"/>
    <m/>
    <n v="29"/>
    <n v="0.67441860465116277"/>
    <n v="7"/>
    <x v="1"/>
    <x v="35"/>
    <x v="0"/>
  </r>
  <r>
    <x v="5"/>
    <x v="42"/>
    <x v="0"/>
    <s v="MA"/>
    <n v="43"/>
    <n v="0"/>
    <m/>
    <m/>
    <x v="5"/>
    <m/>
    <n v="-43"/>
    <n v="-1"/>
    <n v="14"/>
    <x v="1"/>
    <x v="6"/>
    <x v="0"/>
  </r>
  <r>
    <x v="5"/>
    <x v="42"/>
    <x v="0"/>
    <s v="MA"/>
    <n v="15"/>
    <n v="7"/>
    <n v="16"/>
    <n v="3"/>
    <x v="5"/>
    <m/>
    <n v="1"/>
    <n v="6.6666666666666666E-2"/>
    <n v="5"/>
    <x v="0"/>
    <x v="15"/>
    <x v="0"/>
  </r>
  <r>
    <x v="5"/>
    <x v="338"/>
    <x v="0"/>
    <s v="MS in Ed"/>
    <n v="2"/>
    <n v="0"/>
    <n v="2"/>
    <n v="0"/>
    <x v="7"/>
    <m/>
    <n v="0"/>
    <n v="0"/>
    <n v="1"/>
    <x v="1"/>
    <x v="17"/>
    <x v="0"/>
  </r>
  <r>
    <x v="5"/>
    <x v="339"/>
    <x v="0"/>
    <s v="MS in Ed"/>
    <n v="3"/>
    <n v="1"/>
    <n v="3"/>
    <n v="0"/>
    <x v="7"/>
    <m/>
    <n v="0"/>
    <n v="0"/>
    <n v="1"/>
    <x v="1"/>
    <x v="17"/>
    <x v="0"/>
  </r>
  <r>
    <x v="5"/>
    <x v="340"/>
    <x v="0"/>
    <s v="MS in Ed"/>
    <n v="7"/>
    <n v="2"/>
    <n v="7"/>
    <n v="1"/>
    <x v="5"/>
    <m/>
    <n v="0"/>
    <n v="0"/>
    <n v="2"/>
    <x v="1"/>
    <x v="37"/>
    <x v="0"/>
  </r>
  <r>
    <x v="5"/>
    <x v="341"/>
    <x v="0"/>
    <s v="MS in Ed"/>
    <n v="2"/>
    <n v="12"/>
    <n v="10"/>
    <n v="0"/>
    <x v="5"/>
    <m/>
    <n v="8"/>
    <n v="4"/>
    <n v="1"/>
    <x v="0"/>
    <x v="57"/>
    <x v="0"/>
  </r>
  <r>
    <x v="4"/>
    <x v="111"/>
    <x v="4"/>
    <m/>
    <m/>
    <m/>
    <n v="3"/>
    <n v="0"/>
    <x v="15"/>
    <m/>
    <n v="3"/>
    <e v="#DIV/0!"/>
    <m/>
    <x v="2"/>
    <x v="42"/>
    <x v="2"/>
  </r>
  <r>
    <x v="5"/>
    <x v="342"/>
    <x v="0"/>
    <s v="MS in Ed"/>
    <n v="30"/>
    <n v="15"/>
    <n v="35"/>
    <n v="12"/>
    <x v="7"/>
    <m/>
    <n v="5"/>
    <n v="0.16666666666666666"/>
    <n v="10"/>
    <x v="0"/>
    <x v="35"/>
    <x v="0"/>
  </r>
  <r>
    <x v="5"/>
    <x v="343"/>
    <x v="0"/>
    <s v="MS"/>
    <n v="79"/>
    <n v="32"/>
    <n v="73"/>
    <n v="29"/>
    <x v="12"/>
    <m/>
    <n v="-6"/>
    <n v="-7.5949367088607597E-2"/>
    <n v="26"/>
    <x v="0"/>
    <x v="101"/>
    <x v="1"/>
  </r>
  <r>
    <x v="5"/>
    <x v="344"/>
    <x v="3"/>
    <s v="Adv. Cert. Post Bacc."/>
    <n v="22"/>
    <n v="3"/>
    <n v="24"/>
    <n v="13"/>
    <x v="7"/>
    <m/>
    <n v="2"/>
    <n v="9.0909090909090912E-2"/>
    <m/>
    <x v="2"/>
    <x v="42"/>
    <x v="2"/>
  </r>
  <r>
    <x v="5"/>
    <x v="344"/>
    <x v="0"/>
    <s v="MS"/>
    <n v="53"/>
    <n v="26"/>
    <n v="48"/>
    <n v="20"/>
    <x v="7"/>
    <m/>
    <n v="-5"/>
    <n v="-9.4339622641509441E-2"/>
    <n v="18"/>
    <x v="0"/>
    <x v="112"/>
    <x v="1"/>
  </r>
  <r>
    <x v="5"/>
    <x v="345"/>
    <x v="0"/>
    <s v="MS"/>
    <n v="197"/>
    <n v="56"/>
    <n v="112"/>
    <n v="49"/>
    <x v="7"/>
    <m/>
    <n v="-85"/>
    <n v="-0.43147208121827413"/>
    <n v="66"/>
    <x v="1"/>
    <x v="38"/>
    <x v="1"/>
  </r>
  <r>
    <x v="5"/>
    <x v="346"/>
    <x v="3"/>
    <s v="Adv. Cert. Post Bacc."/>
    <n v="3"/>
    <n v="2"/>
    <n v="2"/>
    <n v="0"/>
    <x v="7"/>
    <m/>
    <n v="-1"/>
    <n v="-0.33333333333333331"/>
    <m/>
    <x v="2"/>
    <x v="42"/>
    <x v="2"/>
  </r>
  <r>
    <x v="5"/>
    <x v="347"/>
    <x v="0"/>
    <s v="MS in Ed"/>
    <n v="4"/>
    <n v="18"/>
    <n v="2"/>
    <n v="0"/>
    <x v="7"/>
    <m/>
    <n v="-2"/>
    <n v="-0.5"/>
    <n v="1"/>
    <x v="0"/>
    <x v="17"/>
    <x v="0"/>
  </r>
  <r>
    <x v="5"/>
    <x v="348"/>
    <x v="0"/>
    <s v="MS in Ed"/>
    <n v="127"/>
    <n v="20"/>
    <n v="1"/>
    <n v="0"/>
    <x v="7"/>
    <m/>
    <n v="-126"/>
    <n v="-0.99212598425196852"/>
    <n v="42"/>
    <x v="1"/>
    <x v="6"/>
    <x v="0"/>
  </r>
  <r>
    <x v="5"/>
    <x v="349"/>
    <x v="0"/>
    <s v="MS in Ed"/>
    <n v="17"/>
    <n v="32"/>
    <n v="7"/>
    <n v="6"/>
    <x v="7"/>
    <m/>
    <n v="-10"/>
    <n v="-0.58823529411764708"/>
    <n v="6"/>
    <x v="0"/>
    <x v="37"/>
    <x v="1"/>
  </r>
  <r>
    <x v="5"/>
    <x v="350"/>
    <x v="3"/>
    <s v="Adv. Cert. Post Bacc."/>
    <n v="4"/>
    <n v="1"/>
    <n v="6"/>
    <n v="1"/>
    <x v="7"/>
    <m/>
    <n v="2"/>
    <n v="0.5"/>
    <m/>
    <x v="2"/>
    <x v="42"/>
    <x v="2"/>
  </r>
  <r>
    <x v="5"/>
    <x v="351"/>
    <x v="0"/>
    <s v="MA"/>
    <n v="21"/>
    <n v="11"/>
    <n v="18"/>
    <n v="7"/>
    <x v="5"/>
    <m/>
    <n v="-3"/>
    <n v="-0.14285714285714285"/>
    <n v="7"/>
    <x v="0"/>
    <x v="30"/>
    <x v="1"/>
  </r>
  <r>
    <x v="5"/>
    <x v="252"/>
    <x v="1"/>
    <s v="BA"/>
    <n v="160"/>
    <n v="38"/>
    <n v="143"/>
    <n v="41"/>
    <x v="9"/>
    <m/>
    <n v="-17"/>
    <n v="-0.10625"/>
    <n v="27"/>
    <x v="0"/>
    <x v="101"/>
    <x v="1"/>
  </r>
  <r>
    <x v="5"/>
    <x v="352"/>
    <x v="0"/>
    <s v="MS"/>
    <n v="9"/>
    <n v="4"/>
    <n v="18"/>
    <n v="12"/>
    <x v="6"/>
    <m/>
    <n v="9"/>
    <n v="1"/>
    <n v="3"/>
    <x v="0"/>
    <x v="30"/>
    <x v="1"/>
  </r>
  <r>
    <x v="5"/>
    <x v="353"/>
    <x v="0"/>
    <s v="MUP"/>
    <n v="15"/>
    <n v="14"/>
    <n v="9"/>
    <n v="11"/>
    <x v="12"/>
    <m/>
    <n v="-6"/>
    <n v="-0.4"/>
    <n v="5"/>
    <x v="0"/>
    <x v="57"/>
    <x v="1"/>
  </r>
  <r>
    <x v="6"/>
    <x v="116"/>
    <x v="5"/>
    <s v="Ph.D."/>
    <n v="148"/>
    <n v="11"/>
    <n v="149"/>
    <n v="15"/>
    <x v="5"/>
    <m/>
    <n v="1"/>
    <n v="6.7567567567567571E-3"/>
    <m/>
    <x v="2"/>
    <x v="42"/>
    <x v="2"/>
  </r>
  <r>
    <x v="6"/>
    <x v="119"/>
    <x v="5"/>
    <s v="Ph.D."/>
    <n v="107"/>
    <n v="11"/>
    <n v="97"/>
    <n v="13"/>
    <x v="5"/>
    <m/>
    <n v="-10"/>
    <n v="-9.3457943925233641E-2"/>
    <m/>
    <x v="2"/>
    <x v="42"/>
    <x v="2"/>
  </r>
  <r>
    <x v="6"/>
    <x v="354"/>
    <x v="5"/>
    <s v="Au.D."/>
    <n v="41"/>
    <n v="10"/>
    <n v="40"/>
    <n v="8"/>
    <x v="6"/>
    <m/>
    <n v="-1"/>
    <n v="-2.4390243902439025E-2"/>
    <m/>
    <x v="2"/>
    <x v="42"/>
    <x v="2"/>
  </r>
  <r>
    <x v="6"/>
    <x v="267"/>
    <x v="5"/>
    <s v="Ph.D."/>
    <n v="22"/>
    <n v="7"/>
    <n v="39"/>
    <n v="3"/>
    <x v="2"/>
    <m/>
    <n v="17"/>
    <n v="0.77272727272727271"/>
    <m/>
    <x v="2"/>
    <x v="42"/>
    <x v="2"/>
  </r>
  <r>
    <x v="6"/>
    <x v="267"/>
    <x v="5"/>
    <s v="Ph.D."/>
    <n v="48"/>
    <n v="0"/>
    <n v="45"/>
    <n v="3"/>
    <x v="2"/>
    <m/>
    <n v="-3"/>
    <n v="-6.25E-2"/>
    <m/>
    <x v="2"/>
    <x v="42"/>
    <x v="2"/>
  </r>
  <r>
    <x v="6"/>
    <x v="267"/>
    <x v="5"/>
    <s v="Ph.D."/>
    <n v="29"/>
    <n v="5"/>
    <n v="22"/>
    <n v="4"/>
    <x v="2"/>
    <m/>
    <n v="-7"/>
    <n v="-0.2413793103448276"/>
    <m/>
    <x v="2"/>
    <x v="42"/>
    <x v="2"/>
  </r>
  <r>
    <x v="6"/>
    <x v="123"/>
    <x v="5"/>
    <s v="Ph.D."/>
    <n v="25"/>
    <n v="6"/>
    <n v="25"/>
    <n v="4"/>
    <x v="2"/>
    <m/>
    <n v="0"/>
    <n v="0"/>
    <m/>
    <x v="2"/>
    <x v="42"/>
    <x v="2"/>
  </r>
  <r>
    <x v="6"/>
    <x v="123"/>
    <x v="5"/>
    <s v="Ph.D."/>
    <n v="93"/>
    <n v="13"/>
    <n v="95"/>
    <n v="9"/>
    <x v="2"/>
    <m/>
    <n v="2"/>
    <n v="2.1505376344086023E-2"/>
    <m/>
    <x v="2"/>
    <x v="42"/>
    <x v="2"/>
  </r>
  <r>
    <x v="6"/>
    <x v="123"/>
    <x v="5"/>
    <s v="Ph.D."/>
    <n v="24"/>
    <n v="6"/>
    <n v="21"/>
    <n v="8"/>
    <x v="2"/>
    <m/>
    <n v="-3"/>
    <n v="-0.125"/>
    <m/>
    <x v="2"/>
    <x v="42"/>
    <x v="2"/>
  </r>
  <r>
    <x v="6"/>
    <x v="355"/>
    <x v="5"/>
    <s v="Ph.D."/>
    <n v="54"/>
    <n v="8"/>
    <n v="57"/>
    <n v="11"/>
    <x v="1"/>
    <m/>
    <n v="3"/>
    <n v="5.5555555555555552E-2"/>
    <m/>
    <x v="2"/>
    <x v="42"/>
    <x v="2"/>
  </r>
  <r>
    <x v="6"/>
    <x v="127"/>
    <x v="5"/>
    <s v="Ph.D."/>
    <n v="26"/>
    <n v="6"/>
    <n v="20"/>
    <n v="6"/>
    <x v="2"/>
    <m/>
    <n v="-6"/>
    <n v="-0.23076923076923078"/>
    <m/>
    <x v="2"/>
    <x v="42"/>
    <x v="2"/>
  </r>
  <r>
    <x v="6"/>
    <x v="127"/>
    <x v="5"/>
    <s v="Ph.D."/>
    <n v="61"/>
    <n v="5"/>
    <n v="61"/>
    <n v="12"/>
    <x v="2"/>
    <m/>
    <n v="0"/>
    <n v="0"/>
    <m/>
    <x v="2"/>
    <x v="42"/>
    <x v="2"/>
  </r>
  <r>
    <x v="6"/>
    <x v="127"/>
    <x v="5"/>
    <s v="Ph.D."/>
    <n v="21"/>
    <n v="3"/>
    <n v="24"/>
    <n v="8"/>
    <x v="2"/>
    <m/>
    <n v="3"/>
    <n v="0.14285714285714285"/>
    <m/>
    <x v="2"/>
    <x v="42"/>
    <x v="2"/>
  </r>
  <r>
    <x v="6"/>
    <x v="134"/>
    <x v="0"/>
    <s v="MA"/>
    <n v="2"/>
    <n v="3"/>
    <n v="3"/>
    <n v="2"/>
    <x v="5"/>
    <m/>
    <n v="1"/>
    <n v="0.5"/>
    <n v="1"/>
    <x v="0"/>
    <x v="17"/>
    <x v="1"/>
  </r>
  <r>
    <x v="6"/>
    <x v="134"/>
    <x v="5"/>
    <s v="Ph.D."/>
    <n v="24"/>
    <n v="0"/>
    <n v="20"/>
    <n v="0"/>
    <x v="5"/>
    <m/>
    <n v="-4"/>
    <n v="-0.16666666666666666"/>
    <m/>
    <x v="2"/>
    <x v="42"/>
    <x v="2"/>
  </r>
  <r>
    <x v="6"/>
    <x v="356"/>
    <x v="0"/>
    <s v="MA"/>
    <n v="3"/>
    <n v="2"/>
    <n v="6"/>
    <n v="7"/>
    <x v="5"/>
    <m/>
    <n v="3"/>
    <n v="1"/>
    <n v="1"/>
    <x v="0"/>
    <x v="37"/>
    <x v="1"/>
  </r>
  <r>
    <x v="6"/>
    <x v="356"/>
    <x v="5"/>
    <s v="Ph.D."/>
    <n v="96"/>
    <n v="5"/>
    <n v="94"/>
    <n v="12"/>
    <x v="5"/>
    <m/>
    <n v="-2"/>
    <n v="-2.0833333333333332E-2"/>
    <m/>
    <x v="2"/>
    <x v="42"/>
    <x v="2"/>
  </r>
  <r>
    <x v="6"/>
    <x v="57"/>
    <x v="0"/>
    <s v="M.Phil."/>
    <n v="104"/>
    <n v="17"/>
    <n v="105"/>
    <n v="14"/>
    <x v="4"/>
    <m/>
    <n v="1"/>
    <n v="9.6153846153846159E-3"/>
    <n v="35"/>
    <x v="1"/>
    <x v="9"/>
    <x v="0"/>
  </r>
  <r>
    <x v="6"/>
    <x v="58"/>
    <x v="5"/>
    <s v="Ph.D."/>
    <n v="84"/>
    <n v="12"/>
    <n v="75"/>
    <n v="15"/>
    <x v="11"/>
    <m/>
    <n v="-9"/>
    <n v="-0.10714285714285714"/>
    <m/>
    <x v="2"/>
    <x v="42"/>
    <x v="2"/>
  </r>
  <r>
    <x v="6"/>
    <x v="357"/>
    <x v="0"/>
    <s v="MS"/>
    <n v="10"/>
    <n v="0"/>
    <n v="25"/>
    <n v="1"/>
    <x v="4"/>
    <m/>
    <n v="15"/>
    <n v="1.5"/>
    <n v="3"/>
    <x v="1"/>
    <x v="21"/>
    <x v="0"/>
  </r>
  <r>
    <x v="6"/>
    <x v="358"/>
    <x v="0"/>
    <s v="MA"/>
    <n v="17"/>
    <n v="0"/>
    <n v="33"/>
    <n v="0"/>
    <x v="5"/>
    <m/>
    <n v="16"/>
    <n v="0.94117647058823528"/>
    <n v="6"/>
    <x v="1"/>
    <x v="29"/>
    <x v="0"/>
  </r>
  <r>
    <x v="6"/>
    <x v="145"/>
    <x v="5"/>
    <s v="Ph.D."/>
    <n v="95"/>
    <n v="7"/>
    <n v="90"/>
    <n v="12"/>
    <x v="2"/>
    <m/>
    <n v="-5"/>
    <n v="-5.2631578947368418E-2"/>
    <m/>
    <x v="2"/>
    <x v="42"/>
    <x v="2"/>
  </r>
  <r>
    <x v="6"/>
    <x v="11"/>
    <x v="5"/>
    <s v="Ph.D."/>
    <n v="106"/>
    <n v="18"/>
    <n v="107"/>
    <n v="11"/>
    <x v="1"/>
    <m/>
    <n v="1"/>
    <n v="9.433962264150943E-3"/>
    <m/>
    <x v="2"/>
    <x v="42"/>
    <x v="2"/>
  </r>
  <r>
    <x v="6"/>
    <x v="359"/>
    <x v="5"/>
    <s v="Ph.D."/>
    <n v="57"/>
    <n v="6"/>
    <n v="52"/>
    <n v="3"/>
    <x v="7"/>
    <m/>
    <n v="-5"/>
    <n v="-8.771929824561403E-2"/>
    <m/>
    <x v="2"/>
    <x v="42"/>
    <x v="2"/>
  </r>
  <r>
    <x v="6"/>
    <x v="12"/>
    <x v="5"/>
    <s v="Ph.D."/>
    <n v="180"/>
    <n v="26"/>
    <n v="175"/>
    <n v="22"/>
    <x v="5"/>
    <m/>
    <n v="-5"/>
    <n v="-2.7777777777777776E-2"/>
    <m/>
    <x v="2"/>
    <x v="42"/>
    <x v="2"/>
  </r>
  <r>
    <x v="6"/>
    <x v="156"/>
    <x v="5"/>
    <s v="Ph.D."/>
    <n v="35"/>
    <n v="4"/>
    <n v="34"/>
    <n v="3"/>
    <x v="5"/>
    <m/>
    <n v="-1"/>
    <n v="-2.8571428571428571E-2"/>
    <m/>
    <x v="2"/>
    <x v="42"/>
    <x v="2"/>
  </r>
  <r>
    <x v="6"/>
    <x v="360"/>
    <x v="5"/>
    <s v="Ph.D."/>
    <n v="23"/>
    <n v="0"/>
    <n v="24"/>
    <n v="1"/>
    <x v="6"/>
    <m/>
    <n v="1"/>
    <n v="4.3478260869565216E-2"/>
    <m/>
    <x v="2"/>
    <x v="42"/>
    <x v="2"/>
  </r>
  <r>
    <x v="6"/>
    <x v="20"/>
    <x v="5"/>
    <s v="Ph.D."/>
    <n v="100"/>
    <n v="12"/>
    <n v="100"/>
    <n v="11"/>
    <x v="5"/>
    <m/>
    <n v="0"/>
    <n v="0"/>
    <m/>
    <x v="2"/>
    <x v="42"/>
    <x v="2"/>
  </r>
  <r>
    <x v="6"/>
    <x v="361"/>
    <x v="0"/>
    <s v="MA"/>
    <n v="11"/>
    <n v="0"/>
    <n v="21"/>
    <n v="2"/>
    <x v="5"/>
    <m/>
    <n v="10"/>
    <n v="0.90909090909090906"/>
    <n v="4"/>
    <x v="1"/>
    <x v="81"/>
    <x v="0"/>
  </r>
  <r>
    <x v="6"/>
    <x v="362"/>
    <x v="5"/>
    <s v="Ph.D."/>
    <n v="64"/>
    <n v="16"/>
    <n v="67"/>
    <n v="13"/>
    <x v="5"/>
    <m/>
    <n v="3"/>
    <n v="4.6875E-2"/>
    <m/>
    <x v="2"/>
    <x v="42"/>
    <x v="2"/>
  </r>
  <r>
    <x v="6"/>
    <x v="363"/>
    <x v="0"/>
    <s v="MA"/>
    <n v="310"/>
    <n v="86"/>
    <n v="240"/>
    <n v="93"/>
    <x v="5"/>
    <m/>
    <n v="-70"/>
    <n v="-0.22580645161290322"/>
    <n v="103"/>
    <x v="1"/>
    <x v="90"/>
    <x v="1"/>
  </r>
  <r>
    <x v="6"/>
    <x v="167"/>
    <x v="0"/>
    <s v="MA"/>
    <n v="33"/>
    <n v="12"/>
    <n v="43"/>
    <n v="4"/>
    <x v="5"/>
    <m/>
    <n v="10"/>
    <n v="0.30303030303030304"/>
    <n v="11"/>
    <x v="0"/>
    <x v="22"/>
    <x v="0"/>
  </r>
  <r>
    <x v="6"/>
    <x v="167"/>
    <x v="5"/>
    <s v="Ph.D."/>
    <n v="55"/>
    <n v="4"/>
    <n v="52"/>
    <n v="13"/>
    <x v="5"/>
    <m/>
    <n v="-3"/>
    <n v="-5.4545454545454543E-2"/>
    <m/>
    <x v="2"/>
    <x v="42"/>
    <x v="2"/>
  </r>
  <r>
    <x v="6"/>
    <x v="32"/>
    <x v="5"/>
    <s v="Ph.D."/>
    <n v="78"/>
    <n v="13"/>
    <n v="72"/>
    <n v="6"/>
    <x v="8"/>
    <m/>
    <n v="-6"/>
    <n v="-7.6923076923076927E-2"/>
    <m/>
    <x v="2"/>
    <x v="42"/>
    <x v="2"/>
  </r>
  <r>
    <x v="6"/>
    <x v="364"/>
    <x v="0"/>
    <s v="MA"/>
    <n v="30"/>
    <n v="11"/>
    <n v="25"/>
    <n v="9"/>
    <x v="5"/>
    <m/>
    <n v="-5"/>
    <n v="-0.16666666666666666"/>
    <n v="10"/>
    <x v="0"/>
    <x v="21"/>
    <x v="1"/>
  </r>
  <r>
    <x v="6"/>
    <x v="34"/>
    <x v="5"/>
    <s v="Ph.D."/>
    <n v="89"/>
    <n v="14"/>
    <n v="86"/>
    <n v="7"/>
    <x v="9"/>
    <m/>
    <n v="-3"/>
    <n v="-3.3707865168539325E-2"/>
    <m/>
    <x v="2"/>
    <x v="42"/>
    <x v="2"/>
  </r>
  <r>
    <x v="6"/>
    <x v="221"/>
    <x v="5"/>
    <s v="DMA"/>
    <n v="8"/>
    <n v="0"/>
    <n v="7"/>
    <n v="0"/>
    <x v="9"/>
    <m/>
    <n v="-1"/>
    <n v="-0.125"/>
    <m/>
    <x v="2"/>
    <x v="42"/>
    <x v="2"/>
  </r>
  <r>
    <x v="6"/>
    <x v="222"/>
    <x v="5"/>
    <s v="DMA"/>
    <n v="63"/>
    <n v="9"/>
    <n v="60"/>
    <n v="4"/>
    <x v="9"/>
    <m/>
    <n v="-3"/>
    <n v="-4.7619047619047616E-2"/>
    <m/>
    <x v="2"/>
    <x v="42"/>
    <x v="2"/>
  </r>
  <r>
    <x v="6"/>
    <x v="76"/>
    <x v="5"/>
    <s v="Ph.D."/>
    <n v="44"/>
    <n v="11"/>
    <n v="42"/>
    <n v="8"/>
    <x v="13"/>
    <m/>
    <n v="-2"/>
    <n v="-4.5454545454545456E-2"/>
    <m/>
    <x v="2"/>
    <x v="42"/>
    <x v="2"/>
  </r>
  <r>
    <x v="6"/>
    <x v="35"/>
    <x v="0"/>
    <s v="MA"/>
    <n v="13"/>
    <n v="5"/>
    <n v="26"/>
    <n v="6"/>
    <x v="5"/>
    <m/>
    <n v="13"/>
    <n v="1"/>
    <n v="4"/>
    <x v="0"/>
    <x v="19"/>
    <x v="0"/>
  </r>
  <r>
    <x v="6"/>
    <x v="35"/>
    <x v="5"/>
    <s v="Ph.D."/>
    <n v="89"/>
    <n v="11"/>
    <n v="84"/>
    <n v="17"/>
    <x v="5"/>
    <m/>
    <n v="-5"/>
    <n v="-5.6179775280898875E-2"/>
    <m/>
    <x v="2"/>
    <x v="42"/>
    <x v="2"/>
  </r>
  <r>
    <x v="6"/>
    <x v="230"/>
    <x v="5"/>
    <s v="Ph.D."/>
    <n v="25"/>
    <n v="4"/>
    <n v="23"/>
    <n v="10"/>
    <x v="2"/>
    <m/>
    <n v="-2"/>
    <n v="-0.08"/>
    <m/>
    <x v="2"/>
    <x v="42"/>
    <x v="2"/>
  </r>
  <r>
    <x v="6"/>
    <x v="230"/>
    <x v="5"/>
    <s v="Ph.D."/>
    <n v="70"/>
    <n v="4"/>
    <n v="75"/>
    <n v="1"/>
    <x v="2"/>
    <m/>
    <n v="5"/>
    <n v="7.1428571428571425E-2"/>
    <m/>
    <x v="2"/>
    <x v="42"/>
    <x v="2"/>
  </r>
  <r>
    <x v="6"/>
    <x v="230"/>
    <x v="5"/>
    <s v="Ph.D."/>
    <n v="10"/>
    <n v="6"/>
    <n v="8"/>
    <n v="2"/>
    <x v="2"/>
    <m/>
    <n v="-2"/>
    <n v="-0.2"/>
    <m/>
    <x v="2"/>
    <x v="42"/>
    <x v="2"/>
  </r>
  <r>
    <x v="6"/>
    <x v="233"/>
    <x v="0"/>
    <s v="MA"/>
    <n v="41"/>
    <n v="12"/>
    <n v="37"/>
    <n v="18"/>
    <x v="5"/>
    <m/>
    <n v="-4"/>
    <n v="-9.7560975609756101E-2"/>
    <n v="14"/>
    <x v="1"/>
    <x v="35"/>
    <x v="1"/>
  </r>
  <r>
    <x v="6"/>
    <x v="233"/>
    <x v="5"/>
    <s v="Ph.D."/>
    <n v="80"/>
    <n v="8"/>
    <n v="82"/>
    <n v="9"/>
    <x v="5"/>
    <m/>
    <n v="2"/>
    <n v="2.5000000000000001E-2"/>
    <m/>
    <x v="2"/>
    <x v="42"/>
    <x v="2"/>
  </r>
  <r>
    <x v="6"/>
    <x v="365"/>
    <x v="5"/>
    <s v="Ph.D."/>
    <n v="2"/>
    <n v="4"/>
    <n v="2"/>
    <n v="3"/>
    <x v="5"/>
    <m/>
    <n v="0"/>
    <n v="0"/>
    <m/>
    <x v="2"/>
    <x v="42"/>
    <x v="2"/>
  </r>
  <r>
    <x v="6"/>
    <x v="327"/>
    <x v="5"/>
    <s v="Ph.D."/>
    <n v="32"/>
    <n v="0"/>
    <n v="27"/>
    <n v="1"/>
    <x v="6"/>
    <m/>
    <n v="-5"/>
    <n v="-0.15625"/>
    <m/>
    <x v="2"/>
    <x v="42"/>
    <x v="2"/>
  </r>
  <r>
    <x v="6"/>
    <x v="366"/>
    <x v="5"/>
    <s v="Ph.D."/>
    <n v="239"/>
    <n v="4"/>
    <n v="228"/>
    <n v="18"/>
    <x v="5"/>
    <m/>
    <n v="-11"/>
    <n v="-4.6025104602510462E-2"/>
    <m/>
    <x v="2"/>
    <x v="42"/>
    <x v="2"/>
  </r>
  <r>
    <x v="6"/>
    <x v="367"/>
    <x v="5"/>
    <s v="Ph.D."/>
    <n v="4"/>
    <n v="1"/>
    <n v="30"/>
    <n v="5"/>
    <x v="6"/>
    <m/>
    <n v="26"/>
    <n v="6.5"/>
    <m/>
    <x v="2"/>
    <x v="42"/>
    <x v="2"/>
  </r>
  <r>
    <x v="6"/>
    <x v="368"/>
    <x v="5"/>
    <s v="Ph.D."/>
    <n v="68"/>
    <n v="4"/>
    <n v="70"/>
    <n v="7"/>
    <x v="10"/>
    <m/>
    <n v="2"/>
    <n v="2.9411764705882353E-2"/>
    <m/>
    <x v="2"/>
    <x v="42"/>
    <x v="2"/>
  </r>
  <r>
    <x v="6"/>
    <x v="41"/>
    <x v="5"/>
    <s v="Ph.D."/>
    <n v="121"/>
    <n v="14"/>
    <n v="125"/>
    <n v="13"/>
    <x v="5"/>
    <m/>
    <n v="4"/>
    <n v="3.3057851239669422E-2"/>
    <m/>
    <x v="2"/>
    <x v="42"/>
    <x v="2"/>
  </r>
  <r>
    <x v="6"/>
    <x v="369"/>
    <x v="5"/>
    <s v="Ph.D."/>
    <n v="48"/>
    <n v="3"/>
    <n v="49"/>
    <n v="2"/>
    <x v="6"/>
    <m/>
    <n v="1"/>
    <n v="2.0833333333333332E-2"/>
    <m/>
    <x v="2"/>
    <x v="42"/>
    <x v="2"/>
  </r>
  <r>
    <x v="6"/>
    <x v="370"/>
    <x v="5"/>
    <s v="Ph.D."/>
    <n v="58"/>
    <n v="7"/>
    <n v="55"/>
    <n v="10"/>
    <x v="9"/>
    <m/>
    <n v="-3"/>
    <n v="-5.1724137931034482E-2"/>
    <m/>
    <x v="2"/>
    <x v="42"/>
    <x v="2"/>
  </r>
  <r>
    <x v="6"/>
    <x v="371"/>
    <x v="5"/>
    <s v="Ph.D."/>
    <n v="95"/>
    <n v="18"/>
    <n v="93"/>
    <n v="13"/>
    <x v="10"/>
    <m/>
    <n v="-2"/>
    <n v="-2.1052631578947368E-2"/>
    <m/>
    <x v="2"/>
    <x v="42"/>
    <x v="2"/>
  </r>
  <r>
    <x v="6"/>
    <x v="372"/>
    <x v="0"/>
    <s v="MA"/>
    <n v="25"/>
    <n v="7"/>
    <n v="19"/>
    <n v="8"/>
    <x v="5"/>
    <m/>
    <n v="-6"/>
    <n v="-0.24"/>
    <n v="8"/>
    <x v="1"/>
    <x v="30"/>
    <x v="1"/>
  </r>
  <r>
    <x v="7"/>
    <x v="51"/>
    <x v="2"/>
    <s v="AA"/>
    <n v="164"/>
    <n v="45"/>
    <n v="213"/>
    <n v="29"/>
    <x v="1"/>
    <m/>
    <n v="49"/>
    <n v="0.29878048780487804"/>
    <n v="55"/>
    <x v="1"/>
    <x v="92"/>
    <x v="0"/>
  </r>
  <r>
    <x v="7"/>
    <x v="68"/>
    <x v="2"/>
    <s v="AA"/>
    <n v="156"/>
    <n v="33"/>
    <n v="177"/>
    <n v="39"/>
    <x v="5"/>
    <m/>
    <n v="21"/>
    <n v="0.13461538461538461"/>
    <n v="52"/>
    <x v="1"/>
    <x v="115"/>
    <x v="0"/>
  </r>
  <r>
    <x v="7"/>
    <x v="373"/>
    <x v="2"/>
    <s v="AAS"/>
    <n v="91"/>
    <n v="23"/>
    <n v="123"/>
    <n v="16"/>
    <x v="4"/>
    <m/>
    <n v="32"/>
    <n v="0.35164835164835168"/>
    <n v="30"/>
    <x v="1"/>
    <x v="62"/>
    <x v="0"/>
  </r>
  <r>
    <x v="7"/>
    <x v="99"/>
    <x v="2"/>
    <s v="AA"/>
    <n v="490"/>
    <n v="107"/>
    <n v="434"/>
    <n v="117"/>
    <x v="5"/>
    <m/>
    <n v="-56"/>
    <n v="-0.11428571428571428"/>
    <n v="163"/>
    <x v="1"/>
    <x v="116"/>
    <x v="0"/>
  </r>
  <r>
    <x v="7"/>
    <x v="374"/>
    <x v="2"/>
    <s v="AA"/>
    <n v="47"/>
    <n v="25"/>
    <n v="65"/>
    <n v="20"/>
    <x v="10"/>
    <m/>
    <n v="18"/>
    <n v="0.38297872340425532"/>
    <n v="16"/>
    <x v="0"/>
    <x v="34"/>
    <x v="0"/>
  </r>
  <r>
    <x v="8"/>
    <x v="1"/>
    <x v="2"/>
    <s v="AAS"/>
    <n v="98"/>
    <n v="20"/>
    <n v="72"/>
    <n v="17"/>
    <x v="0"/>
    <m/>
    <n v="-26"/>
    <n v="-0.26530612244897961"/>
    <n v="33"/>
    <x v="1"/>
    <x v="101"/>
    <x v="0"/>
  </r>
  <r>
    <x v="8"/>
    <x v="1"/>
    <x v="2"/>
    <s v="AS"/>
    <n v="108"/>
    <n v="27"/>
    <n v="120"/>
    <n v="25"/>
    <x v="0"/>
    <m/>
    <n v="12"/>
    <n v="0.1111111111111111"/>
    <n v="36"/>
    <x v="1"/>
    <x v="3"/>
    <x v="0"/>
  </r>
  <r>
    <x v="8"/>
    <x v="375"/>
    <x v="2"/>
    <s v="AS"/>
    <n v="10"/>
    <n v="4"/>
    <n v="12"/>
    <n v="1"/>
    <x v="0"/>
    <m/>
    <n v="2"/>
    <n v="0.2"/>
    <n v="3"/>
    <x v="0"/>
    <x v="91"/>
    <x v="0"/>
  </r>
  <r>
    <x v="8"/>
    <x v="376"/>
    <x v="2"/>
    <s v="AAS"/>
    <n v="44"/>
    <n v="27"/>
    <n v="47"/>
    <n v="18"/>
    <x v="6"/>
    <m/>
    <n v="3"/>
    <n v="6.8181818181818177E-2"/>
    <n v="15"/>
    <x v="0"/>
    <x v="112"/>
    <x v="1"/>
  </r>
  <r>
    <x v="8"/>
    <x v="52"/>
    <x v="2"/>
    <s v="AS"/>
    <n v="392"/>
    <n v="90"/>
    <n v="409"/>
    <n v="92"/>
    <x v="1"/>
    <m/>
    <n v="17"/>
    <n v="4.336734693877551E-2"/>
    <n v="131"/>
    <x v="1"/>
    <x v="117"/>
    <x v="0"/>
  </r>
  <r>
    <x v="8"/>
    <x v="377"/>
    <x v="2"/>
    <s v="AS"/>
    <n v="22"/>
    <n v="7"/>
    <n v="25"/>
    <n v="10"/>
    <x v="17"/>
    <m/>
    <n v="3"/>
    <n v="0.13636363636363635"/>
    <n v="7"/>
    <x v="1"/>
    <x v="21"/>
    <x v="1"/>
  </r>
  <r>
    <x v="8"/>
    <x v="378"/>
    <x v="2"/>
    <s v="AS"/>
    <n v="80"/>
    <n v="15"/>
    <n v="65"/>
    <n v="4"/>
    <x v="12"/>
    <m/>
    <n v="-15"/>
    <n v="-0.1875"/>
    <n v="27"/>
    <x v="1"/>
    <x v="34"/>
    <x v="0"/>
  </r>
  <r>
    <x v="8"/>
    <x v="136"/>
    <x v="2"/>
    <s v="AS"/>
    <n v="111"/>
    <n v="41"/>
    <n v="110"/>
    <n v="42"/>
    <x v="6"/>
    <m/>
    <n v="-1"/>
    <n v="-9.0090090090090089E-3"/>
    <n v="37"/>
    <x v="0"/>
    <x v="38"/>
    <x v="1"/>
  </r>
  <r>
    <x v="8"/>
    <x v="58"/>
    <x v="2"/>
    <s v="AA"/>
    <n v="531"/>
    <n v="115"/>
    <n v="553"/>
    <n v="112"/>
    <x v="11"/>
    <m/>
    <n v="22"/>
    <n v="4.1431261770244823E-2"/>
    <n v="177"/>
    <x v="1"/>
    <x v="118"/>
    <x v="0"/>
  </r>
  <r>
    <x v="8"/>
    <x v="379"/>
    <x v="2"/>
    <s v="AAS"/>
    <n v="452"/>
    <n v="34"/>
    <n v="440"/>
    <n v="39"/>
    <x v="6"/>
    <m/>
    <n v="-12"/>
    <n v="-2.6548672566371681E-2"/>
    <n v="151"/>
    <x v="1"/>
    <x v="119"/>
    <x v="0"/>
  </r>
  <r>
    <x v="8"/>
    <x v="380"/>
    <x v="2"/>
    <s v="AAS"/>
    <n v="151"/>
    <n v="32"/>
    <n v="159"/>
    <n v="30"/>
    <x v="3"/>
    <m/>
    <n v="8"/>
    <n v="5.2980132450331126E-2"/>
    <n v="50"/>
    <x v="1"/>
    <x v="95"/>
    <x v="0"/>
  </r>
  <r>
    <x v="8"/>
    <x v="381"/>
    <x v="2"/>
    <s v="AAS"/>
    <n v="73"/>
    <n v="8"/>
    <n v="83"/>
    <n v="6"/>
    <x v="9"/>
    <m/>
    <n v="10"/>
    <n v="0.13698630136986301"/>
    <n v="24"/>
    <x v="1"/>
    <x v="26"/>
    <x v="0"/>
  </r>
  <r>
    <x v="8"/>
    <x v="382"/>
    <x v="2"/>
    <s v="AAS"/>
    <n v="445"/>
    <n v="113"/>
    <n v="425"/>
    <n v="100"/>
    <x v="7"/>
    <m/>
    <n v="-20"/>
    <n v="-4.49438202247191E-2"/>
    <n v="148"/>
    <x v="1"/>
    <x v="120"/>
    <x v="0"/>
  </r>
  <r>
    <x v="8"/>
    <x v="383"/>
    <x v="2"/>
    <s v="AS"/>
    <n v="97"/>
    <n v="17"/>
    <n v="91"/>
    <n v="10"/>
    <x v="12"/>
    <m/>
    <n v="-6"/>
    <n v="-6.1855670103092786E-2"/>
    <n v="32"/>
    <x v="1"/>
    <x v="39"/>
    <x v="0"/>
  </r>
  <r>
    <x v="8"/>
    <x v="384"/>
    <x v="2"/>
    <s v="AS"/>
    <n v="24"/>
    <n v="0"/>
    <n v="30"/>
    <n v="3"/>
    <x v="6"/>
    <m/>
    <n v="6"/>
    <n v="0.25"/>
    <n v="8"/>
    <x v="1"/>
    <x v="36"/>
    <x v="0"/>
  </r>
  <r>
    <x v="8"/>
    <x v="385"/>
    <x v="2"/>
    <s v="AAS"/>
    <n v="197"/>
    <n v="38"/>
    <n v="197"/>
    <n v="37"/>
    <x v="4"/>
    <m/>
    <n v="0"/>
    <n v="0"/>
    <n v="66"/>
    <x v="1"/>
    <x v="73"/>
    <x v="0"/>
  </r>
  <r>
    <x v="8"/>
    <x v="99"/>
    <x v="2"/>
    <s v="AA"/>
    <n v="1976"/>
    <n v="497"/>
    <n v="1741"/>
    <n v="546"/>
    <x v="5"/>
    <m/>
    <n v="-235"/>
    <n v="-0.11892712550607287"/>
    <n v="659"/>
    <x v="1"/>
    <x v="121"/>
    <x v="0"/>
  </r>
  <r>
    <x v="8"/>
    <x v="99"/>
    <x v="2"/>
    <s v="AS"/>
    <n v="216"/>
    <n v="19"/>
    <n v="237"/>
    <n v="20"/>
    <x v="5"/>
    <m/>
    <n v="21"/>
    <n v="9.7222222222222224E-2"/>
    <n v="72"/>
    <x v="1"/>
    <x v="122"/>
    <x v="0"/>
  </r>
  <r>
    <x v="8"/>
    <x v="32"/>
    <x v="2"/>
    <s v="AS"/>
    <n v="60"/>
    <n v="12"/>
    <n v="65"/>
    <n v="16"/>
    <x v="8"/>
    <m/>
    <n v="5"/>
    <n v="8.3333333333333329E-2"/>
    <n v="20"/>
    <x v="1"/>
    <x v="34"/>
    <x v="0"/>
  </r>
  <r>
    <x v="8"/>
    <x v="386"/>
    <x v="2"/>
    <s v="AS"/>
    <n v="63"/>
    <n v="3"/>
    <n v="52"/>
    <n v="5"/>
    <x v="12"/>
    <m/>
    <n v="-11"/>
    <n v="-0.17460317460317459"/>
    <n v="21"/>
    <x v="1"/>
    <x v="80"/>
    <x v="0"/>
  </r>
  <r>
    <x v="8"/>
    <x v="76"/>
    <x v="2"/>
    <s v="AAS"/>
    <n v="778"/>
    <n v="55"/>
    <n v="787"/>
    <n v="62"/>
    <x v="13"/>
    <m/>
    <n v="9"/>
    <n v="1.1568123393316195E-2"/>
    <n v="259"/>
    <x v="1"/>
    <x v="123"/>
    <x v="0"/>
  </r>
  <r>
    <x v="8"/>
    <x v="387"/>
    <x v="2"/>
    <s v="AAS"/>
    <n v="2"/>
    <n v="0"/>
    <n v="2"/>
    <n v="0"/>
    <x v="6"/>
    <m/>
    <n v="0"/>
    <n v="0"/>
    <n v="1"/>
    <x v="1"/>
    <x v="17"/>
    <x v="0"/>
  </r>
  <r>
    <x v="8"/>
    <x v="388"/>
    <x v="3"/>
    <s v="Cert. &gt;=30 Credits"/>
    <n v="1"/>
    <n v="0"/>
    <n v="2"/>
    <n v="0"/>
    <x v="14"/>
    <m/>
    <n v="1"/>
    <n v="1"/>
    <m/>
    <x v="2"/>
    <x v="42"/>
    <x v="2"/>
  </r>
  <r>
    <x v="8"/>
    <x v="389"/>
    <x v="2"/>
    <s v="AAS"/>
    <n v="79"/>
    <n v="14"/>
    <n v="73"/>
    <n v="18"/>
    <x v="14"/>
    <m/>
    <n v="-6"/>
    <n v="-7.5949367088607597E-2"/>
    <n v="26"/>
    <x v="1"/>
    <x v="101"/>
    <x v="0"/>
  </r>
  <r>
    <x v="8"/>
    <x v="390"/>
    <x v="2"/>
    <s v="AS"/>
    <n v="7"/>
    <n v="0"/>
    <n v="7"/>
    <n v="0"/>
    <x v="11"/>
    <m/>
    <n v="0"/>
    <n v="0"/>
    <n v="2"/>
    <x v="1"/>
    <x v="37"/>
    <x v="0"/>
  </r>
  <r>
    <x v="8"/>
    <x v="391"/>
    <x v="3"/>
    <s v="Cert. &gt;=30 Credits"/>
    <n v="80"/>
    <n v="23"/>
    <n v="43"/>
    <n v="13"/>
    <x v="13"/>
    <m/>
    <n v="-37"/>
    <n v="-0.46250000000000002"/>
    <m/>
    <x v="2"/>
    <x v="42"/>
    <x v="2"/>
  </r>
  <r>
    <x v="8"/>
    <x v="37"/>
    <x v="2"/>
    <s v="AAS"/>
    <n v="53"/>
    <n v="9"/>
    <n v="34"/>
    <n v="12"/>
    <x v="10"/>
    <m/>
    <n v="-19"/>
    <n v="-0.35849056603773582"/>
    <n v="18"/>
    <x v="1"/>
    <x v="29"/>
    <x v="1"/>
  </r>
  <r>
    <x v="8"/>
    <x v="392"/>
    <x v="2"/>
    <s v="AAS"/>
    <n v="19"/>
    <n v="5"/>
    <n v="18"/>
    <n v="1"/>
    <x v="18"/>
    <m/>
    <n v="-1"/>
    <n v="-5.2631578947368418E-2"/>
    <n v="6"/>
    <x v="1"/>
    <x v="30"/>
    <x v="0"/>
  </r>
  <r>
    <x v="8"/>
    <x v="108"/>
    <x v="2"/>
    <s v="AAS"/>
    <n v="362"/>
    <n v="24"/>
    <n v="358"/>
    <n v="28"/>
    <x v="6"/>
    <m/>
    <n v="-4"/>
    <n v="-1.1049723756906077E-2"/>
    <n v="121"/>
    <x v="1"/>
    <x v="124"/>
    <x v="0"/>
  </r>
  <r>
    <x v="8"/>
    <x v="393"/>
    <x v="2"/>
    <s v="AS"/>
    <n v="32"/>
    <n v="2"/>
    <n v="36"/>
    <n v="1"/>
    <x v="11"/>
    <m/>
    <n v="4"/>
    <n v="0.125"/>
    <n v="11"/>
    <x v="1"/>
    <x v="35"/>
    <x v="0"/>
  </r>
  <r>
    <x v="9"/>
    <x v="1"/>
    <x v="0"/>
    <s v="MS"/>
    <n v="31"/>
    <n v="18"/>
    <n v="37"/>
    <n v="24"/>
    <x v="0"/>
    <m/>
    <n v="6"/>
    <n v="0.19354838709677419"/>
    <n v="10"/>
    <x v="0"/>
    <x v="35"/>
    <x v="1"/>
  </r>
  <r>
    <x v="9"/>
    <x v="394"/>
    <x v="1"/>
    <s v="BS"/>
    <n v="422"/>
    <n v="122"/>
    <n v="433"/>
    <n v="94"/>
    <x v="0"/>
    <m/>
    <n v="11"/>
    <n v="2.6066350710900472E-2"/>
    <n v="70"/>
    <x v="0"/>
    <x v="125"/>
    <x v="1"/>
  </r>
  <r>
    <x v="9"/>
    <x v="395"/>
    <x v="0"/>
    <s v="MA"/>
    <n v="19"/>
    <n v="8"/>
    <n v="20"/>
    <n v="12"/>
    <x v="7"/>
    <m/>
    <n v="1"/>
    <n v="5.2631578947368418E-2"/>
    <n v="6"/>
    <x v="0"/>
    <x v="81"/>
    <x v="1"/>
  </r>
  <r>
    <x v="9"/>
    <x v="396"/>
    <x v="3"/>
    <s v="Adv. Cert. Post Master's"/>
    <n v="1"/>
    <n v="1"/>
    <n v="2"/>
    <n v="0"/>
    <x v="7"/>
    <m/>
    <n v="1"/>
    <n v="1"/>
    <m/>
    <x v="2"/>
    <x v="42"/>
    <x v="2"/>
  </r>
  <r>
    <x v="9"/>
    <x v="397"/>
    <x v="3"/>
    <s v="Adv. Cert. Post Master's"/>
    <n v="5"/>
    <n v="2"/>
    <n v="7"/>
    <n v="4"/>
    <x v="7"/>
    <m/>
    <n v="2"/>
    <n v="0.4"/>
    <m/>
    <x v="2"/>
    <x v="42"/>
    <x v="2"/>
  </r>
  <r>
    <x v="9"/>
    <x v="398"/>
    <x v="3"/>
    <s v="Adv. Cert. Post Master's"/>
    <n v="1"/>
    <n v="0"/>
    <n v="0"/>
    <n v="1"/>
    <x v="7"/>
    <m/>
    <n v="-1"/>
    <n v="-1"/>
    <m/>
    <x v="2"/>
    <x v="42"/>
    <x v="2"/>
  </r>
  <r>
    <x v="9"/>
    <x v="399"/>
    <x v="3"/>
    <s v="Adv. Cert. Post Master's"/>
    <n v="1"/>
    <n v="0"/>
    <n v="2"/>
    <n v="0"/>
    <x v="7"/>
    <m/>
    <n v="1"/>
    <n v="1"/>
    <m/>
    <x v="2"/>
    <x v="42"/>
    <x v="2"/>
  </r>
  <r>
    <x v="9"/>
    <x v="400"/>
    <x v="3"/>
    <s v="Adv. Cert. Post Master's"/>
    <n v="1"/>
    <n v="0"/>
    <n v="2"/>
    <n v="0"/>
    <x v="7"/>
    <m/>
    <n v="1"/>
    <n v="1"/>
    <m/>
    <x v="2"/>
    <x v="42"/>
    <x v="2"/>
  </r>
  <r>
    <x v="9"/>
    <x v="401"/>
    <x v="3"/>
    <s v="Adv. Cert. Post Master's"/>
    <n v="4"/>
    <n v="0"/>
    <n v="4"/>
    <n v="1"/>
    <x v="7"/>
    <m/>
    <n v="0"/>
    <n v="0"/>
    <m/>
    <x v="2"/>
    <x v="42"/>
    <x v="2"/>
  </r>
  <r>
    <x v="9"/>
    <x v="401"/>
    <x v="1"/>
    <s v="BA"/>
    <n v="26"/>
    <n v="7"/>
    <n v="28"/>
    <n v="9"/>
    <x v="7"/>
    <m/>
    <n v="2"/>
    <n v="7.6923076923076927E-2"/>
    <n v="4"/>
    <x v="0"/>
    <x v="15"/>
    <x v="1"/>
  </r>
  <r>
    <x v="9"/>
    <x v="401"/>
    <x v="0"/>
    <s v="MA"/>
    <n v="26"/>
    <n v="7"/>
    <n v="28"/>
    <n v="9"/>
    <x v="7"/>
    <m/>
    <n v="2"/>
    <n v="7.6923076923076927E-2"/>
    <n v="9"/>
    <x v="1"/>
    <x v="19"/>
    <x v="0"/>
  </r>
  <r>
    <x v="9"/>
    <x v="402"/>
    <x v="3"/>
    <s v="Adv. Cert. Post Master's"/>
    <n v="4"/>
    <n v="0"/>
    <n v="4"/>
    <n v="1"/>
    <x v="7"/>
    <m/>
    <n v="0"/>
    <n v="0"/>
    <m/>
    <x v="2"/>
    <x v="42"/>
    <x v="2"/>
  </r>
  <r>
    <x v="9"/>
    <x v="403"/>
    <x v="3"/>
    <s v="Adv. Cert. Post Master's"/>
    <n v="7"/>
    <n v="0"/>
    <n v="10"/>
    <n v="0"/>
    <x v="7"/>
    <m/>
    <n v="3"/>
    <n v="0.42857142857142855"/>
    <m/>
    <x v="2"/>
    <x v="42"/>
    <x v="2"/>
  </r>
  <r>
    <x v="9"/>
    <x v="403"/>
    <x v="0"/>
    <s v="MS in Ed"/>
    <n v="60"/>
    <n v="31"/>
    <n v="73"/>
    <n v="17"/>
    <x v="7"/>
    <m/>
    <n v="13"/>
    <n v="0.21666666666666667"/>
    <n v="20"/>
    <x v="0"/>
    <x v="101"/>
    <x v="0"/>
  </r>
  <r>
    <x v="9"/>
    <x v="404"/>
    <x v="0"/>
    <s v="MA"/>
    <n v="3"/>
    <n v="0"/>
    <m/>
    <m/>
    <x v="7"/>
    <m/>
    <n v="-3"/>
    <n v="-1"/>
    <n v="1"/>
    <x v="1"/>
    <x v="6"/>
    <x v="0"/>
  </r>
  <r>
    <x v="9"/>
    <x v="405"/>
    <x v="0"/>
    <s v="MS"/>
    <n v="47"/>
    <n v="0"/>
    <n v="32"/>
    <n v="20"/>
    <x v="13"/>
    <m/>
    <n v="-15"/>
    <n v="-0.31914893617021278"/>
    <n v="16"/>
    <x v="1"/>
    <x v="29"/>
    <x v="1"/>
  </r>
  <r>
    <x v="9"/>
    <x v="406"/>
    <x v="5"/>
    <s v="DNP"/>
    <n v="39"/>
    <n v="6"/>
    <n v="40"/>
    <n v="5"/>
    <x v="13"/>
    <m/>
    <n v="1"/>
    <n v="2.564102564102564E-2"/>
    <m/>
    <x v="2"/>
    <x v="42"/>
    <x v="2"/>
  </r>
  <r>
    <x v="9"/>
    <x v="407"/>
    <x v="0"/>
    <s v="MS in Ed"/>
    <n v="16"/>
    <n v="9"/>
    <n v="20"/>
    <n v="8"/>
    <x v="7"/>
    <m/>
    <n v="4"/>
    <n v="0.25"/>
    <n v="5"/>
    <x v="0"/>
    <x v="81"/>
    <x v="1"/>
  </r>
  <r>
    <x v="9"/>
    <x v="408"/>
    <x v="1"/>
    <s v="BA"/>
    <n v="31"/>
    <n v="9"/>
    <n v="32"/>
    <n v="9"/>
    <x v="5"/>
    <m/>
    <n v="1"/>
    <n v="3.2258064516129031E-2"/>
    <n v="5"/>
    <x v="0"/>
    <x v="15"/>
    <x v="1"/>
  </r>
  <r>
    <x v="9"/>
    <x v="409"/>
    <x v="0"/>
    <s v="MA"/>
    <n v="49"/>
    <n v="9"/>
    <n v="48"/>
    <n v="11"/>
    <x v="2"/>
    <m/>
    <n v="-1"/>
    <n v="-2.0408163265306121E-2"/>
    <n v="16"/>
    <x v="1"/>
    <x v="112"/>
    <x v="0"/>
  </r>
  <r>
    <x v="9"/>
    <x v="116"/>
    <x v="1"/>
    <s v="BA"/>
    <n v="157"/>
    <n v="41"/>
    <n v="132"/>
    <n v="56"/>
    <x v="5"/>
    <m/>
    <n v="-25"/>
    <n v="-0.15923566878980891"/>
    <n v="26"/>
    <x v="0"/>
    <x v="34"/>
    <x v="1"/>
  </r>
  <r>
    <x v="9"/>
    <x v="116"/>
    <x v="0"/>
    <s v="MA"/>
    <n v="19"/>
    <n v="22"/>
    <n v="9"/>
    <n v="9"/>
    <x v="5"/>
    <m/>
    <n v="-10"/>
    <n v="-0.52631578947368418"/>
    <n v="6"/>
    <x v="0"/>
    <x v="57"/>
    <x v="1"/>
  </r>
  <r>
    <x v="9"/>
    <x v="410"/>
    <x v="0"/>
    <s v="MS"/>
    <n v="16"/>
    <n v="0"/>
    <n v="28"/>
    <n v="32"/>
    <x v="16"/>
    <m/>
    <n v="12"/>
    <n v="0.75"/>
    <n v="5"/>
    <x v="1"/>
    <x v="19"/>
    <x v="1"/>
  </r>
  <r>
    <x v="9"/>
    <x v="411"/>
    <x v="3"/>
    <s v="Adv. Cert. Post Bacc."/>
    <n v="68"/>
    <n v="27"/>
    <n v="42"/>
    <n v="0"/>
    <x v="16"/>
    <m/>
    <n v="-26"/>
    <n v="-0.38235294117647056"/>
    <m/>
    <x v="2"/>
    <x v="42"/>
    <x v="2"/>
  </r>
  <r>
    <x v="9"/>
    <x v="412"/>
    <x v="0"/>
    <s v="MA"/>
    <n v="41"/>
    <n v="13"/>
    <n v="43"/>
    <n v="15"/>
    <x v="8"/>
    <m/>
    <n v="2"/>
    <n v="4.878048780487805E-2"/>
    <n v="14"/>
    <x v="1"/>
    <x v="22"/>
    <x v="1"/>
  </r>
  <r>
    <x v="9"/>
    <x v="413"/>
    <x v="1"/>
    <s v="BA"/>
    <n v="11"/>
    <n v="4"/>
    <n v="12"/>
    <n v="4"/>
    <x v="5"/>
    <m/>
    <n v="1"/>
    <n v="9.0909090909090912E-2"/>
    <n v="2"/>
    <x v="0"/>
    <x v="37"/>
    <x v="1"/>
  </r>
  <r>
    <x v="9"/>
    <x v="414"/>
    <x v="1"/>
    <s v="BA"/>
    <n v="1"/>
    <n v="0"/>
    <n v="4"/>
    <n v="0"/>
    <x v="5"/>
    <m/>
    <n v="3"/>
    <n v="3"/>
    <n v="0"/>
    <x v="1"/>
    <x v="17"/>
    <x v="0"/>
  </r>
  <r>
    <x v="9"/>
    <x v="117"/>
    <x v="1"/>
    <s v="BFA"/>
    <n v="12"/>
    <n v="11"/>
    <n v="16"/>
    <n v="15"/>
    <x v="9"/>
    <m/>
    <n v="4"/>
    <n v="0.33333333333333331"/>
    <n v="2"/>
    <x v="0"/>
    <x v="57"/>
    <x v="1"/>
  </r>
  <r>
    <x v="9"/>
    <x v="117"/>
    <x v="0"/>
    <s v="MFA"/>
    <n v="104"/>
    <n v="47"/>
    <n v="122"/>
    <n v="32"/>
    <x v="9"/>
    <m/>
    <n v="18"/>
    <n v="0.17307692307692307"/>
    <n v="35"/>
    <x v="0"/>
    <x v="62"/>
    <x v="0"/>
  </r>
  <r>
    <x v="9"/>
    <x v="119"/>
    <x v="0"/>
    <s v="MA"/>
    <n v="99"/>
    <n v="14"/>
    <n v="115"/>
    <n v="24"/>
    <x v="5"/>
    <m/>
    <n v="16"/>
    <n v="0.16161616161616163"/>
    <n v="33"/>
    <x v="1"/>
    <x v="100"/>
    <x v="0"/>
  </r>
  <r>
    <x v="9"/>
    <x v="415"/>
    <x v="1"/>
    <s v="BA"/>
    <n v="90"/>
    <n v="23"/>
    <n v="84"/>
    <n v="28"/>
    <x v="5"/>
    <m/>
    <n v="-6"/>
    <n v="-6.6666666666666666E-2"/>
    <n v="15"/>
    <x v="0"/>
    <x v="22"/>
    <x v="1"/>
  </r>
  <r>
    <x v="9"/>
    <x v="415"/>
    <x v="1"/>
    <s v="BA"/>
    <n v="4"/>
    <n v="1"/>
    <n v="1"/>
    <n v="3"/>
    <x v="5"/>
    <m/>
    <n v="-3"/>
    <n v="-0.75"/>
    <n v="1"/>
    <x v="1"/>
    <x v="6"/>
    <x v="1"/>
  </r>
  <r>
    <x v="4"/>
    <x v="111"/>
    <x v="4"/>
    <m/>
    <m/>
    <m/>
    <m/>
    <m/>
    <x v="15"/>
    <m/>
    <n v="0"/>
    <e v="#DIV/0!"/>
    <m/>
    <x v="2"/>
    <x v="42"/>
    <x v="2"/>
  </r>
  <r>
    <x v="9"/>
    <x v="416"/>
    <x v="3"/>
    <s v="Adv. Cert. Post Master's"/>
    <n v="40"/>
    <n v="16"/>
    <n v="17"/>
    <n v="50"/>
    <x v="7"/>
    <m/>
    <n v="-23"/>
    <n v="-0.57499999999999996"/>
    <m/>
    <x v="2"/>
    <x v="42"/>
    <x v="2"/>
  </r>
  <r>
    <x v="9"/>
    <x v="417"/>
    <x v="3"/>
    <s v="Adv. Cert. Post Master's"/>
    <n v="8"/>
    <n v="10"/>
    <n v="7"/>
    <n v="5"/>
    <x v="7"/>
    <m/>
    <n v="-1"/>
    <n v="-0.125"/>
    <m/>
    <x v="2"/>
    <x v="42"/>
    <x v="2"/>
  </r>
  <r>
    <x v="9"/>
    <x v="267"/>
    <x v="0"/>
    <s v="MA"/>
    <n v="2"/>
    <n v="1"/>
    <n v="3"/>
    <n v="0"/>
    <x v="2"/>
    <m/>
    <n v="1"/>
    <n v="0.5"/>
    <n v="1"/>
    <x v="1"/>
    <x v="17"/>
    <x v="0"/>
  </r>
  <r>
    <x v="9"/>
    <x v="418"/>
    <x v="1"/>
    <s v="BA"/>
    <n v="7"/>
    <n v="6"/>
    <n v="10"/>
    <n v="3"/>
    <x v="2"/>
    <m/>
    <n v="3"/>
    <n v="0.42857142857142855"/>
    <n v="1"/>
    <x v="0"/>
    <x v="37"/>
    <x v="1"/>
  </r>
  <r>
    <x v="9"/>
    <x v="418"/>
    <x v="0"/>
    <s v="MA"/>
    <n v="25"/>
    <n v="3"/>
    <n v="23"/>
    <n v="25"/>
    <x v="2"/>
    <m/>
    <n v="-2"/>
    <n v="-0.08"/>
    <n v="8"/>
    <x v="1"/>
    <x v="21"/>
    <x v="1"/>
  </r>
  <r>
    <x v="9"/>
    <x v="418"/>
    <x v="0"/>
    <s v="MA"/>
    <n v="7"/>
    <n v="6"/>
    <n v="9"/>
    <n v="3"/>
    <x v="2"/>
    <m/>
    <n v="2"/>
    <n v="0.2857142857142857"/>
    <n v="2"/>
    <x v="0"/>
    <x v="57"/>
    <x v="0"/>
  </r>
  <r>
    <x v="9"/>
    <x v="419"/>
    <x v="1"/>
    <s v="BA"/>
    <n v="631"/>
    <n v="92"/>
    <n v="811"/>
    <n v="97"/>
    <x v="2"/>
    <m/>
    <n v="180"/>
    <n v="0.28526148969889065"/>
    <n v="105"/>
    <x v="1"/>
    <x v="126"/>
    <x v="0"/>
  </r>
  <r>
    <x v="9"/>
    <x v="123"/>
    <x v="1"/>
    <s v="BA"/>
    <n v="3"/>
    <n v="0"/>
    <n v="4"/>
    <n v="0"/>
    <x v="2"/>
    <m/>
    <n v="1"/>
    <n v="0.33333333333333331"/>
    <n v="1"/>
    <x v="1"/>
    <x v="17"/>
    <x v="0"/>
  </r>
  <r>
    <x v="9"/>
    <x v="124"/>
    <x v="0"/>
    <s v="MA"/>
    <n v="3"/>
    <n v="1"/>
    <n v="5"/>
    <n v="2"/>
    <x v="7"/>
    <m/>
    <n v="2"/>
    <n v="0.66666666666666663"/>
    <n v="1"/>
    <x v="1"/>
    <x v="37"/>
    <x v="0"/>
  </r>
  <r>
    <x v="9"/>
    <x v="125"/>
    <x v="0"/>
    <s v="MA"/>
    <n v="3"/>
    <n v="1"/>
    <n v="0"/>
    <n v="4"/>
    <x v="7"/>
    <m/>
    <n v="-3"/>
    <n v="-1"/>
    <n v="1"/>
    <x v="1"/>
    <x v="6"/>
    <x v="1"/>
  </r>
  <r>
    <x v="9"/>
    <x v="420"/>
    <x v="0"/>
    <s v="MS"/>
    <n v="39"/>
    <n v="14"/>
    <n v="36"/>
    <n v="10"/>
    <x v="6"/>
    <m/>
    <n v="-3"/>
    <n v="-7.6923076923076927E-2"/>
    <n v="13"/>
    <x v="0"/>
    <x v="35"/>
    <x v="0"/>
  </r>
  <r>
    <x v="9"/>
    <x v="420"/>
    <x v="0"/>
    <s v="MS"/>
    <n v="39"/>
    <n v="14"/>
    <n v="36"/>
    <n v="10"/>
    <x v="6"/>
    <m/>
    <n v="-3"/>
    <n v="-7.6923076923076927E-2"/>
    <n v="13"/>
    <x v="0"/>
    <x v="35"/>
    <x v="0"/>
  </r>
  <r>
    <x v="9"/>
    <x v="421"/>
    <x v="1"/>
    <s v="BA"/>
    <n v="45"/>
    <n v="3"/>
    <n v="54"/>
    <n v="3"/>
    <x v="2"/>
    <m/>
    <n v="9"/>
    <n v="0.2"/>
    <n v="8"/>
    <x v="1"/>
    <x v="19"/>
    <x v="0"/>
  </r>
  <r>
    <x v="9"/>
    <x v="422"/>
    <x v="1"/>
    <s v="BA"/>
    <n v="519"/>
    <n v="176"/>
    <n v="508"/>
    <n v="165"/>
    <x v="2"/>
    <m/>
    <n v="-11"/>
    <n v="-2.119460500963391E-2"/>
    <n v="87"/>
    <x v="0"/>
    <x v="111"/>
    <x v="1"/>
  </r>
  <r>
    <x v="9"/>
    <x v="128"/>
    <x v="0"/>
    <s v="MA"/>
    <n v="8"/>
    <n v="1"/>
    <n v="6"/>
    <n v="2"/>
    <x v="7"/>
    <m/>
    <n v="-2"/>
    <n v="-0.25"/>
    <n v="3"/>
    <x v="1"/>
    <x v="37"/>
    <x v="0"/>
  </r>
  <r>
    <x v="9"/>
    <x v="423"/>
    <x v="0"/>
    <s v="MA"/>
    <n v="1"/>
    <n v="0"/>
    <n v="0"/>
    <n v="1"/>
    <x v="7"/>
    <m/>
    <n v="-1"/>
    <n v="-1"/>
    <n v="0"/>
    <x v="1"/>
    <x v="6"/>
    <x v="1"/>
  </r>
  <r>
    <x v="9"/>
    <x v="424"/>
    <x v="0"/>
    <s v="MS in Ed"/>
    <n v="33"/>
    <n v="7"/>
    <n v="27"/>
    <n v="11"/>
    <x v="7"/>
    <m/>
    <n v="-6"/>
    <n v="-0.18181818181818182"/>
    <n v="11"/>
    <x v="1"/>
    <x v="19"/>
    <x v="1"/>
  </r>
  <r>
    <x v="9"/>
    <x v="425"/>
    <x v="0"/>
    <s v="MS in Ed"/>
    <n v="49"/>
    <n v="31"/>
    <n v="68"/>
    <n v="19"/>
    <x v="7"/>
    <m/>
    <n v="19"/>
    <n v="0.38775510204081631"/>
    <n v="16"/>
    <x v="0"/>
    <x v="4"/>
    <x v="0"/>
  </r>
  <r>
    <x v="9"/>
    <x v="426"/>
    <x v="0"/>
    <s v="MS in Ed"/>
    <n v="25"/>
    <n v="9"/>
    <n v="19"/>
    <n v="13"/>
    <x v="7"/>
    <m/>
    <n v="-6"/>
    <n v="-0.24"/>
    <n v="8"/>
    <x v="0"/>
    <x v="30"/>
    <x v="1"/>
  </r>
  <r>
    <x v="9"/>
    <x v="427"/>
    <x v="0"/>
    <s v="MS in Ed"/>
    <n v="156"/>
    <n v="65"/>
    <n v="147"/>
    <n v="61"/>
    <x v="7"/>
    <m/>
    <n v="-9"/>
    <n v="-5.7692307692307696E-2"/>
    <n v="52"/>
    <x v="0"/>
    <x v="12"/>
    <x v="1"/>
  </r>
  <r>
    <x v="9"/>
    <x v="428"/>
    <x v="0"/>
    <s v="MS in Ed"/>
    <n v="13"/>
    <n v="11"/>
    <n v="13"/>
    <n v="14"/>
    <x v="7"/>
    <m/>
    <n v="0"/>
    <n v="0"/>
    <n v="4"/>
    <x v="0"/>
    <x v="91"/>
    <x v="1"/>
  </r>
  <r>
    <x v="9"/>
    <x v="429"/>
    <x v="1"/>
    <s v="BA"/>
    <n v="192"/>
    <n v="62"/>
    <n v="191"/>
    <n v="58"/>
    <x v="7"/>
    <m/>
    <n v="-1"/>
    <n v="-5.208333333333333E-3"/>
    <n v="32"/>
    <x v="0"/>
    <x v="49"/>
    <x v="1"/>
  </r>
  <r>
    <x v="9"/>
    <x v="430"/>
    <x v="3"/>
    <s v="Adv. Cert. Post Master's"/>
    <n v="16"/>
    <n v="6"/>
    <n v="14"/>
    <n v="11"/>
    <x v="7"/>
    <m/>
    <n v="-2"/>
    <n v="-0.125"/>
    <m/>
    <x v="2"/>
    <x v="42"/>
    <x v="2"/>
  </r>
  <r>
    <x v="9"/>
    <x v="431"/>
    <x v="0"/>
    <s v="MS in Ed"/>
    <n v="148"/>
    <n v="47"/>
    <n v="144"/>
    <n v="47"/>
    <x v="7"/>
    <m/>
    <n v="-4"/>
    <n v="-2.7027027027027029E-2"/>
    <n v="49"/>
    <x v="1"/>
    <x v="102"/>
    <x v="0"/>
  </r>
  <r>
    <x v="9"/>
    <x v="432"/>
    <x v="0"/>
    <s v="MS in Ed"/>
    <n v="112"/>
    <n v="19"/>
    <n v="131"/>
    <n v="30"/>
    <x v="7"/>
    <m/>
    <n v="19"/>
    <n v="0.16964285714285715"/>
    <n v="37"/>
    <x v="1"/>
    <x v="99"/>
    <x v="0"/>
  </r>
  <r>
    <x v="9"/>
    <x v="433"/>
    <x v="0"/>
    <s v="MS in Ed"/>
    <n v="7"/>
    <n v="1"/>
    <n v="9"/>
    <n v="3"/>
    <x v="7"/>
    <m/>
    <n v="2"/>
    <n v="0.2857142857142857"/>
    <n v="2"/>
    <x v="1"/>
    <x v="57"/>
    <x v="0"/>
  </r>
  <r>
    <x v="9"/>
    <x v="433"/>
    <x v="0"/>
    <s v="MS in Ed"/>
    <n v="3"/>
    <n v="2"/>
    <n v="3"/>
    <n v="1"/>
    <x v="7"/>
    <m/>
    <n v="0"/>
    <n v="0"/>
    <n v="1"/>
    <x v="0"/>
    <x v="17"/>
    <x v="0"/>
  </r>
  <r>
    <x v="9"/>
    <x v="434"/>
    <x v="1"/>
    <s v="BA"/>
    <n v="85"/>
    <n v="19"/>
    <n v="81"/>
    <n v="36"/>
    <x v="5"/>
    <m/>
    <n v="-4"/>
    <n v="-4.7058823529411764E-2"/>
    <n v="14"/>
    <x v="0"/>
    <x v="22"/>
    <x v="1"/>
  </r>
  <r>
    <x v="9"/>
    <x v="435"/>
    <x v="1"/>
    <s v="BA"/>
    <n v="2"/>
    <n v="0"/>
    <n v="0"/>
    <n v="0"/>
    <x v="7"/>
    <m/>
    <n v="-2"/>
    <n v="-1"/>
    <n v="0"/>
    <x v="1"/>
    <x v="6"/>
    <x v="0"/>
  </r>
  <r>
    <x v="9"/>
    <x v="436"/>
    <x v="1"/>
    <s v="BA"/>
    <n v="149"/>
    <n v="40"/>
    <n v="174"/>
    <n v="44"/>
    <x v="3"/>
    <m/>
    <n v="25"/>
    <n v="0.16778523489932887"/>
    <n v="25"/>
    <x v="0"/>
    <x v="77"/>
    <x v="1"/>
  </r>
  <r>
    <x v="9"/>
    <x v="437"/>
    <x v="1"/>
    <s v="BA"/>
    <n v="30"/>
    <n v="9"/>
    <n v="25"/>
    <n v="6"/>
    <x v="5"/>
    <m/>
    <n v="-5"/>
    <n v="-0.16666666666666666"/>
    <n v="5"/>
    <x v="0"/>
    <x v="91"/>
    <x v="1"/>
  </r>
  <r>
    <x v="9"/>
    <x v="136"/>
    <x v="1"/>
    <s v="BS"/>
    <n v="52"/>
    <n v="15"/>
    <n v="0"/>
    <n v="0"/>
    <x v="6"/>
    <m/>
    <n v="-52"/>
    <n v="-1"/>
    <n v="9"/>
    <x v="0"/>
    <x v="6"/>
    <x v="0"/>
  </r>
  <r>
    <x v="9"/>
    <x v="438"/>
    <x v="0"/>
    <s v="MS"/>
    <n v="30"/>
    <n v="10"/>
    <n v="25"/>
    <n v="11"/>
    <x v="13"/>
    <m/>
    <n v="-5"/>
    <n v="-0.16666666666666666"/>
    <n v="10"/>
    <x v="1"/>
    <x v="21"/>
    <x v="1"/>
  </r>
  <r>
    <x v="9"/>
    <x v="439"/>
    <x v="0"/>
    <s v="MS"/>
    <n v="4"/>
    <n v="6"/>
    <n v="1"/>
    <n v="4"/>
    <x v="13"/>
    <m/>
    <n v="-3"/>
    <n v="-0.75"/>
    <n v="1"/>
    <x v="0"/>
    <x v="6"/>
    <x v="1"/>
  </r>
  <r>
    <x v="9"/>
    <x v="356"/>
    <x v="1"/>
    <s v="BA"/>
    <n v="7"/>
    <n v="1"/>
    <n v="10"/>
    <n v="3"/>
    <x v="5"/>
    <m/>
    <n v="3"/>
    <n v="0.42857142857142855"/>
    <n v="1"/>
    <x v="1"/>
    <x v="37"/>
    <x v="1"/>
  </r>
  <r>
    <x v="9"/>
    <x v="57"/>
    <x v="1"/>
    <s v="BA"/>
    <n v="707"/>
    <n v="108"/>
    <n v="910"/>
    <n v="95"/>
    <x v="4"/>
    <m/>
    <n v="203"/>
    <n v="0.28712871287128711"/>
    <n v="118"/>
    <x v="1"/>
    <x v="127"/>
    <x v="0"/>
  </r>
  <r>
    <x v="9"/>
    <x v="57"/>
    <x v="0"/>
    <s v="MA"/>
    <n v="10"/>
    <n v="0"/>
    <n v="15"/>
    <n v="0"/>
    <x v="4"/>
    <m/>
    <n v="5"/>
    <n v="0.5"/>
    <n v="3"/>
    <x v="1"/>
    <x v="15"/>
    <x v="0"/>
  </r>
  <r>
    <x v="9"/>
    <x v="140"/>
    <x v="0"/>
    <s v="MFA"/>
    <n v="31"/>
    <n v="11"/>
    <n v="28"/>
    <n v="12"/>
    <x v="5"/>
    <m/>
    <n v="-3"/>
    <n v="-9.6774193548387094E-2"/>
    <n v="10"/>
    <x v="0"/>
    <x v="19"/>
    <x v="1"/>
  </r>
  <r>
    <x v="9"/>
    <x v="440"/>
    <x v="3"/>
    <s v="Adv. Cert. Post Bacc."/>
    <n v="6"/>
    <n v="2"/>
    <n v="6"/>
    <n v="4"/>
    <x v="6"/>
    <m/>
    <n v="0"/>
    <n v="0"/>
    <m/>
    <x v="2"/>
    <x v="42"/>
    <x v="2"/>
  </r>
  <r>
    <x v="9"/>
    <x v="441"/>
    <x v="1"/>
    <s v="BA"/>
    <n v="47"/>
    <n v="13"/>
    <n v="49"/>
    <n v="13"/>
    <x v="9"/>
    <m/>
    <n v="2"/>
    <n v="4.2553191489361701E-2"/>
    <n v="8"/>
    <x v="0"/>
    <x v="21"/>
    <x v="1"/>
  </r>
  <r>
    <x v="9"/>
    <x v="441"/>
    <x v="1"/>
    <s v="BA"/>
    <n v="7"/>
    <n v="1"/>
    <n v="3"/>
    <n v="5"/>
    <x v="9"/>
    <m/>
    <n v="-4"/>
    <n v="-0.5714285714285714"/>
    <n v="1"/>
    <x v="1"/>
    <x v="17"/>
    <x v="1"/>
  </r>
  <r>
    <x v="9"/>
    <x v="441"/>
    <x v="0"/>
    <s v="MFA"/>
    <n v="2"/>
    <n v="0"/>
    <n v="3"/>
    <n v="0"/>
    <x v="9"/>
    <m/>
    <n v="1"/>
    <n v="0.5"/>
    <n v="1"/>
    <x v="1"/>
    <x v="17"/>
    <x v="0"/>
  </r>
  <r>
    <x v="9"/>
    <x v="442"/>
    <x v="0"/>
    <s v="MA"/>
    <n v="7"/>
    <n v="1"/>
    <n v="37"/>
    <n v="15"/>
    <x v="7"/>
    <m/>
    <n v="30"/>
    <n v="4.2857142857142856"/>
    <n v="2"/>
    <x v="1"/>
    <x v="35"/>
    <x v="1"/>
  </r>
  <r>
    <x v="9"/>
    <x v="442"/>
    <x v="0"/>
    <s v="MA"/>
    <n v="31"/>
    <n v="13"/>
    <n v="37"/>
    <n v="15"/>
    <x v="7"/>
    <m/>
    <n v="6"/>
    <n v="0.19354838709677419"/>
    <n v="10"/>
    <x v="0"/>
    <x v="35"/>
    <x v="1"/>
  </r>
  <r>
    <x v="9"/>
    <x v="443"/>
    <x v="0"/>
    <s v="MA"/>
    <n v="8"/>
    <n v="2"/>
    <n v="1"/>
    <n v="6"/>
    <x v="7"/>
    <m/>
    <n v="-7"/>
    <n v="-0.875"/>
    <n v="3"/>
    <x v="1"/>
    <x v="6"/>
    <x v="1"/>
  </r>
  <r>
    <x v="9"/>
    <x v="444"/>
    <x v="0"/>
    <s v="MS in Ed"/>
    <n v="24"/>
    <n v="6"/>
    <n v="22"/>
    <n v="6"/>
    <x v="7"/>
    <m/>
    <n v="-2"/>
    <n v="-8.3333333333333329E-2"/>
    <n v="8"/>
    <x v="1"/>
    <x v="81"/>
    <x v="0"/>
  </r>
  <r>
    <x v="9"/>
    <x v="445"/>
    <x v="3"/>
    <s v="Adv. Cert. Post Master's"/>
    <n v="3"/>
    <n v="0"/>
    <n v="5"/>
    <n v="0"/>
    <x v="7"/>
    <m/>
    <n v="2"/>
    <n v="0.66666666666666663"/>
    <m/>
    <x v="2"/>
    <x v="42"/>
    <x v="2"/>
  </r>
  <r>
    <x v="9"/>
    <x v="445"/>
    <x v="1"/>
    <s v="BA"/>
    <n v="107"/>
    <n v="2"/>
    <n v="126"/>
    <n v="16"/>
    <x v="7"/>
    <m/>
    <n v="19"/>
    <n v="0.17757009345794392"/>
    <n v="18"/>
    <x v="1"/>
    <x v="0"/>
    <x v="0"/>
  </r>
  <r>
    <x v="9"/>
    <x v="446"/>
    <x v="0"/>
    <s v="MS in Ed"/>
    <n v="96"/>
    <n v="26"/>
    <n v="99"/>
    <n v="15"/>
    <x v="7"/>
    <m/>
    <n v="3"/>
    <n v="3.125E-2"/>
    <n v="32"/>
    <x v="1"/>
    <x v="54"/>
    <x v="0"/>
  </r>
  <r>
    <x v="9"/>
    <x v="446"/>
    <x v="0"/>
    <s v="MS in Ed"/>
    <n v="16"/>
    <n v="6"/>
    <n v="15"/>
    <n v="6"/>
    <x v="7"/>
    <m/>
    <n v="-1"/>
    <n v="-6.25E-2"/>
    <n v="5"/>
    <x v="0"/>
    <x v="15"/>
    <x v="1"/>
  </r>
  <r>
    <x v="9"/>
    <x v="447"/>
    <x v="0"/>
    <s v="MS in Ed"/>
    <n v="11"/>
    <n v="3"/>
    <n v="10"/>
    <n v="2"/>
    <x v="7"/>
    <m/>
    <n v="-1"/>
    <n v="-9.0909090909090912E-2"/>
    <n v="4"/>
    <x v="1"/>
    <x v="57"/>
    <x v="0"/>
  </r>
  <r>
    <x v="9"/>
    <x v="448"/>
    <x v="3"/>
    <s v="Adv. Cert. Post Master's"/>
    <n v="2"/>
    <n v="1"/>
    <n v="0"/>
    <n v="1"/>
    <x v="7"/>
    <m/>
    <n v="-2"/>
    <n v="-1"/>
    <m/>
    <x v="2"/>
    <x v="42"/>
    <x v="2"/>
  </r>
  <r>
    <x v="9"/>
    <x v="449"/>
    <x v="0"/>
    <s v="MS in Ed"/>
    <n v="207"/>
    <n v="54"/>
    <n v="200"/>
    <n v="71"/>
    <x v="7"/>
    <m/>
    <n v="-7"/>
    <n v="-3.3816425120772944E-2"/>
    <n v="69"/>
    <x v="1"/>
    <x v="88"/>
    <x v="1"/>
  </r>
  <r>
    <x v="9"/>
    <x v="146"/>
    <x v="0"/>
    <s v="MA"/>
    <n v="7"/>
    <n v="2"/>
    <n v="4"/>
    <n v="3"/>
    <x v="7"/>
    <m/>
    <n v="-3"/>
    <n v="-0.42857142857142855"/>
    <n v="2"/>
    <x v="1"/>
    <x v="17"/>
    <x v="1"/>
  </r>
  <r>
    <x v="9"/>
    <x v="146"/>
    <x v="0"/>
    <s v="MA"/>
    <n v="5"/>
    <n v="3"/>
    <m/>
    <m/>
    <x v="7"/>
    <m/>
    <n v="-5"/>
    <n v="-1"/>
    <n v="2"/>
    <x v="0"/>
    <x v="6"/>
    <x v="0"/>
  </r>
  <r>
    <x v="9"/>
    <x v="450"/>
    <x v="0"/>
    <s v="MA"/>
    <n v="3"/>
    <n v="2"/>
    <n v="0"/>
    <n v="4"/>
    <x v="7"/>
    <m/>
    <n v="-3"/>
    <n v="-1"/>
    <n v="1"/>
    <x v="0"/>
    <x v="6"/>
    <x v="1"/>
  </r>
  <r>
    <x v="9"/>
    <x v="11"/>
    <x v="1"/>
    <s v="BA"/>
    <n v="336"/>
    <n v="119"/>
    <n v="388"/>
    <n v="115"/>
    <x v="1"/>
    <m/>
    <n v="52"/>
    <n v="0.15476190476190477"/>
    <n v="56"/>
    <x v="0"/>
    <x v="25"/>
    <x v="1"/>
  </r>
  <r>
    <x v="9"/>
    <x v="11"/>
    <x v="0"/>
    <s v="MA"/>
    <n v="20"/>
    <n v="8"/>
    <n v="10"/>
    <n v="5"/>
    <x v="1"/>
    <m/>
    <n v="-10"/>
    <n v="-0.5"/>
    <n v="7"/>
    <x v="0"/>
    <x v="57"/>
    <x v="1"/>
  </r>
  <r>
    <x v="9"/>
    <x v="11"/>
    <x v="0"/>
    <s v="MA"/>
    <n v="42"/>
    <n v="8"/>
    <n v="35"/>
    <n v="15"/>
    <x v="1"/>
    <m/>
    <n v="-7"/>
    <n v="-0.16666666666666666"/>
    <n v="14"/>
    <x v="1"/>
    <x v="35"/>
    <x v="1"/>
  </r>
  <r>
    <x v="9"/>
    <x v="11"/>
    <x v="1"/>
    <s v="BA"/>
    <n v="46"/>
    <n v="10"/>
    <n v="35"/>
    <n v="15"/>
    <x v="1"/>
    <m/>
    <n v="-11"/>
    <n v="-0.2391304347826087"/>
    <n v="8"/>
    <x v="0"/>
    <x v="30"/>
    <x v="1"/>
  </r>
  <r>
    <x v="9"/>
    <x v="451"/>
    <x v="0"/>
    <s v="MS in Ed"/>
    <n v="168"/>
    <n v="74"/>
    <n v="174"/>
    <n v="91"/>
    <x v="7"/>
    <m/>
    <n v="6"/>
    <n v="3.5714285714285712E-2"/>
    <n v="56"/>
    <x v="0"/>
    <x v="128"/>
    <x v="1"/>
  </r>
  <r>
    <x v="9"/>
    <x v="452"/>
    <x v="0"/>
    <s v="MA"/>
    <n v="32"/>
    <n v="6"/>
    <n v="35"/>
    <n v="7"/>
    <x v="7"/>
    <m/>
    <n v="3"/>
    <n v="9.375E-2"/>
    <n v="11"/>
    <x v="1"/>
    <x v="35"/>
    <x v="0"/>
  </r>
  <r>
    <x v="9"/>
    <x v="453"/>
    <x v="0"/>
    <s v="MA"/>
    <n v="4"/>
    <n v="1"/>
    <n v="1"/>
    <n v="3"/>
    <x v="7"/>
    <m/>
    <n v="-3"/>
    <n v="-0.75"/>
    <n v="1"/>
    <x v="1"/>
    <x v="6"/>
    <x v="1"/>
  </r>
  <r>
    <x v="9"/>
    <x v="454"/>
    <x v="0"/>
    <s v="MS in Ed"/>
    <n v="22"/>
    <n v="0"/>
    <n v="28"/>
    <n v="6"/>
    <x v="7"/>
    <m/>
    <n v="6"/>
    <n v="0.27272727272727271"/>
    <n v="7"/>
    <x v="1"/>
    <x v="19"/>
    <x v="0"/>
  </r>
  <r>
    <x v="9"/>
    <x v="455"/>
    <x v="1"/>
    <s v="BA"/>
    <n v="4"/>
    <n v="2"/>
    <n v="8"/>
    <n v="0"/>
    <x v="5"/>
    <m/>
    <n v="4"/>
    <n v="1"/>
    <n v="1"/>
    <x v="0"/>
    <x v="17"/>
    <x v="0"/>
  </r>
  <r>
    <x v="9"/>
    <x v="456"/>
    <x v="1"/>
    <s v="BA"/>
    <n v="738"/>
    <n v="259"/>
    <n v="686"/>
    <n v="262"/>
    <x v="5"/>
    <m/>
    <n v="-52"/>
    <n v="-7.0460704607046065E-2"/>
    <n v="123"/>
    <x v="0"/>
    <x v="129"/>
    <x v="1"/>
  </r>
  <r>
    <x v="9"/>
    <x v="150"/>
    <x v="1"/>
    <s v="BA"/>
    <n v="48"/>
    <n v="12"/>
    <n v="59"/>
    <n v="15"/>
    <x v="7"/>
    <m/>
    <n v="11"/>
    <n v="0.22916666666666666"/>
    <n v="8"/>
    <x v="0"/>
    <x v="36"/>
    <x v="1"/>
  </r>
  <r>
    <x v="9"/>
    <x v="150"/>
    <x v="0"/>
    <s v="MA"/>
    <n v="40"/>
    <n v="11"/>
    <n v="40"/>
    <n v="12"/>
    <x v="7"/>
    <m/>
    <n v="0"/>
    <n v="0"/>
    <n v="13"/>
    <x v="1"/>
    <x v="103"/>
    <x v="0"/>
  </r>
  <r>
    <x v="9"/>
    <x v="151"/>
    <x v="0"/>
    <s v="MS in Ed"/>
    <n v="6"/>
    <n v="14"/>
    <n v="1"/>
    <n v="7"/>
    <x v="7"/>
    <m/>
    <n v="-5"/>
    <n v="-0.83333333333333337"/>
    <n v="2"/>
    <x v="0"/>
    <x v="6"/>
    <x v="1"/>
  </r>
  <r>
    <x v="9"/>
    <x v="457"/>
    <x v="1"/>
    <s v="BA"/>
    <n v="48"/>
    <n v="18"/>
    <n v="76"/>
    <n v="16"/>
    <x v="2"/>
    <m/>
    <n v="28"/>
    <n v="0.58333333333333337"/>
    <n v="8"/>
    <x v="0"/>
    <x v="103"/>
    <x v="1"/>
  </r>
  <r>
    <x v="9"/>
    <x v="457"/>
    <x v="1"/>
    <s v="BA"/>
    <n v="5"/>
    <n v="3"/>
    <n v="5"/>
    <n v="0"/>
    <x v="2"/>
    <m/>
    <n v="0"/>
    <n v="0"/>
    <n v="1"/>
    <x v="0"/>
    <x v="17"/>
    <x v="0"/>
  </r>
  <r>
    <x v="9"/>
    <x v="458"/>
    <x v="5"/>
    <s v="DNP"/>
    <n v="7"/>
    <n v="0"/>
    <n v="9"/>
    <n v="2"/>
    <x v="13"/>
    <m/>
    <n v="2"/>
    <n v="0.2857142857142857"/>
    <m/>
    <x v="2"/>
    <x v="42"/>
    <x v="2"/>
  </r>
  <r>
    <x v="9"/>
    <x v="156"/>
    <x v="1"/>
    <s v="BA"/>
    <n v="30"/>
    <n v="7"/>
    <n v="26"/>
    <n v="12"/>
    <x v="5"/>
    <m/>
    <n v="-4"/>
    <n v="-0.13333333333333333"/>
    <n v="5"/>
    <x v="0"/>
    <x v="91"/>
    <x v="1"/>
  </r>
  <r>
    <x v="9"/>
    <x v="156"/>
    <x v="0"/>
    <s v="MA"/>
    <n v="5"/>
    <n v="0"/>
    <n v="3"/>
    <n v="3"/>
    <x v="5"/>
    <m/>
    <n v="-2"/>
    <n v="-0.4"/>
    <n v="2"/>
    <x v="1"/>
    <x v="17"/>
    <x v="1"/>
  </r>
  <r>
    <x v="9"/>
    <x v="157"/>
    <x v="0"/>
    <s v="MA"/>
    <n v="5"/>
    <n v="2"/>
    <n v="2"/>
    <n v="1"/>
    <x v="7"/>
    <m/>
    <n v="-3"/>
    <n v="-0.6"/>
    <n v="2"/>
    <x v="1"/>
    <x v="17"/>
    <x v="0"/>
  </r>
  <r>
    <x v="9"/>
    <x v="459"/>
    <x v="3"/>
    <s v="Adv. Cert. Post Bacc."/>
    <n v="13"/>
    <n v="18"/>
    <n v="11"/>
    <n v="9"/>
    <x v="12"/>
    <m/>
    <n v="-2"/>
    <n v="-0.15384615384615385"/>
    <m/>
    <x v="2"/>
    <x v="42"/>
    <x v="2"/>
  </r>
  <r>
    <x v="9"/>
    <x v="460"/>
    <x v="1"/>
    <s v="BA"/>
    <n v="63"/>
    <n v="17"/>
    <n v="56"/>
    <n v="16"/>
    <x v="2"/>
    <m/>
    <n v="-7"/>
    <n v="-0.1111111111111111"/>
    <n v="11"/>
    <x v="0"/>
    <x v="19"/>
    <x v="1"/>
  </r>
  <r>
    <x v="9"/>
    <x v="460"/>
    <x v="0"/>
    <s v="MA"/>
    <n v="26"/>
    <n v="7"/>
    <n v="19"/>
    <n v="6"/>
    <x v="2"/>
    <m/>
    <n v="-7"/>
    <n v="-0.26923076923076922"/>
    <n v="9"/>
    <x v="1"/>
    <x v="30"/>
    <x v="0"/>
  </r>
  <r>
    <x v="9"/>
    <x v="461"/>
    <x v="0"/>
    <s v="MS"/>
    <n v="8"/>
    <n v="1"/>
    <n v="13"/>
    <n v="2"/>
    <x v="2"/>
    <m/>
    <n v="5"/>
    <n v="0.625"/>
    <n v="3"/>
    <x v="1"/>
    <x v="91"/>
    <x v="0"/>
  </r>
  <r>
    <x v="9"/>
    <x v="462"/>
    <x v="1"/>
    <s v="BA"/>
    <n v="22"/>
    <n v="5"/>
    <n v="24"/>
    <n v="9"/>
    <x v="5"/>
    <m/>
    <n v="2"/>
    <n v="9.0909090909090912E-2"/>
    <n v="4"/>
    <x v="0"/>
    <x v="91"/>
    <x v="1"/>
  </r>
  <r>
    <x v="9"/>
    <x v="463"/>
    <x v="0"/>
    <s v="MS"/>
    <n v="309"/>
    <n v="70"/>
    <m/>
    <m/>
    <x v="13"/>
    <m/>
    <n v="-309"/>
    <n v="-1"/>
    <n v="103"/>
    <x v="1"/>
    <x v="6"/>
    <x v="0"/>
  </r>
  <r>
    <x v="9"/>
    <x v="464"/>
    <x v="3"/>
    <s v="Adv. Cert. Post Master's"/>
    <n v="13"/>
    <n v="35"/>
    <n v="10"/>
    <n v="14"/>
    <x v="7"/>
    <m/>
    <n v="-3"/>
    <n v="-0.23076923076923078"/>
    <m/>
    <x v="2"/>
    <x v="42"/>
    <x v="2"/>
  </r>
  <r>
    <x v="9"/>
    <x v="465"/>
    <x v="3"/>
    <s v="Cert. &gt;=30 Credits"/>
    <n v="89"/>
    <n v="2"/>
    <n v="60"/>
    <n v="0"/>
    <x v="6"/>
    <m/>
    <n v="-29"/>
    <n v="-0.3258426966292135"/>
    <m/>
    <x v="2"/>
    <x v="42"/>
    <x v="2"/>
  </r>
  <r>
    <x v="9"/>
    <x v="466"/>
    <x v="1"/>
    <s v="BA"/>
    <n v="6"/>
    <n v="0"/>
    <n v="6"/>
    <n v="5"/>
    <x v="5"/>
    <m/>
    <n v="0"/>
    <n v="0"/>
    <n v="1"/>
    <x v="1"/>
    <x v="17"/>
    <x v="1"/>
  </r>
  <r>
    <x v="9"/>
    <x v="20"/>
    <x v="1"/>
    <s v="BA"/>
    <n v="193"/>
    <n v="50"/>
    <n v="188"/>
    <n v="69"/>
    <x v="5"/>
    <m/>
    <n v="-5"/>
    <n v="-2.5906735751295335E-2"/>
    <n v="32"/>
    <x v="0"/>
    <x v="89"/>
    <x v="1"/>
  </r>
  <r>
    <x v="9"/>
    <x v="20"/>
    <x v="0"/>
    <s v="MA"/>
    <n v="16"/>
    <n v="4"/>
    <n v="14"/>
    <n v="2"/>
    <x v="5"/>
    <m/>
    <n v="-2"/>
    <n v="-0.125"/>
    <n v="5"/>
    <x v="1"/>
    <x v="15"/>
    <x v="0"/>
  </r>
  <r>
    <x v="9"/>
    <x v="467"/>
    <x v="1"/>
    <s v="BA"/>
    <n v="806"/>
    <n v="85"/>
    <n v="1213"/>
    <n v="243"/>
    <x v="2"/>
    <m/>
    <n v="407"/>
    <n v="0.50496277915632759"/>
    <n v="134"/>
    <x v="1"/>
    <x v="86"/>
    <x v="1"/>
  </r>
  <r>
    <x v="9"/>
    <x v="468"/>
    <x v="5"/>
    <s v="Ed.D."/>
    <n v="30"/>
    <n v="0"/>
    <n v="37"/>
    <n v="0"/>
    <x v="7"/>
    <m/>
    <n v="7"/>
    <n v="0.23333333333333334"/>
    <m/>
    <x v="2"/>
    <x v="42"/>
    <x v="2"/>
  </r>
  <r>
    <x v="9"/>
    <x v="469"/>
    <x v="0"/>
    <s v="MFA"/>
    <n v="69"/>
    <n v="16"/>
    <n v="67"/>
    <n v="10"/>
    <x v="3"/>
    <m/>
    <n v="-2"/>
    <n v="-2.8985507246376812E-2"/>
    <n v="23"/>
    <x v="1"/>
    <x v="34"/>
    <x v="0"/>
  </r>
  <r>
    <x v="9"/>
    <x v="164"/>
    <x v="1"/>
    <s v="BA"/>
    <n v="14"/>
    <n v="6"/>
    <n v="13"/>
    <n v="6"/>
    <x v="5"/>
    <m/>
    <n v="-1"/>
    <n v="-7.1428571428571425E-2"/>
    <n v="2"/>
    <x v="0"/>
    <x v="37"/>
    <x v="1"/>
  </r>
  <r>
    <x v="9"/>
    <x v="164"/>
    <x v="0"/>
    <s v="MA"/>
    <n v="4"/>
    <n v="0"/>
    <n v="7"/>
    <n v="1"/>
    <x v="5"/>
    <m/>
    <n v="3"/>
    <n v="0.75"/>
    <n v="1"/>
    <x v="1"/>
    <x v="37"/>
    <x v="0"/>
  </r>
  <r>
    <x v="9"/>
    <x v="470"/>
    <x v="0"/>
    <s v="MA"/>
    <n v="3"/>
    <n v="2"/>
    <n v="3"/>
    <n v="1"/>
    <x v="7"/>
    <m/>
    <n v="0"/>
    <n v="0"/>
    <n v="1"/>
    <x v="0"/>
    <x v="17"/>
    <x v="0"/>
  </r>
  <r>
    <x v="9"/>
    <x v="471"/>
    <x v="1"/>
    <s v="BA"/>
    <n v="3"/>
    <n v="0"/>
    <n v="4"/>
    <n v="1"/>
    <x v="5"/>
    <m/>
    <n v="1"/>
    <n v="0.33333333333333331"/>
    <n v="1"/>
    <x v="1"/>
    <x v="17"/>
    <x v="0"/>
  </r>
  <r>
    <x v="9"/>
    <x v="472"/>
    <x v="1"/>
    <s v="BA"/>
    <n v="2"/>
    <n v="0"/>
    <n v="1"/>
    <n v="0"/>
    <x v="5"/>
    <m/>
    <n v="-1"/>
    <n v="-0.5"/>
    <n v="0"/>
    <x v="1"/>
    <x v="6"/>
    <x v="0"/>
  </r>
  <r>
    <x v="9"/>
    <x v="473"/>
    <x v="1"/>
    <s v="BA"/>
    <n v="4"/>
    <n v="0"/>
    <n v="8"/>
    <n v="4"/>
    <x v="5"/>
    <m/>
    <n v="4"/>
    <n v="1"/>
    <n v="1"/>
    <x v="1"/>
    <x v="17"/>
    <x v="1"/>
  </r>
  <r>
    <x v="9"/>
    <x v="474"/>
    <x v="1"/>
    <s v="BA"/>
    <n v="6"/>
    <n v="1"/>
    <n v="7"/>
    <n v="1"/>
    <x v="5"/>
    <m/>
    <n v="1"/>
    <n v="0.16666666666666666"/>
    <n v="1"/>
    <x v="1"/>
    <x v="17"/>
    <x v="0"/>
  </r>
  <r>
    <x v="9"/>
    <x v="475"/>
    <x v="0"/>
    <s v="MA"/>
    <n v="9"/>
    <n v="3"/>
    <n v="5"/>
    <n v="4"/>
    <x v="7"/>
    <m/>
    <n v="-4"/>
    <n v="-0.44444444444444442"/>
    <n v="3"/>
    <x v="1"/>
    <x v="37"/>
    <x v="1"/>
  </r>
  <r>
    <x v="9"/>
    <x v="476"/>
    <x v="0"/>
    <s v="MS in Ed"/>
    <n v="65"/>
    <n v="44"/>
    <n v="72"/>
    <n v="21"/>
    <x v="7"/>
    <m/>
    <n v="7"/>
    <n v="0.1076923076923077"/>
    <n v="22"/>
    <x v="0"/>
    <x v="101"/>
    <x v="0"/>
  </r>
  <r>
    <x v="9"/>
    <x v="477"/>
    <x v="0"/>
    <s v="MA"/>
    <n v="30"/>
    <n v="10"/>
    <n v="18"/>
    <n v="13"/>
    <x v="5"/>
    <m/>
    <n v="-12"/>
    <n v="-0.4"/>
    <n v="10"/>
    <x v="1"/>
    <x v="30"/>
    <x v="1"/>
  </r>
  <r>
    <x v="9"/>
    <x v="32"/>
    <x v="1"/>
    <s v="BA"/>
    <n v="123"/>
    <n v="34"/>
    <n v="146"/>
    <n v="26"/>
    <x v="8"/>
    <m/>
    <n v="23"/>
    <n v="0.18699186991869918"/>
    <n v="21"/>
    <x v="0"/>
    <x v="101"/>
    <x v="1"/>
  </r>
  <r>
    <x v="9"/>
    <x v="32"/>
    <x v="1"/>
    <s v="BA"/>
    <n v="21"/>
    <n v="6"/>
    <n v="21"/>
    <n v="6"/>
    <x v="8"/>
    <m/>
    <n v="0"/>
    <n v="0"/>
    <n v="4"/>
    <x v="0"/>
    <x v="91"/>
    <x v="1"/>
  </r>
  <r>
    <x v="9"/>
    <x v="478"/>
    <x v="0"/>
    <s v="MA"/>
    <n v="29"/>
    <n v="9"/>
    <n v="24"/>
    <n v="10"/>
    <x v="7"/>
    <m/>
    <n v="-5"/>
    <n v="-0.17241379310344829"/>
    <n v="10"/>
    <x v="1"/>
    <x v="21"/>
    <x v="1"/>
  </r>
  <r>
    <x v="9"/>
    <x v="479"/>
    <x v="0"/>
    <s v="MA"/>
    <n v="5"/>
    <n v="1"/>
    <n v="1"/>
    <n v="2"/>
    <x v="7"/>
    <m/>
    <n v="-4"/>
    <n v="-0.8"/>
    <n v="2"/>
    <x v="1"/>
    <x v="6"/>
    <x v="1"/>
  </r>
  <r>
    <x v="9"/>
    <x v="480"/>
    <x v="0"/>
    <s v="MA"/>
    <n v="11"/>
    <n v="0"/>
    <n v="8"/>
    <n v="3"/>
    <x v="7"/>
    <m/>
    <n v="-3"/>
    <n v="-0.27272727272727271"/>
    <n v="4"/>
    <x v="1"/>
    <x v="57"/>
    <x v="0"/>
  </r>
  <r>
    <x v="9"/>
    <x v="481"/>
    <x v="1"/>
    <s v="BA"/>
    <n v="3"/>
    <n v="0"/>
    <n v="4"/>
    <n v="1"/>
    <x v="7"/>
    <m/>
    <n v="1"/>
    <n v="0.33333333333333331"/>
    <n v="1"/>
    <x v="1"/>
    <x v="17"/>
    <x v="0"/>
  </r>
  <r>
    <x v="9"/>
    <x v="170"/>
    <x v="1"/>
    <s v="BA"/>
    <n v="456"/>
    <n v="175"/>
    <n v="463"/>
    <n v="169"/>
    <x v="3"/>
    <m/>
    <n v="7"/>
    <n v="1.5350877192982455E-2"/>
    <n v="76"/>
    <x v="0"/>
    <x v="130"/>
    <x v="1"/>
  </r>
  <r>
    <x v="9"/>
    <x v="482"/>
    <x v="1"/>
    <s v="BS"/>
    <n v="4"/>
    <n v="0"/>
    <n v="0"/>
    <n v="0"/>
    <x v="6"/>
    <m/>
    <n v="-4"/>
    <n v="-1"/>
    <n v="1"/>
    <x v="1"/>
    <x v="6"/>
    <x v="0"/>
  </r>
  <r>
    <x v="9"/>
    <x v="483"/>
    <x v="1"/>
    <s v="BS"/>
    <n v="96"/>
    <n v="43"/>
    <n v="96"/>
    <n v="41"/>
    <x v="6"/>
    <m/>
    <n v="0"/>
    <n v="0"/>
    <n v="16"/>
    <x v="0"/>
    <x v="112"/>
    <x v="1"/>
  </r>
  <r>
    <x v="9"/>
    <x v="484"/>
    <x v="3"/>
    <s v="Adv. Cert. Post Bacc."/>
    <n v="7"/>
    <n v="5"/>
    <n v="12"/>
    <n v="10"/>
    <x v="6"/>
    <m/>
    <n v="5"/>
    <n v="0.7142857142857143"/>
    <m/>
    <x v="2"/>
    <x v="42"/>
    <x v="2"/>
  </r>
  <r>
    <x v="9"/>
    <x v="33"/>
    <x v="0"/>
    <s v="MS in Ed"/>
    <n v="143"/>
    <n v="46"/>
    <n v="163"/>
    <n v="54"/>
    <x v="6"/>
    <m/>
    <n v="20"/>
    <n v="0.13986013986013987"/>
    <n v="48"/>
    <x v="1"/>
    <x v="68"/>
    <x v="0"/>
  </r>
  <r>
    <x v="9"/>
    <x v="485"/>
    <x v="1"/>
    <s v="BA"/>
    <n v="1"/>
    <n v="0"/>
    <n v="0"/>
    <n v="1"/>
    <x v="5"/>
    <m/>
    <n v="-1"/>
    <n v="-1"/>
    <n v="0"/>
    <x v="1"/>
    <x v="6"/>
    <x v="1"/>
  </r>
  <r>
    <x v="9"/>
    <x v="486"/>
    <x v="1"/>
    <s v="BA"/>
    <n v="30"/>
    <n v="8"/>
    <n v="46"/>
    <n v="8"/>
    <x v="2"/>
    <m/>
    <n v="16"/>
    <n v="0.53333333333333333"/>
    <n v="5"/>
    <x v="0"/>
    <x v="21"/>
    <x v="0"/>
  </r>
  <r>
    <x v="9"/>
    <x v="487"/>
    <x v="1"/>
    <s v="BA"/>
    <n v="2"/>
    <n v="0"/>
    <n v="2"/>
    <n v="1"/>
    <x v="2"/>
    <m/>
    <n v="0"/>
    <n v="0"/>
    <n v="0"/>
    <x v="1"/>
    <x v="6"/>
    <x v="1"/>
  </r>
  <r>
    <x v="9"/>
    <x v="488"/>
    <x v="1"/>
    <s v="BA"/>
    <n v="21"/>
    <n v="21"/>
    <n v="32"/>
    <n v="8"/>
    <x v="2"/>
    <m/>
    <n v="11"/>
    <n v="0.52380952380952384"/>
    <n v="4"/>
    <x v="0"/>
    <x v="15"/>
    <x v="1"/>
  </r>
  <r>
    <x v="9"/>
    <x v="489"/>
    <x v="1"/>
    <s v="BA"/>
    <n v="10"/>
    <n v="6"/>
    <n v="13"/>
    <n v="4"/>
    <x v="5"/>
    <m/>
    <n v="3"/>
    <n v="0.3"/>
    <n v="2"/>
    <x v="0"/>
    <x v="37"/>
    <x v="1"/>
  </r>
  <r>
    <x v="9"/>
    <x v="490"/>
    <x v="1"/>
    <s v="BA"/>
    <n v="3"/>
    <n v="2"/>
    <n v="3"/>
    <n v="1"/>
    <x v="3"/>
    <m/>
    <n v="0"/>
    <n v="0"/>
    <n v="1"/>
    <x v="0"/>
    <x v="17"/>
    <x v="0"/>
  </r>
  <r>
    <x v="9"/>
    <x v="491"/>
    <x v="1"/>
    <s v="BA"/>
    <n v="2"/>
    <n v="1"/>
    <n v="2"/>
    <n v="1"/>
    <x v="5"/>
    <m/>
    <n v="0"/>
    <n v="0"/>
    <n v="0"/>
    <x v="0"/>
    <x v="6"/>
    <x v="1"/>
  </r>
  <r>
    <x v="9"/>
    <x v="492"/>
    <x v="1"/>
    <s v="BS"/>
    <n v="1"/>
    <n v="0"/>
    <n v="0"/>
    <n v="0"/>
    <x v="6"/>
    <m/>
    <n v="-1"/>
    <n v="-1"/>
    <n v="0"/>
    <x v="1"/>
    <x v="6"/>
    <x v="0"/>
  </r>
  <r>
    <x v="9"/>
    <x v="192"/>
    <x v="1"/>
    <s v="BA"/>
    <n v="25"/>
    <n v="4"/>
    <n v="31"/>
    <n v="7"/>
    <x v="4"/>
    <m/>
    <n v="6"/>
    <n v="0.24"/>
    <n v="4"/>
    <x v="1"/>
    <x v="15"/>
    <x v="1"/>
  </r>
  <r>
    <x v="9"/>
    <x v="493"/>
    <x v="1"/>
    <s v="BA"/>
    <n v="1"/>
    <n v="0"/>
    <n v="0"/>
    <n v="1"/>
    <x v="9"/>
    <m/>
    <n v="-1"/>
    <n v="-1"/>
    <n v="0"/>
    <x v="1"/>
    <x v="6"/>
    <x v="1"/>
  </r>
  <r>
    <x v="9"/>
    <x v="494"/>
    <x v="1"/>
    <s v="BA"/>
    <n v="1"/>
    <n v="0"/>
    <n v="0"/>
    <n v="1"/>
    <x v="7"/>
    <m/>
    <n v="-1"/>
    <n v="-1"/>
    <n v="0"/>
    <x v="1"/>
    <x v="6"/>
    <x v="1"/>
  </r>
  <r>
    <x v="9"/>
    <x v="194"/>
    <x v="1"/>
    <s v="BA"/>
    <n v="13"/>
    <n v="12"/>
    <n v="15"/>
    <n v="10"/>
    <x v="1"/>
    <m/>
    <n v="2"/>
    <n v="0.15384615384615385"/>
    <n v="2"/>
    <x v="0"/>
    <x v="57"/>
    <x v="1"/>
  </r>
  <r>
    <x v="9"/>
    <x v="495"/>
    <x v="1"/>
    <s v="BA"/>
    <n v="13"/>
    <n v="14"/>
    <n v="11"/>
    <n v="4"/>
    <x v="5"/>
    <m/>
    <n v="-2"/>
    <n v="-0.15384615384615385"/>
    <n v="2"/>
    <x v="0"/>
    <x v="37"/>
    <x v="1"/>
  </r>
  <r>
    <x v="9"/>
    <x v="196"/>
    <x v="1"/>
    <s v="BA"/>
    <n v="1"/>
    <n v="0"/>
    <n v="0"/>
    <n v="1"/>
    <x v="7"/>
    <m/>
    <n v="-1"/>
    <n v="-1"/>
    <n v="0"/>
    <x v="1"/>
    <x v="6"/>
    <x v="1"/>
  </r>
  <r>
    <x v="9"/>
    <x v="496"/>
    <x v="1"/>
    <s v="BA"/>
    <n v="6"/>
    <n v="3"/>
    <n v="6"/>
    <n v="2"/>
    <x v="2"/>
    <m/>
    <n v="0"/>
    <n v="0"/>
    <n v="1"/>
    <x v="0"/>
    <x v="17"/>
    <x v="1"/>
  </r>
  <r>
    <x v="9"/>
    <x v="497"/>
    <x v="1"/>
    <s v="BA"/>
    <n v="2"/>
    <n v="2"/>
    <n v="1"/>
    <n v="2"/>
    <x v="5"/>
    <m/>
    <n v="-1"/>
    <n v="-0.5"/>
    <n v="0"/>
    <x v="0"/>
    <x v="6"/>
    <x v="1"/>
  </r>
  <r>
    <x v="9"/>
    <x v="498"/>
    <x v="1"/>
    <s v="BA"/>
    <n v="1"/>
    <n v="1"/>
    <n v="0"/>
    <n v="1"/>
    <x v="5"/>
    <m/>
    <n v="-1"/>
    <n v="-1"/>
    <n v="0"/>
    <x v="0"/>
    <x v="6"/>
    <x v="1"/>
  </r>
  <r>
    <x v="9"/>
    <x v="202"/>
    <x v="1"/>
    <s v="BA"/>
    <n v="7"/>
    <n v="1"/>
    <n v="7"/>
    <n v="4"/>
    <x v="5"/>
    <m/>
    <n v="0"/>
    <n v="0"/>
    <n v="1"/>
    <x v="1"/>
    <x v="17"/>
    <x v="1"/>
  </r>
  <r>
    <x v="9"/>
    <x v="499"/>
    <x v="1"/>
    <s v="BA"/>
    <n v="18"/>
    <n v="10"/>
    <n v="27"/>
    <n v="6"/>
    <x v="2"/>
    <m/>
    <n v="9"/>
    <n v="0.5"/>
    <n v="3"/>
    <x v="0"/>
    <x v="15"/>
    <x v="1"/>
  </r>
  <r>
    <x v="9"/>
    <x v="205"/>
    <x v="1"/>
    <s v="BA"/>
    <n v="6"/>
    <n v="3"/>
    <n v="7"/>
    <n v="5"/>
    <x v="8"/>
    <m/>
    <n v="1"/>
    <n v="0.16666666666666666"/>
    <n v="1"/>
    <x v="0"/>
    <x v="17"/>
    <x v="1"/>
  </r>
  <r>
    <x v="9"/>
    <x v="500"/>
    <x v="1"/>
    <s v="BA"/>
    <n v="12"/>
    <n v="5"/>
    <n v="9"/>
    <n v="7"/>
    <x v="3"/>
    <m/>
    <n v="-3"/>
    <n v="-0.25"/>
    <n v="2"/>
    <x v="0"/>
    <x v="37"/>
    <x v="1"/>
  </r>
  <r>
    <x v="9"/>
    <x v="501"/>
    <x v="1"/>
    <s v="BS"/>
    <n v="1"/>
    <n v="0"/>
    <n v="0"/>
    <n v="0"/>
    <x v="6"/>
    <m/>
    <n v="-1"/>
    <n v="-1"/>
    <n v="0"/>
    <x v="1"/>
    <x v="6"/>
    <x v="0"/>
  </r>
  <r>
    <x v="9"/>
    <x v="206"/>
    <x v="0"/>
    <s v="Mus.B"/>
    <n v="1"/>
    <n v="0"/>
    <n v="1"/>
    <n v="0"/>
    <x v="9"/>
    <m/>
    <n v="0"/>
    <n v="0"/>
    <n v="0"/>
    <x v="1"/>
    <x v="6"/>
    <x v="0"/>
  </r>
  <r>
    <x v="9"/>
    <x v="502"/>
    <x v="1"/>
    <s v="BA"/>
    <n v="1"/>
    <n v="0"/>
    <n v="3"/>
    <n v="1"/>
    <x v="9"/>
    <m/>
    <n v="2"/>
    <n v="2"/>
    <n v="0"/>
    <x v="1"/>
    <x v="17"/>
    <x v="0"/>
  </r>
  <r>
    <x v="9"/>
    <x v="503"/>
    <x v="1"/>
    <s v="BA"/>
    <n v="5"/>
    <n v="0"/>
    <n v="6"/>
    <n v="1"/>
    <x v="9"/>
    <m/>
    <n v="1"/>
    <n v="0.2"/>
    <n v="1"/>
    <x v="1"/>
    <x v="17"/>
    <x v="0"/>
  </r>
  <r>
    <x v="9"/>
    <x v="504"/>
    <x v="1"/>
    <s v="BS"/>
    <n v="5"/>
    <n v="2"/>
    <n v="3"/>
    <n v="3"/>
    <x v="13"/>
    <m/>
    <n v="-2"/>
    <n v="-0.4"/>
    <n v="1"/>
    <x v="0"/>
    <x v="17"/>
    <x v="1"/>
  </r>
  <r>
    <x v="9"/>
    <x v="505"/>
    <x v="1"/>
    <s v="BS"/>
    <n v="3"/>
    <n v="0"/>
    <n v="1"/>
    <n v="3"/>
    <x v="6"/>
    <m/>
    <n v="-2"/>
    <n v="-0.66666666666666663"/>
    <n v="1"/>
    <x v="1"/>
    <x v="6"/>
    <x v="1"/>
  </r>
  <r>
    <x v="9"/>
    <x v="209"/>
    <x v="1"/>
    <s v="BA"/>
    <n v="2"/>
    <n v="1"/>
    <n v="3"/>
    <n v="2"/>
    <x v="5"/>
    <m/>
    <n v="1"/>
    <n v="0.5"/>
    <n v="0"/>
    <x v="0"/>
    <x v="17"/>
    <x v="1"/>
  </r>
  <r>
    <x v="9"/>
    <x v="210"/>
    <x v="1"/>
    <s v="BA"/>
    <n v="3"/>
    <n v="2"/>
    <n v="3"/>
    <n v="0"/>
    <x v="2"/>
    <m/>
    <n v="0"/>
    <n v="0"/>
    <n v="1"/>
    <x v="0"/>
    <x v="17"/>
    <x v="0"/>
  </r>
  <r>
    <x v="9"/>
    <x v="211"/>
    <x v="1"/>
    <s v="BA"/>
    <n v="18"/>
    <n v="8"/>
    <n v="21"/>
    <n v="11"/>
    <x v="10"/>
    <m/>
    <n v="3"/>
    <n v="0.16666666666666666"/>
    <n v="3"/>
    <x v="0"/>
    <x v="91"/>
    <x v="1"/>
  </r>
  <r>
    <x v="9"/>
    <x v="212"/>
    <x v="1"/>
    <s v="BA"/>
    <n v="39"/>
    <n v="15"/>
    <n v="41"/>
    <n v="14"/>
    <x v="5"/>
    <m/>
    <n v="2"/>
    <n v="5.128205128205128E-2"/>
    <n v="7"/>
    <x v="0"/>
    <x v="81"/>
    <x v="1"/>
  </r>
  <r>
    <x v="9"/>
    <x v="506"/>
    <x v="1"/>
    <s v="BA"/>
    <n v="2"/>
    <n v="0"/>
    <n v="0"/>
    <n v="1"/>
    <x v="5"/>
    <m/>
    <n v="-2"/>
    <n v="-1"/>
    <n v="0"/>
    <x v="1"/>
    <x v="6"/>
    <x v="1"/>
  </r>
  <r>
    <x v="9"/>
    <x v="323"/>
    <x v="1"/>
    <s v="BA"/>
    <n v="15"/>
    <n v="2"/>
    <n v="11"/>
    <n v="7"/>
    <x v="5"/>
    <m/>
    <n v="-4"/>
    <n v="-0.26666666666666666"/>
    <n v="3"/>
    <x v="1"/>
    <x v="37"/>
    <x v="1"/>
  </r>
  <r>
    <x v="9"/>
    <x v="507"/>
    <x v="1"/>
    <s v="BA"/>
    <n v="1"/>
    <n v="3"/>
    <n v="2"/>
    <n v="0"/>
    <x v="14"/>
    <m/>
    <n v="1"/>
    <n v="1"/>
    <n v="0"/>
    <x v="0"/>
    <x v="6"/>
    <x v="0"/>
  </r>
  <r>
    <x v="9"/>
    <x v="508"/>
    <x v="1"/>
    <s v="BA"/>
    <n v="7"/>
    <n v="0"/>
    <n v="4"/>
    <n v="2"/>
    <x v="9"/>
    <m/>
    <n v="-3"/>
    <n v="-0.42857142857142855"/>
    <n v="1"/>
    <x v="1"/>
    <x v="17"/>
    <x v="1"/>
  </r>
  <r>
    <x v="9"/>
    <x v="509"/>
    <x v="1"/>
    <s v="BA"/>
    <n v="1"/>
    <n v="0"/>
    <n v="2"/>
    <n v="0"/>
    <x v="9"/>
    <m/>
    <n v="1"/>
    <n v="1"/>
    <n v="0"/>
    <x v="1"/>
    <x v="6"/>
    <x v="0"/>
  </r>
  <r>
    <x v="9"/>
    <x v="510"/>
    <x v="1"/>
    <s v="BA"/>
    <n v="1"/>
    <n v="2"/>
    <n v="3"/>
    <n v="1"/>
    <x v="5"/>
    <m/>
    <n v="2"/>
    <n v="2"/>
    <n v="0"/>
    <x v="0"/>
    <x v="17"/>
    <x v="0"/>
  </r>
  <r>
    <x v="9"/>
    <x v="34"/>
    <x v="0"/>
    <s v="MA"/>
    <n v="30"/>
    <n v="20"/>
    <n v="31"/>
    <n v="13"/>
    <x v="9"/>
    <m/>
    <n v="1"/>
    <n v="3.3333333333333333E-2"/>
    <n v="10"/>
    <x v="0"/>
    <x v="36"/>
    <x v="1"/>
  </r>
  <r>
    <x v="9"/>
    <x v="34"/>
    <x v="0"/>
    <s v="Mus.B"/>
    <n v="16"/>
    <n v="3"/>
    <n v="19"/>
    <n v="2"/>
    <x v="9"/>
    <m/>
    <n v="3"/>
    <n v="0.1875"/>
    <n v="5"/>
    <x v="1"/>
    <x v="30"/>
    <x v="0"/>
  </r>
  <r>
    <x v="9"/>
    <x v="511"/>
    <x v="1"/>
    <s v="BA"/>
    <n v="32"/>
    <n v="6"/>
    <n v="26"/>
    <n v="9"/>
    <x v="9"/>
    <m/>
    <n v="-6"/>
    <n v="-0.1875"/>
    <n v="5"/>
    <x v="0"/>
    <x v="91"/>
    <x v="1"/>
  </r>
  <r>
    <x v="9"/>
    <x v="512"/>
    <x v="1"/>
    <s v="BA"/>
    <n v="71"/>
    <n v="10"/>
    <n v="71"/>
    <n v="13"/>
    <x v="9"/>
    <m/>
    <n v="0"/>
    <n v="0"/>
    <n v="12"/>
    <x v="1"/>
    <x v="35"/>
    <x v="1"/>
  </r>
  <r>
    <x v="9"/>
    <x v="220"/>
    <x v="0"/>
    <s v="MA"/>
    <n v="31"/>
    <n v="13"/>
    <n v="35"/>
    <n v="11"/>
    <x v="7"/>
    <m/>
    <n v="4"/>
    <n v="0.12903225806451613"/>
    <n v="10"/>
    <x v="0"/>
    <x v="35"/>
    <x v="0"/>
  </r>
  <r>
    <x v="9"/>
    <x v="513"/>
    <x v="0"/>
    <s v="MA"/>
    <n v="4"/>
    <n v="6"/>
    <n v="1"/>
    <n v="3"/>
    <x v="7"/>
    <m/>
    <n v="-3"/>
    <n v="-0.75"/>
    <n v="1"/>
    <x v="0"/>
    <x v="6"/>
    <x v="1"/>
  </r>
  <r>
    <x v="9"/>
    <x v="76"/>
    <x v="1"/>
    <s v="BS"/>
    <n v="40"/>
    <n v="29"/>
    <n v="42"/>
    <n v="24"/>
    <x v="13"/>
    <m/>
    <n v="2"/>
    <n v="0.05"/>
    <n v="7"/>
    <x v="0"/>
    <x v="81"/>
    <x v="1"/>
  </r>
  <r>
    <x v="9"/>
    <x v="76"/>
    <x v="1"/>
    <s v="BS"/>
    <n v="335"/>
    <n v="95"/>
    <n v="338"/>
    <n v="99"/>
    <x v="13"/>
    <m/>
    <n v="3"/>
    <n v="8.9552238805970154E-3"/>
    <n v="56"/>
    <x v="0"/>
    <x v="65"/>
    <x v="1"/>
  </r>
  <r>
    <x v="9"/>
    <x v="514"/>
    <x v="1"/>
    <s v="BS"/>
    <n v="56"/>
    <n v="24"/>
    <n v="57"/>
    <n v="29"/>
    <x v="13"/>
    <m/>
    <n v="1"/>
    <n v="1.7857142857142856E-2"/>
    <n v="9"/>
    <x v="0"/>
    <x v="36"/>
    <x v="1"/>
  </r>
  <r>
    <x v="9"/>
    <x v="515"/>
    <x v="1"/>
    <s v="BS"/>
    <n v="63"/>
    <n v="39"/>
    <n v="72"/>
    <n v="18"/>
    <x v="13"/>
    <m/>
    <n v="9"/>
    <n v="0.14285714285714285"/>
    <n v="11"/>
    <x v="0"/>
    <x v="35"/>
    <x v="1"/>
  </r>
  <r>
    <x v="9"/>
    <x v="516"/>
    <x v="0"/>
    <s v="MS"/>
    <n v="15"/>
    <n v="2"/>
    <n v="0"/>
    <n v="15"/>
    <x v="13"/>
    <m/>
    <n v="-15"/>
    <n v="-1"/>
    <n v="5"/>
    <x v="1"/>
    <x v="6"/>
    <x v="1"/>
  </r>
  <r>
    <x v="9"/>
    <x v="516"/>
    <x v="0"/>
    <s v="MS"/>
    <n v="4"/>
    <n v="0"/>
    <n v="7"/>
    <n v="0"/>
    <x v="13"/>
    <m/>
    <n v="3"/>
    <n v="0.75"/>
    <n v="1"/>
    <x v="1"/>
    <x v="37"/>
    <x v="0"/>
  </r>
  <r>
    <x v="9"/>
    <x v="517"/>
    <x v="3"/>
    <s v="Adv. Cert. Post Bacc."/>
    <n v="18"/>
    <n v="0"/>
    <n v="17"/>
    <n v="13"/>
    <x v="6"/>
    <m/>
    <n v="-1"/>
    <n v="-5.5555555555555552E-2"/>
    <m/>
    <x v="2"/>
    <x v="42"/>
    <x v="2"/>
  </r>
  <r>
    <x v="9"/>
    <x v="518"/>
    <x v="1"/>
    <s v="BS"/>
    <n v="5"/>
    <n v="3"/>
    <n v="0"/>
    <n v="5"/>
    <x v="6"/>
    <m/>
    <n v="-5"/>
    <n v="-1"/>
    <n v="1"/>
    <x v="0"/>
    <x v="6"/>
    <x v="1"/>
  </r>
  <r>
    <x v="9"/>
    <x v="519"/>
    <x v="0"/>
    <s v="MS"/>
    <n v="3"/>
    <n v="0"/>
    <n v="5"/>
    <n v="0"/>
    <x v="6"/>
    <m/>
    <n v="2"/>
    <n v="0.66666666666666663"/>
    <n v="1"/>
    <x v="1"/>
    <x v="37"/>
    <x v="0"/>
  </r>
  <r>
    <x v="9"/>
    <x v="520"/>
    <x v="3"/>
    <s v="Adv. Cert. Post Bacc."/>
    <n v="5"/>
    <n v="0"/>
    <n v="8"/>
    <n v="1"/>
    <x v="14"/>
    <m/>
    <n v="3"/>
    <n v="0.6"/>
    <m/>
    <x v="2"/>
    <x v="42"/>
    <x v="2"/>
  </r>
  <r>
    <x v="9"/>
    <x v="35"/>
    <x v="1"/>
    <s v="BA"/>
    <n v="86"/>
    <n v="27"/>
    <n v="79"/>
    <n v="28"/>
    <x v="5"/>
    <m/>
    <n v="-7"/>
    <n v="-8.1395348837209308E-2"/>
    <n v="14"/>
    <x v="0"/>
    <x v="103"/>
    <x v="1"/>
  </r>
  <r>
    <x v="9"/>
    <x v="521"/>
    <x v="5"/>
    <s v="DPT"/>
    <n v="94"/>
    <n v="29"/>
    <n v="93"/>
    <n v="35"/>
    <x v="6"/>
    <m/>
    <n v="-1"/>
    <n v="-1.0638297872340425E-2"/>
    <m/>
    <x v="2"/>
    <x v="42"/>
    <x v="2"/>
  </r>
  <r>
    <x v="9"/>
    <x v="230"/>
    <x v="1"/>
    <s v="BA"/>
    <n v="50"/>
    <n v="12"/>
    <n v="53"/>
    <n v="8"/>
    <x v="2"/>
    <m/>
    <n v="3"/>
    <n v="0.06"/>
    <n v="8"/>
    <x v="0"/>
    <x v="19"/>
    <x v="0"/>
  </r>
  <r>
    <x v="9"/>
    <x v="230"/>
    <x v="1"/>
    <s v="BA"/>
    <n v="8"/>
    <n v="0"/>
    <n v="9"/>
    <n v="1"/>
    <x v="2"/>
    <m/>
    <n v="1"/>
    <n v="0.125"/>
    <n v="1"/>
    <x v="1"/>
    <x v="37"/>
    <x v="0"/>
  </r>
  <r>
    <x v="9"/>
    <x v="230"/>
    <x v="0"/>
    <s v="Ma"/>
    <n v="8"/>
    <n v="0"/>
    <n v="9"/>
    <n v="1"/>
    <x v="2"/>
    <m/>
    <n v="1"/>
    <n v="0.125"/>
    <n v="3"/>
    <x v="1"/>
    <x v="57"/>
    <x v="0"/>
  </r>
  <r>
    <x v="9"/>
    <x v="522"/>
    <x v="0"/>
    <s v="MFA"/>
    <n v="10"/>
    <n v="3"/>
    <n v="6"/>
    <n v="5"/>
    <x v="9"/>
    <m/>
    <n v="-4"/>
    <n v="-0.4"/>
    <n v="3"/>
    <x v="1"/>
    <x v="37"/>
    <x v="1"/>
  </r>
  <r>
    <x v="9"/>
    <x v="233"/>
    <x v="1"/>
    <s v="BA"/>
    <n v="354"/>
    <n v="124"/>
    <n v="351"/>
    <n v="141"/>
    <x v="5"/>
    <m/>
    <n v="-3"/>
    <n v="-8.4745762711864406E-3"/>
    <n v="59"/>
    <x v="0"/>
    <x v="115"/>
    <x v="1"/>
  </r>
  <r>
    <x v="9"/>
    <x v="523"/>
    <x v="3"/>
    <s v="Adv. Cert. Post Master's"/>
    <n v="21"/>
    <n v="4"/>
    <n v="35"/>
    <n v="4"/>
    <x v="13"/>
    <m/>
    <n v="14"/>
    <n v="0.66666666666666663"/>
    <m/>
    <x v="2"/>
    <x v="42"/>
    <x v="2"/>
  </r>
  <r>
    <x v="9"/>
    <x v="523"/>
    <x v="0"/>
    <s v="MS"/>
    <n v="146"/>
    <n v="22"/>
    <n v="156"/>
    <n v="47"/>
    <x v="13"/>
    <m/>
    <n v="10"/>
    <n v="6.8493150684931503E-2"/>
    <n v="49"/>
    <x v="1"/>
    <x v="96"/>
    <x v="0"/>
  </r>
  <r>
    <x v="9"/>
    <x v="524"/>
    <x v="5"/>
    <s v="DNP"/>
    <n v="14"/>
    <n v="0"/>
    <n v="14"/>
    <n v="2"/>
    <x v="13"/>
    <m/>
    <n v="0"/>
    <n v="0"/>
    <m/>
    <x v="2"/>
    <x v="42"/>
    <x v="2"/>
  </r>
  <r>
    <x v="9"/>
    <x v="36"/>
    <x v="1"/>
    <s v="BA"/>
    <n v="2159"/>
    <n v="713"/>
    <n v="2253"/>
    <n v="709"/>
    <x v="5"/>
    <m/>
    <n v="94"/>
    <n v="4.3538675312644742E-2"/>
    <n v="360"/>
    <x v="0"/>
    <x v="131"/>
    <x v="1"/>
  </r>
  <r>
    <x v="9"/>
    <x v="36"/>
    <x v="0"/>
    <s v="MA"/>
    <n v="31"/>
    <n v="9"/>
    <n v="31"/>
    <n v="14"/>
    <x v="5"/>
    <m/>
    <n v="0"/>
    <n v="0"/>
    <n v="10"/>
    <x v="1"/>
    <x v="36"/>
    <x v="1"/>
  </r>
  <r>
    <x v="9"/>
    <x v="525"/>
    <x v="3"/>
    <s v="Adv. Cert. Post Bacc."/>
    <n v="23"/>
    <n v="2"/>
    <n v="22"/>
    <n v="11"/>
    <x v="5"/>
    <m/>
    <n v="-1"/>
    <n v="-4.3478260869565216E-2"/>
    <m/>
    <x v="2"/>
    <x v="42"/>
    <x v="2"/>
  </r>
  <r>
    <x v="9"/>
    <x v="526"/>
    <x v="0"/>
    <s v="MA"/>
    <n v="11"/>
    <n v="3"/>
    <n v="6"/>
    <n v="3"/>
    <x v="8"/>
    <m/>
    <n v="-5"/>
    <n v="-0.45454545454545453"/>
    <n v="4"/>
    <x v="1"/>
    <x v="37"/>
    <x v="1"/>
  </r>
  <r>
    <x v="9"/>
    <x v="527"/>
    <x v="0"/>
    <s v="MS in Ed"/>
    <n v="35"/>
    <n v="13"/>
    <n v="33"/>
    <n v="15"/>
    <x v="16"/>
    <m/>
    <n v="-2"/>
    <n v="-5.7142857142857141E-2"/>
    <n v="12"/>
    <x v="0"/>
    <x v="29"/>
    <x v="1"/>
  </r>
  <r>
    <x v="9"/>
    <x v="528"/>
    <x v="0"/>
    <s v="MS in Ed"/>
    <n v="4"/>
    <n v="3"/>
    <n v="10"/>
    <n v="3"/>
    <x v="16"/>
    <m/>
    <n v="6"/>
    <n v="1.5"/>
    <n v="1"/>
    <x v="0"/>
    <x v="57"/>
    <x v="0"/>
  </r>
  <r>
    <x v="9"/>
    <x v="529"/>
    <x v="1"/>
    <s v="BA"/>
    <n v="30"/>
    <n v="16"/>
    <n v="32"/>
    <n v="13"/>
    <x v="5"/>
    <m/>
    <n v="2"/>
    <n v="6.6666666666666666E-2"/>
    <n v="5"/>
    <x v="0"/>
    <x v="15"/>
    <x v="1"/>
  </r>
  <r>
    <x v="9"/>
    <x v="530"/>
    <x v="1"/>
    <s v="BA"/>
    <n v="5"/>
    <n v="3"/>
    <n v="6"/>
    <n v="1"/>
    <x v="5"/>
    <m/>
    <n v="1"/>
    <n v="0.2"/>
    <n v="1"/>
    <x v="0"/>
    <x v="17"/>
    <x v="0"/>
  </r>
  <r>
    <x v="9"/>
    <x v="531"/>
    <x v="1"/>
    <s v="BA"/>
    <n v="20"/>
    <n v="8"/>
    <n v="19"/>
    <n v="13"/>
    <x v="5"/>
    <m/>
    <n v="-1"/>
    <n v="-0.05"/>
    <n v="3"/>
    <x v="0"/>
    <x v="57"/>
    <x v="1"/>
  </r>
  <r>
    <x v="9"/>
    <x v="532"/>
    <x v="0"/>
    <s v="MS in Ed"/>
    <n v="138"/>
    <n v="44"/>
    <n v="146"/>
    <n v="57"/>
    <x v="7"/>
    <m/>
    <n v="8"/>
    <n v="5.7971014492753624E-2"/>
    <n v="46"/>
    <x v="1"/>
    <x v="12"/>
    <x v="1"/>
  </r>
  <r>
    <x v="9"/>
    <x v="533"/>
    <x v="0"/>
    <s v="MS in Ed"/>
    <n v="21"/>
    <n v="13"/>
    <n v="18"/>
    <n v="9"/>
    <x v="7"/>
    <m/>
    <n v="-3"/>
    <n v="-0.14285714285714285"/>
    <n v="7"/>
    <x v="0"/>
    <x v="30"/>
    <x v="1"/>
  </r>
  <r>
    <x v="9"/>
    <x v="534"/>
    <x v="0"/>
    <s v="MS"/>
    <n v="17"/>
    <n v="10"/>
    <n v="14"/>
    <n v="8"/>
    <x v="5"/>
    <m/>
    <n v="-3"/>
    <n v="-0.17647058823529413"/>
    <n v="6"/>
    <x v="0"/>
    <x v="15"/>
    <x v="1"/>
  </r>
  <r>
    <x v="9"/>
    <x v="534"/>
    <x v="0"/>
    <s v="MS"/>
    <n v="3"/>
    <n v="1"/>
    <m/>
    <m/>
    <x v="5"/>
    <m/>
    <n v="-3"/>
    <n v="-1"/>
    <n v="1"/>
    <x v="1"/>
    <x v="6"/>
    <x v="0"/>
  </r>
  <r>
    <x v="9"/>
    <x v="535"/>
    <x v="1"/>
    <s v="BA"/>
    <n v="33"/>
    <n v="12"/>
    <n v="43"/>
    <n v="10"/>
    <x v="7"/>
    <m/>
    <n v="10"/>
    <n v="0.30303030303030304"/>
    <n v="6"/>
    <x v="0"/>
    <x v="81"/>
    <x v="1"/>
  </r>
  <r>
    <x v="9"/>
    <x v="337"/>
    <x v="0"/>
    <s v="MA"/>
    <n v="49"/>
    <n v="17"/>
    <n v="42"/>
    <n v="24"/>
    <x v="7"/>
    <m/>
    <n v="-7"/>
    <n v="-0.14285714285714285"/>
    <n v="16"/>
    <x v="0"/>
    <x v="22"/>
    <x v="1"/>
  </r>
  <r>
    <x v="9"/>
    <x v="536"/>
    <x v="1"/>
    <s v="BSW"/>
    <n v="106"/>
    <n v="19"/>
    <n v="102"/>
    <n v="38"/>
    <x v="16"/>
    <m/>
    <n v="-4"/>
    <n v="-3.7735849056603772E-2"/>
    <n v="18"/>
    <x v="0"/>
    <x v="80"/>
    <x v="1"/>
  </r>
  <r>
    <x v="9"/>
    <x v="536"/>
    <x v="0"/>
    <s v="MSW"/>
    <n v="1147"/>
    <n v="559"/>
    <n v="1197"/>
    <n v="528"/>
    <x v="16"/>
    <m/>
    <n v="50"/>
    <n v="4.3591979075850044E-2"/>
    <n v="382"/>
    <x v="0"/>
    <x v="132"/>
    <x v="1"/>
  </r>
  <r>
    <x v="9"/>
    <x v="41"/>
    <x v="1"/>
    <s v="BA"/>
    <n v="619"/>
    <n v="241"/>
    <n v="647"/>
    <n v="234"/>
    <x v="5"/>
    <m/>
    <n v="28"/>
    <n v="4.5234248788368334E-2"/>
    <n v="103"/>
    <x v="0"/>
    <x v="133"/>
    <x v="1"/>
  </r>
  <r>
    <x v="9"/>
    <x v="41"/>
    <x v="1"/>
    <s v="BA"/>
    <n v="3"/>
    <n v="1"/>
    <n v="1"/>
    <n v="1"/>
    <x v="5"/>
    <m/>
    <n v="-2"/>
    <n v="-0.66666666666666663"/>
    <n v="1"/>
    <x v="1"/>
    <x v="6"/>
    <x v="1"/>
  </r>
  <r>
    <x v="9"/>
    <x v="42"/>
    <x v="1"/>
    <s v="BA"/>
    <n v="75"/>
    <n v="16"/>
    <n v="81"/>
    <n v="17"/>
    <x v="5"/>
    <m/>
    <n v="6"/>
    <n v="0.08"/>
    <n v="13"/>
    <x v="0"/>
    <x v="22"/>
    <x v="1"/>
  </r>
  <r>
    <x v="9"/>
    <x v="42"/>
    <x v="0"/>
    <s v="MA"/>
    <n v="7"/>
    <n v="7"/>
    <n v="6"/>
    <n v="1"/>
    <x v="5"/>
    <m/>
    <n v="-1"/>
    <n v="-0.14285714285714285"/>
    <n v="2"/>
    <x v="0"/>
    <x v="37"/>
    <x v="0"/>
  </r>
  <r>
    <x v="9"/>
    <x v="243"/>
    <x v="0"/>
    <s v="MA"/>
    <n v="9"/>
    <n v="3"/>
    <n v="4"/>
    <n v="5"/>
    <x v="7"/>
    <m/>
    <n v="-5"/>
    <n v="-0.55555555555555558"/>
    <n v="3"/>
    <x v="1"/>
    <x v="17"/>
    <x v="1"/>
  </r>
  <r>
    <x v="9"/>
    <x v="537"/>
    <x v="0"/>
    <s v="MS in Ed"/>
    <n v="70"/>
    <n v="19"/>
    <n v="51"/>
    <n v="19"/>
    <x v="7"/>
    <m/>
    <n v="-19"/>
    <n v="-0.27142857142857141"/>
    <n v="23"/>
    <x v="1"/>
    <x v="80"/>
    <x v="1"/>
  </r>
  <r>
    <x v="9"/>
    <x v="538"/>
    <x v="1"/>
    <s v="BA"/>
    <n v="241"/>
    <n v="64"/>
    <n v="184"/>
    <n v="62"/>
    <x v="14"/>
    <m/>
    <n v="-57"/>
    <n v="-0.23651452282157676"/>
    <n v="40"/>
    <x v="0"/>
    <x v="89"/>
    <x v="1"/>
  </r>
  <r>
    <x v="9"/>
    <x v="539"/>
    <x v="0"/>
    <s v="MS"/>
    <n v="46"/>
    <n v="17"/>
    <n v="52"/>
    <n v="27"/>
    <x v="6"/>
    <m/>
    <n v="6"/>
    <n v="0.13043478260869565"/>
    <n v="15"/>
    <x v="0"/>
    <x v="80"/>
    <x v="1"/>
  </r>
  <r>
    <x v="9"/>
    <x v="43"/>
    <x v="1"/>
    <s v="BA"/>
    <n v="46"/>
    <n v="15"/>
    <n v="58"/>
    <n v="8"/>
    <x v="8"/>
    <m/>
    <n v="12"/>
    <n v="0.2608695652173913"/>
    <n v="8"/>
    <x v="0"/>
    <x v="36"/>
    <x v="0"/>
  </r>
  <r>
    <x v="9"/>
    <x v="43"/>
    <x v="1"/>
    <s v="BA"/>
    <n v="14"/>
    <n v="2"/>
    <n v="20"/>
    <n v="4"/>
    <x v="8"/>
    <m/>
    <n v="6"/>
    <n v="0.42857142857142855"/>
    <n v="2"/>
    <x v="1"/>
    <x v="57"/>
    <x v="1"/>
  </r>
  <r>
    <x v="9"/>
    <x v="540"/>
    <x v="0"/>
    <s v="MA"/>
    <n v="19"/>
    <n v="6"/>
    <n v="20"/>
    <n v="4"/>
    <x v="8"/>
    <m/>
    <n v="1"/>
    <n v="5.2631578947368418E-2"/>
    <n v="6"/>
    <x v="1"/>
    <x v="81"/>
    <x v="0"/>
  </r>
  <r>
    <x v="9"/>
    <x v="540"/>
    <x v="0"/>
    <s v="MA"/>
    <n v="14"/>
    <n v="2"/>
    <m/>
    <m/>
    <x v="8"/>
    <m/>
    <n v="-14"/>
    <n v="-1"/>
    <n v="5"/>
    <x v="1"/>
    <x v="6"/>
    <x v="0"/>
  </r>
  <r>
    <x v="9"/>
    <x v="541"/>
    <x v="1"/>
    <s v="BA"/>
    <n v="133"/>
    <n v="39"/>
    <n v="131"/>
    <n v="46"/>
    <x v="9"/>
    <m/>
    <n v="-2"/>
    <n v="-1.5037593984962405E-2"/>
    <n v="22"/>
    <x v="0"/>
    <x v="34"/>
    <x v="1"/>
  </r>
  <r>
    <x v="9"/>
    <x v="542"/>
    <x v="1"/>
    <s v="BA"/>
    <n v="130"/>
    <n v="34"/>
    <n v="128"/>
    <n v="23"/>
    <x v="9"/>
    <m/>
    <n v="-2"/>
    <n v="-1.5384615384615385E-2"/>
    <n v="22"/>
    <x v="0"/>
    <x v="0"/>
    <x v="1"/>
  </r>
  <r>
    <x v="9"/>
    <x v="543"/>
    <x v="0"/>
    <s v="MS in Ed"/>
    <n v="215"/>
    <n v="98"/>
    <n v="212"/>
    <n v="89"/>
    <x v="7"/>
    <m/>
    <n v="-3"/>
    <n v="-1.3953488372093023E-2"/>
    <n v="72"/>
    <x v="0"/>
    <x v="92"/>
    <x v="1"/>
  </r>
  <r>
    <x v="9"/>
    <x v="544"/>
    <x v="0"/>
    <s v="MS in Ed"/>
    <n v="2"/>
    <n v="1"/>
    <n v="1"/>
    <n v="1"/>
    <x v="7"/>
    <m/>
    <n v="-1"/>
    <n v="-0.5"/>
    <n v="1"/>
    <x v="1"/>
    <x v="6"/>
    <x v="1"/>
  </r>
  <r>
    <x v="9"/>
    <x v="545"/>
    <x v="0"/>
    <s v="MS in Ed"/>
    <n v="7"/>
    <n v="6"/>
    <n v="9"/>
    <n v="4"/>
    <x v="7"/>
    <m/>
    <n v="2"/>
    <n v="0.2857142857142857"/>
    <n v="2"/>
    <x v="0"/>
    <x v="57"/>
    <x v="1"/>
  </r>
  <r>
    <x v="9"/>
    <x v="546"/>
    <x v="0"/>
    <s v="MS in Ed"/>
    <n v="1"/>
    <n v="4"/>
    <n v="0"/>
    <n v="0"/>
    <x v="7"/>
    <m/>
    <n v="-1"/>
    <n v="-1"/>
    <n v="0"/>
    <x v="0"/>
    <x v="6"/>
    <x v="0"/>
  </r>
  <r>
    <x v="9"/>
    <x v="547"/>
    <x v="0"/>
    <s v="MS in Ed"/>
    <n v="22"/>
    <n v="4"/>
    <n v="22"/>
    <n v="12"/>
    <x v="7"/>
    <m/>
    <n v="0"/>
    <n v="0"/>
    <n v="7"/>
    <x v="1"/>
    <x v="81"/>
    <x v="1"/>
  </r>
  <r>
    <x v="9"/>
    <x v="548"/>
    <x v="0"/>
    <s v="MS in Ed"/>
    <n v="4"/>
    <n v="2"/>
    <n v="5"/>
    <n v="1"/>
    <x v="7"/>
    <m/>
    <n v="1"/>
    <n v="0.25"/>
    <n v="1"/>
    <x v="0"/>
    <x v="37"/>
    <x v="0"/>
  </r>
  <r>
    <x v="9"/>
    <x v="549"/>
    <x v="3"/>
    <s v="Adv. Cert. Post Master's"/>
    <n v="24"/>
    <n v="24"/>
    <n v="13"/>
    <n v="17"/>
    <x v="7"/>
    <m/>
    <n v="-11"/>
    <n v="-0.45833333333333331"/>
    <m/>
    <x v="2"/>
    <x v="42"/>
    <x v="2"/>
  </r>
  <r>
    <x v="9"/>
    <x v="549"/>
    <x v="0"/>
    <s v="MA"/>
    <n v="156"/>
    <n v="81"/>
    <n v="159"/>
    <n v="58"/>
    <x v="7"/>
    <m/>
    <n v="3"/>
    <n v="1.9230769230769232E-2"/>
    <n v="52"/>
    <x v="0"/>
    <x v="95"/>
    <x v="1"/>
  </r>
  <r>
    <x v="9"/>
    <x v="345"/>
    <x v="0"/>
    <s v="MA"/>
    <n v="19"/>
    <n v="37"/>
    <n v="30"/>
    <n v="15"/>
    <x v="7"/>
    <m/>
    <n v="11"/>
    <n v="0.57894736842105265"/>
    <n v="6"/>
    <x v="0"/>
    <x v="36"/>
    <x v="1"/>
  </r>
  <r>
    <x v="9"/>
    <x v="550"/>
    <x v="3"/>
    <s v="Adv. Cert. Post Bacc."/>
    <n v="4"/>
    <n v="0"/>
    <n v="5"/>
    <n v="2"/>
    <x v="7"/>
    <m/>
    <n v="1"/>
    <n v="0.25"/>
    <m/>
    <x v="2"/>
    <x v="42"/>
    <x v="2"/>
  </r>
  <r>
    <x v="9"/>
    <x v="551"/>
    <x v="3"/>
    <s v="Adv. Cert. Post Master's"/>
    <n v="10"/>
    <n v="0"/>
    <n v="10"/>
    <n v="6"/>
    <x v="7"/>
    <m/>
    <n v="0"/>
    <n v="0"/>
    <m/>
    <x v="2"/>
    <x v="42"/>
    <x v="2"/>
  </r>
  <r>
    <x v="9"/>
    <x v="252"/>
    <x v="1"/>
    <s v="BA"/>
    <n v="91"/>
    <n v="25"/>
    <n v="104"/>
    <n v="23"/>
    <x v="9"/>
    <m/>
    <n v="13"/>
    <n v="0.14285714285714285"/>
    <n v="15"/>
    <x v="0"/>
    <x v="80"/>
    <x v="1"/>
  </r>
  <r>
    <x v="9"/>
    <x v="252"/>
    <x v="0"/>
    <s v="MA"/>
    <n v="23"/>
    <n v="7"/>
    <n v="19"/>
    <n v="7"/>
    <x v="9"/>
    <m/>
    <n v="-4"/>
    <n v="-0.17391304347826086"/>
    <n v="8"/>
    <x v="1"/>
    <x v="30"/>
    <x v="1"/>
  </r>
  <r>
    <x v="9"/>
    <x v="552"/>
    <x v="0"/>
    <s v="MUP"/>
    <n v="102"/>
    <n v="40"/>
    <n v="112"/>
    <n v="30"/>
    <x v="10"/>
    <m/>
    <n v="10"/>
    <n v="9.8039215686274508E-2"/>
    <n v="34"/>
    <x v="0"/>
    <x v="38"/>
    <x v="0"/>
  </r>
  <r>
    <x v="9"/>
    <x v="553"/>
    <x v="0"/>
    <s v="MS"/>
    <n v="56"/>
    <n v="20"/>
    <n v="65"/>
    <n v="21"/>
    <x v="10"/>
    <m/>
    <n v="9"/>
    <n v="0.16071428571428573"/>
    <n v="19"/>
    <x v="0"/>
    <x v="34"/>
    <x v="0"/>
  </r>
  <r>
    <x v="9"/>
    <x v="374"/>
    <x v="1"/>
    <s v="BA"/>
    <n v="55"/>
    <n v="14"/>
    <n v="59"/>
    <n v="17"/>
    <x v="10"/>
    <m/>
    <n v="4"/>
    <n v="7.2727272727272724E-2"/>
    <n v="9"/>
    <x v="0"/>
    <x v="36"/>
    <x v="1"/>
  </r>
  <r>
    <x v="9"/>
    <x v="554"/>
    <x v="0"/>
    <s v="MA"/>
    <n v="1"/>
    <n v="0"/>
    <n v="2"/>
    <n v="0"/>
    <x v="7"/>
    <m/>
    <n v="1"/>
    <n v="1"/>
    <n v="0"/>
    <x v="1"/>
    <x v="17"/>
    <x v="0"/>
  </r>
  <r>
    <x v="9"/>
    <x v="555"/>
    <x v="0"/>
    <s v="MA"/>
    <n v="24"/>
    <n v="2"/>
    <n v="26"/>
    <n v="6"/>
    <x v="7"/>
    <m/>
    <n v="2"/>
    <n v="8.3333333333333329E-2"/>
    <n v="8"/>
    <x v="1"/>
    <x v="19"/>
    <x v="0"/>
  </r>
  <r>
    <x v="9"/>
    <x v="556"/>
    <x v="1"/>
    <s v="BA"/>
    <n v="82"/>
    <n v="23"/>
    <n v="81"/>
    <n v="22"/>
    <x v="5"/>
    <m/>
    <n v="-1"/>
    <n v="-1.2195121951219513E-2"/>
    <n v="14"/>
    <x v="0"/>
    <x v="22"/>
    <x v="1"/>
  </r>
  <r>
    <x v="10"/>
    <x v="116"/>
    <x v="1"/>
    <s v="BA"/>
    <n v="54"/>
    <n v="9"/>
    <n v="47"/>
    <n v="14"/>
    <x v="5"/>
    <m/>
    <n v="-7"/>
    <n v="-0.12962962962962962"/>
    <n v="9"/>
    <x v="1"/>
    <x v="21"/>
    <x v="1"/>
  </r>
  <r>
    <x v="10"/>
    <x v="557"/>
    <x v="3"/>
    <s v="Adv. Cert. Post Bacc."/>
    <n v="2"/>
    <n v="7"/>
    <n v="2"/>
    <n v="5"/>
    <x v="11"/>
    <m/>
    <n v="0"/>
    <n v="0"/>
    <m/>
    <x v="2"/>
    <x v="42"/>
    <x v="2"/>
  </r>
  <r>
    <x v="10"/>
    <x v="558"/>
    <x v="1"/>
    <s v="BS"/>
    <n v="15"/>
    <n v="0"/>
    <n v="25"/>
    <n v="0"/>
    <x v="8"/>
    <m/>
    <n v="10"/>
    <n v="0.66666666666666663"/>
    <n v="3"/>
    <x v="1"/>
    <x v="91"/>
    <x v="0"/>
  </r>
  <r>
    <x v="10"/>
    <x v="559"/>
    <x v="1"/>
    <s v="BS"/>
    <n v="93"/>
    <n v="27"/>
    <n v="97"/>
    <n v="19"/>
    <x v="2"/>
    <m/>
    <n v="4"/>
    <n v="4.3010752688172046E-2"/>
    <n v="16"/>
    <x v="0"/>
    <x v="112"/>
    <x v="1"/>
  </r>
  <r>
    <x v="10"/>
    <x v="560"/>
    <x v="1"/>
    <s v="BS"/>
    <n v="637"/>
    <n v="56"/>
    <n v="827"/>
    <n v="67"/>
    <x v="4"/>
    <m/>
    <n v="190"/>
    <n v="0.29827315541601257"/>
    <n v="106"/>
    <x v="1"/>
    <x v="134"/>
    <x v="0"/>
  </r>
  <r>
    <x v="10"/>
    <x v="561"/>
    <x v="3"/>
    <s v="Adv. Cert. Post Bacc."/>
    <n v="7"/>
    <n v="2"/>
    <n v="7"/>
    <n v="6"/>
    <x v="4"/>
    <m/>
    <n v="0"/>
    <n v="0"/>
    <m/>
    <x v="2"/>
    <x v="42"/>
    <x v="2"/>
  </r>
  <r>
    <x v="10"/>
    <x v="562"/>
    <x v="3"/>
    <s v="Adv. Cert. Post Bacc."/>
    <n v="8"/>
    <n v="3"/>
    <n v="3"/>
    <n v="19"/>
    <x v="11"/>
    <m/>
    <n v="-5"/>
    <n v="-0.625"/>
    <m/>
    <x v="2"/>
    <x v="42"/>
    <x v="2"/>
  </r>
  <r>
    <x v="10"/>
    <x v="563"/>
    <x v="3"/>
    <s v="Adv. Cert. Post Bacc."/>
    <n v="28"/>
    <n v="45"/>
    <n v="12"/>
    <n v="58"/>
    <x v="11"/>
    <m/>
    <n v="-16"/>
    <n v="-0.5714285714285714"/>
    <m/>
    <x v="2"/>
    <x v="42"/>
    <x v="2"/>
  </r>
  <r>
    <x v="10"/>
    <x v="58"/>
    <x v="1"/>
    <s v="BA"/>
    <n v="4"/>
    <n v="3"/>
    <m/>
    <m/>
    <x v="11"/>
    <m/>
    <n v="-4"/>
    <n v="-1"/>
    <n v="1"/>
    <x v="0"/>
    <x v="6"/>
    <x v="0"/>
  </r>
  <r>
    <x v="10"/>
    <x v="58"/>
    <x v="1"/>
    <s v="BS"/>
    <n v="608"/>
    <n v="164"/>
    <n v="689"/>
    <n v="167"/>
    <x v="11"/>
    <m/>
    <n v="81"/>
    <n v="0.13322368421052633"/>
    <n v="101"/>
    <x v="0"/>
    <x v="61"/>
    <x v="1"/>
  </r>
  <r>
    <x v="10"/>
    <x v="58"/>
    <x v="1"/>
    <s v="BS"/>
    <n v="172"/>
    <n v="55"/>
    <n v="184"/>
    <n v="47"/>
    <x v="11"/>
    <m/>
    <n v="12"/>
    <n v="6.9767441860465115E-2"/>
    <n v="29"/>
    <x v="0"/>
    <x v="89"/>
    <x v="1"/>
  </r>
  <r>
    <x v="10"/>
    <x v="58"/>
    <x v="1"/>
    <s v="BS"/>
    <n v="146"/>
    <n v="28"/>
    <n v="144"/>
    <n v="47"/>
    <x v="11"/>
    <m/>
    <n v="-2"/>
    <n v="-1.3698630136986301E-2"/>
    <n v="24"/>
    <x v="0"/>
    <x v="101"/>
    <x v="1"/>
  </r>
  <r>
    <x v="10"/>
    <x v="58"/>
    <x v="1"/>
    <s v="BS"/>
    <n v="203"/>
    <n v="67"/>
    <n v="245"/>
    <n v="75"/>
    <x v="11"/>
    <m/>
    <n v="42"/>
    <n v="0.20689655172413793"/>
    <n v="34"/>
    <x v="0"/>
    <x v="62"/>
    <x v="1"/>
  </r>
  <r>
    <x v="10"/>
    <x v="58"/>
    <x v="1"/>
    <s v="BS"/>
    <n v="305"/>
    <n v="93"/>
    <n v="314"/>
    <n v="119"/>
    <x v="11"/>
    <m/>
    <n v="9"/>
    <n v="2.9508196721311476E-2"/>
    <n v="51"/>
    <x v="0"/>
    <x v="96"/>
    <x v="1"/>
  </r>
  <r>
    <x v="10"/>
    <x v="58"/>
    <x v="1"/>
    <s v="BS"/>
    <n v="270"/>
    <n v="82"/>
    <n v="279"/>
    <n v="96"/>
    <x v="11"/>
    <m/>
    <n v="9"/>
    <n v="3.3333333333333333E-2"/>
    <n v="45"/>
    <x v="0"/>
    <x v="14"/>
    <x v="1"/>
  </r>
  <r>
    <x v="10"/>
    <x v="58"/>
    <x v="1"/>
    <s v="BS"/>
    <n v="15"/>
    <n v="8"/>
    <n v="33"/>
    <n v="9"/>
    <x v="11"/>
    <m/>
    <n v="18"/>
    <n v="1.2"/>
    <n v="3"/>
    <x v="0"/>
    <x v="30"/>
    <x v="1"/>
  </r>
  <r>
    <x v="10"/>
    <x v="58"/>
    <x v="0"/>
    <s v="MA"/>
    <n v="4"/>
    <n v="3"/>
    <n v="1"/>
    <n v="3"/>
    <x v="11"/>
    <m/>
    <n v="-3"/>
    <n v="-0.75"/>
    <n v="1"/>
    <x v="0"/>
    <x v="6"/>
    <x v="1"/>
  </r>
  <r>
    <x v="10"/>
    <x v="58"/>
    <x v="0"/>
    <s v="MA"/>
    <n v="14"/>
    <n v="8"/>
    <n v="33"/>
    <n v="9"/>
    <x v="11"/>
    <m/>
    <n v="19"/>
    <n v="1.3571428571428572"/>
    <n v="5"/>
    <x v="0"/>
    <x v="29"/>
    <x v="0"/>
  </r>
  <r>
    <x v="10"/>
    <x v="58"/>
    <x v="0"/>
    <s v="MA"/>
    <n v="402"/>
    <n v="90"/>
    <n v="442"/>
    <n v="171"/>
    <x v="11"/>
    <m/>
    <n v="40"/>
    <n v="9.950248756218906E-2"/>
    <n v="134"/>
    <x v="1"/>
    <x v="119"/>
    <x v="1"/>
  </r>
  <r>
    <x v="10"/>
    <x v="58"/>
    <x v="0"/>
    <s v="MA"/>
    <n v="2"/>
    <n v="0"/>
    <n v="1"/>
    <n v="1"/>
    <x v="11"/>
    <m/>
    <n v="-1"/>
    <n v="-0.5"/>
    <n v="1"/>
    <x v="1"/>
    <x v="6"/>
    <x v="1"/>
  </r>
  <r>
    <x v="10"/>
    <x v="564"/>
    <x v="1"/>
    <s v="BA"/>
    <n v="247"/>
    <n v="63"/>
    <n v="389"/>
    <n v="49"/>
    <x v="11"/>
    <m/>
    <n v="142"/>
    <n v="0.5748987854251012"/>
    <n v="41"/>
    <x v="0"/>
    <x v="25"/>
    <x v="0"/>
  </r>
  <r>
    <x v="10"/>
    <x v="565"/>
    <x v="1"/>
    <s v="BS"/>
    <n v="2368"/>
    <n v="578"/>
    <n v="2521"/>
    <n v="622"/>
    <x v="11"/>
    <m/>
    <n v="153"/>
    <n v="6.4611486486486486E-2"/>
    <n v="395"/>
    <x v="0"/>
    <x v="135"/>
    <x v="1"/>
  </r>
  <r>
    <x v="10"/>
    <x v="566"/>
    <x v="1"/>
    <s v="BS"/>
    <n v="413"/>
    <n v="98"/>
    <n v="400"/>
    <n v="84"/>
    <x v="11"/>
    <m/>
    <n v="-13"/>
    <n v="-3.1476997578692496E-2"/>
    <n v="69"/>
    <x v="0"/>
    <x v="88"/>
    <x v="1"/>
  </r>
  <r>
    <x v="10"/>
    <x v="566"/>
    <x v="1"/>
    <s v="BS"/>
    <n v="2"/>
    <n v="0"/>
    <n v="1"/>
    <n v="1"/>
    <x v="11"/>
    <m/>
    <n v="-1"/>
    <n v="-0.5"/>
    <n v="0"/>
    <x v="1"/>
    <x v="6"/>
    <x v="1"/>
  </r>
  <r>
    <x v="10"/>
    <x v="566"/>
    <x v="1"/>
    <s v="BS"/>
    <n v="1"/>
    <n v="0"/>
    <n v="0"/>
    <n v="0"/>
    <x v="11"/>
    <m/>
    <n v="-1"/>
    <n v="-1"/>
    <n v="0"/>
    <x v="1"/>
    <x v="6"/>
    <x v="0"/>
  </r>
  <r>
    <x v="10"/>
    <x v="567"/>
    <x v="1"/>
    <s v="BA"/>
    <n v="1239"/>
    <n v="278"/>
    <n v="1102"/>
    <n v="255"/>
    <x v="11"/>
    <m/>
    <n v="-137"/>
    <n v="-0.11057304277643261"/>
    <n v="207"/>
    <x v="0"/>
    <x v="118"/>
    <x v="1"/>
  </r>
  <r>
    <x v="10"/>
    <x v="568"/>
    <x v="1"/>
    <s v="BA"/>
    <n v="58"/>
    <n v="27"/>
    <n v="37"/>
    <n v="21"/>
    <x v="11"/>
    <m/>
    <n v="-21"/>
    <n v="-0.36206896551724138"/>
    <n v="10"/>
    <x v="0"/>
    <x v="30"/>
    <x v="1"/>
  </r>
  <r>
    <x v="10"/>
    <x v="569"/>
    <x v="0"/>
    <s v="MS"/>
    <n v="51"/>
    <n v="15"/>
    <n v="66"/>
    <n v="20"/>
    <x v="4"/>
    <m/>
    <n v="15"/>
    <n v="0.29411764705882354"/>
    <n v="17"/>
    <x v="1"/>
    <x v="34"/>
    <x v="0"/>
  </r>
  <r>
    <x v="10"/>
    <x v="11"/>
    <x v="1"/>
    <s v="BS"/>
    <n v="198"/>
    <n v="49"/>
    <n v="195"/>
    <n v="45"/>
    <x v="1"/>
    <m/>
    <n v="-3"/>
    <n v="-1.5151515151515152E-2"/>
    <n v="33"/>
    <x v="0"/>
    <x v="54"/>
    <x v="1"/>
  </r>
  <r>
    <x v="10"/>
    <x v="11"/>
    <x v="0"/>
    <s v="MA"/>
    <n v="21"/>
    <n v="0"/>
    <n v="20"/>
    <n v="5"/>
    <x v="1"/>
    <m/>
    <n v="-1"/>
    <n v="-4.7619047619047616E-2"/>
    <n v="7"/>
    <x v="1"/>
    <x v="81"/>
    <x v="0"/>
  </r>
  <r>
    <x v="10"/>
    <x v="11"/>
    <x v="1"/>
    <s v="BS"/>
    <n v="2"/>
    <n v="0"/>
    <n v="0"/>
    <n v="1"/>
    <x v="1"/>
    <m/>
    <n v="-2"/>
    <n v="-1"/>
    <n v="0"/>
    <x v="1"/>
    <x v="6"/>
    <x v="1"/>
  </r>
  <r>
    <x v="10"/>
    <x v="570"/>
    <x v="3"/>
    <s v="Adv. Cert. Post Bacc."/>
    <n v="2"/>
    <n v="0"/>
    <n v="5"/>
    <n v="0"/>
    <x v="6"/>
    <m/>
    <n v="3"/>
    <n v="1.5"/>
    <m/>
    <x v="2"/>
    <x v="42"/>
    <x v="2"/>
  </r>
  <r>
    <x v="10"/>
    <x v="570"/>
    <x v="0"/>
    <s v="MS"/>
    <n v="53"/>
    <n v="5"/>
    <n v="74"/>
    <n v="9"/>
    <x v="6"/>
    <m/>
    <n v="21"/>
    <n v="0.39622641509433965"/>
    <n v="18"/>
    <x v="1"/>
    <x v="104"/>
    <x v="0"/>
  </r>
  <r>
    <x v="10"/>
    <x v="571"/>
    <x v="1"/>
    <s v="BS"/>
    <n v="29"/>
    <n v="0"/>
    <n v="69"/>
    <n v="1"/>
    <x v="6"/>
    <m/>
    <n v="40"/>
    <n v="1.3793103448275863"/>
    <n v="5"/>
    <x v="1"/>
    <x v="35"/>
    <x v="0"/>
  </r>
  <r>
    <x v="10"/>
    <x v="12"/>
    <x v="1"/>
    <s v="BA"/>
    <n v="281"/>
    <n v="74"/>
    <n v="270"/>
    <n v="71"/>
    <x v="5"/>
    <m/>
    <n v="-11"/>
    <n v="-3.9145907473309607E-2"/>
    <n v="47"/>
    <x v="0"/>
    <x v="13"/>
    <x v="1"/>
  </r>
  <r>
    <x v="10"/>
    <x v="572"/>
    <x v="1"/>
    <s v="BA"/>
    <n v="60"/>
    <n v="26"/>
    <n v="22"/>
    <n v="21"/>
    <x v="10"/>
    <m/>
    <n v="-38"/>
    <n v="-0.6333333333333333"/>
    <n v="10"/>
    <x v="0"/>
    <x v="91"/>
    <x v="1"/>
  </r>
  <r>
    <x v="10"/>
    <x v="573"/>
    <x v="1"/>
    <s v="BS"/>
    <n v="48"/>
    <n v="14"/>
    <n v="53"/>
    <n v="12"/>
    <x v="10"/>
    <m/>
    <n v="5"/>
    <n v="0.10416666666666667"/>
    <n v="8"/>
    <x v="0"/>
    <x v="19"/>
    <x v="1"/>
  </r>
  <r>
    <x v="10"/>
    <x v="574"/>
    <x v="3"/>
    <s v="Adv. Cert. Post Bacc."/>
    <n v="4"/>
    <n v="11"/>
    <n v="0"/>
    <n v="14"/>
    <x v="0"/>
    <m/>
    <n v="-4"/>
    <n v="-1"/>
    <m/>
    <x v="2"/>
    <x v="42"/>
    <x v="2"/>
  </r>
  <r>
    <x v="10"/>
    <x v="574"/>
    <x v="3"/>
    <s v="Cert. &lt; 30 Credits"/>
    <n v="4"/>
    <n v="5"/>
    <n v="5"/>
    <n v="8"/>
    <x v="0"/>
    <m/>
    <n v="1"/>
    <n v="0.25"/>
    <m/>
    <x v="2"/>
    <x v="42"/>
    <x v="2"/>
  </r>
  <r>
    <x v="10"/>
    <x v="575"/>
    <x v="0"/>
    <s v="MA"/>
    <n v="125"/>
    <n v="59"/>
    <n v="141"/>
    <n v="53"/>
    <x v="6"/>
    <m/>
    <n v="16"/>
    <n v="0.128"/>
    <n v="42"/>
    <x v="0"/>
    <x v="14"/>
    <x v="1"/>
  </r>
  <r>
    <x v="10"/>
    <x v="576"/>
    <x v="1"/>
    <s v="BA"/>
    <n v="1919"/>
    <n v="465"/>
    <n v="2043"/>
    <n v="421"/>
    <x v="11"/>
    <m/>
    <n v="124"/>
    <n v="6.4616988014590926E-2"/>
    <n v="320"/>
    <x v="0"/>
    <x v="136"/>
    <x v="1"/>
  </r>
  <r>
    <x v="10"/>
    <x v="576"/>
    <x v="1"/>
    <s v="BA"/>
    <n v="69"/>
    <n v="19"/>
    <n v="72"/>
    <n v="23"/>
    <x v="11"/>
    <m/>
    <n v="3"/>
    <n v="4.3478260869565216E-2"/>
    <n v="12"/>
    <x v="0"/>
    <x v="35"/>
    <x v="1"/>
  </r>
  <r>
    <x v="10"/>
    <x v="576"/>
    <x v="0"/>
    <s v="MA"/>
    <n v="1"/>
    <n v="0"/>
    <n v="2"/>
    <n v="0"/>
    <x v="11"/>
    <m/>
    <n v="1"/>
    <n v="1"/>
    <n v="0"/>
    <x v="1"/>
    <x v="17"/>
    <x v="0"/>
  </r>
  <r>
    <x v="10"/>
    <x v="576"/>
    <x v="0"/>
    <s v="MA"/>
    <n v="69"/>
    <n v="19"/>
    <n v="72"/>
    <n v="23"/>
    <x v="11"/>
    <m/>
    <n v="3"/>
    <n v="4.3478260869565216E-2"/>
    <n v="23"/>
    <x v="1"/>
    <x v="101"/>
    <x v="0"/>
  </r>
  <r>
    <x v="10"/>
    <x v="576"/>
    <x v="0"/>
    <s v="MA"/>
    <n v="150"/>
    <n v="66"/>
    <n v="159"/>
    <n v="64"/>
    <x v="11"/>
    <m/>
    <n v="9"/>
    <n v="0.06"/>
    <n v="50"/>
    <x v="0"/>
    <x v="95"/>
    <x v="1"/>
  </r>
  <r>
    <x v="10"/>
    <x v="576"/>
    <x v="0"/>
    <s v="MA"/>
    <n v="2"/>
    <n v="2"/>
    <n v="0"/>
    <n v="1"/>
    <x v="11"/>
    <m/>
    <n v="-2"/>
    <n v="-1"/>
    <n v="1"/>
    <x v="0"/>
    <x v="6"/>
    <x v="1"/>
  </r>
  <r>
    <x v="10"/>
    <x v="62"/>
    <x v="1"/>
    <s v="BS"/>
    <n v="15"/>
    <n v="3"/>
    <n v="18"/>
    <n v="1"/>
    <x v="11"/>
    <m/>
    <n v="3"/>
    <n v="0.2"/>
    <n v="3"/>
    <x v="1"/>
    <x v="57"/>
    <x v="0"/>
  </r>
  <r>
    <x v="10"/>
    <x v="62"/>
    <x v="1"/>
    <s v="BS"/>
    <n v="1"/>
    <n v="2"/>
    <n v="3"/>
    <n v="0"/>
    <x v="11"/>
    <m/>
    <n v="2"/>
    <n v="2"/>
    <n v="0"/>
    <x v="0"/>
    <x v="17"/>
    <x v="0"/>
  </r>
  <r>
    <x v="10"/>
    <x v="62"/>
    <x v="1"/>
    <s v="BS"/>
    <n v="1"/>
    <n v="0"/>
    <m/>
    <m/>
    <x v="11"/>
    <m/>
    <n v="-1"/>
    <n v="-1"/>
    <n v="0"/>
    <x v="1"/>
    <x v="6"/>
    <x v="0"/>
  </r>
  <r>
    <x v="10"/>
    <x v="62"/>
    <x v="1"/>
    <s v="BS"/>
    <n v="447"/>
    <n v="64"/>
    <n v="376"/>
    <n v="51"/>
    <x v="11"/>
    <m/>
    <n v="-71"/>
    <n v="-0.15883668903803133"/>
    <n v="75"/>
    <x v="1"/>
    <x v="94"/>
    <x v="0"/>
  </r>
  <r>
    <x v="10"/>
    <x v="62"/>
    <x v="1"/>
    <s v="BS"/>
    <n v="5"/>
    <n v="0"/>
    <m/>
    <m/>
    <x v="11"/>
    <m/>
    <n v="-5"/>
    <n v="-1"/>
    <n v="1"/>
    <x v="1"/>
    <x v="6"/>
    <x v="0"/>
  </r>
  <r>
    <x v="10"/>
    <x v="62"/>
    <x v="1"/>
    <s v="BS"/>
    <n v="2"/>
    <n v="3"/>
    <m/>
    <m/>
    <x v="11"/>
    <m/>
    <n v="-2"/>
    <n v="-1"/>
    <n v="0"/>
    <x v="0"/>
    <x v="6"/>
    <x v="0"/>
  </r>
  <r>
    <x v="10"/>
    <x v="62"/>
    <x v="0"/>
    <s v="MS"/>
    <n v="60"/>
    <n v="12"/>
    <n v="54"/>
    <n v="14"/>
    <x v="11"/>
    <m/>
    <n v="-6"/>
    <n v="-0.1"/>
    <n v="20"/>
    <x v="1"/>
    <x v="85"/>
    <x v="0"/>
  </r>
  <r>
    <x v="10"/>
    <x v="577"/>
    <x v="1"/>
    <s v="BS"/>
    <n v="1"/>
    <n v="0"/>
    <m/>
    <m/>
    <x v="0"/>
    <m/>
    <n v="-1"/>
    <n v="-1"/>
    <n v="0"/>
    <x v="1"/>
    <x v="6"/>
    <x v="0"/>
  </r>
  <r>
    <x v="10"/>
    <x v="577"/>
    <x v="1"/>
    <s v="BS"/>
    <n v="332"/>
    <n v="92"/>
    <n v="314"/>
    <n v="108"/>
    <x v="0"/>
    <m/>
    <n v="-18"/>
    <n v="-5.4216867469879519E-2"/>
    <n v="55"/>
    <x v="0"/>
    <x v="96"/>
    <x v="1"/>
  </r>
  <r>
    <x v="10"/>
    <x v="578"/>
    <x v="1"/>
    <s v="BA"/>
    <n v="32"/>
    <n v="9"/>
    <n v="22"/>
    <n v="8"/>
    <x v="5"/>
    <m/>
    <n v="-10"/>
    <n v="-0.3125"/>
    <n v="5"/>
    <x v="0"/>
    <x v="91"/>
    <x v="1"/>
  </r>
  <r>
    <x v="10"/>
    <x v="579"/>
    <x v="1"/>
    <s v="BA"/>
    <n v="65"/>
    <n v="19"/>
    <n v="48"/>
    <n v="16"/>
    <x v="5"/>
    <m/>
    <n v="-17"/>
    <n v="-0.26153846153846155"/>
    <n v="11"/>
    <x v="0"/>
    <x v="21"/>
    <x v="1"/>
  </r>
  <r>
    <x v="10"/>
    <x v="580"/>
    <x v="3"/>
    <s v="Adv. Cert. Post Bacc."/>
    <n v="2"/>
    <n v="4"/>
    <n v="1"/>
    <n v="9"/>
    <x v="6"/>
    <m/>
    <n v="-1"/>
    <n v="-0.5"/>
    <m/>
    <x v="2"/>
    <x v="42"/>
    <x v="2"/>
  </r>
  <r>
    <x v="10"/>
    <x v="581"/>
    <x v="0"/>
    <s v="MA"/>
    <n v="13"/>
    <n v="0"/>
    <n v="43"/>
    <n v="0"/>
    <x v="5"/>
    <m/>
    <n v="30"/>
    <n v="2.3076923076923075"/>
    <n v="4"/>
    <x v="1"/>
    <x v="22"/>
    <x v="0"/>
  </r>
  <r>
    <x v="10"/>
    <x v="582"/>
    <x v="1"/>
    <s v="BS"/>
    <n v="17"/>
    <n v="0"/>
    <n v="135"/>
    <n v="0"/>
    <x v="5"/>
    <m/>
    <n v="118"/>
    <n v="6.9411764705882355"/>
    <n v="3"/>
    <x v="1"/>
    <x v="4"/>
    <x v="0"/>
  </r>
  <r>
    <x v="10"/>
    <x v="583"/>
    <x v="1"/>
    <s v="BA"/>
    <n v="90"/>
    <n v="15"/>
    <n v="72"/>
    <n v="14"/>
    <x v="5"/>
    <m/>
    <n v="-18"/>
    <n v="-0.2"/>
    <n v="15"/>
    <x v="1"/>
    <x v="35"/>
    <x v="1"/>
  </r>
  <r>
    <x v="10"/>
    <x v="584"/>
    <x v="0"/>
    <s v="MA"/>
    <n v="120"/>
    <n v="18"/>
    <n v="129"/>
    <n v="28"/>
    <x v="11"/>
    <m/>
    <n v="9"/>
    <n v="7.4999999999999997E-2"/>
    <n v="40"/>
    <x v="1"/>
    <x v="109"/>
    <x v="0"/>
  </r>
  <r>
    <x v="10"/>
    <x v="585"/>
    <x v="1"/>
    <s v="BA"/>
    <n v="391"/>
    <n v="112"/>
    <n v="331"/>
    <n v="96"/>
    <x v="11"/>
    <m/>
    <n v="-60"/>
    <n v="-0.15345268542199489"/>
    <n v="65"/>
    <x v="0"/>
    <x v="70"/>
    <x v="1"/>
  </r>
  <r>
    <x v="10"/>
    <x v="586"/>
    <x v="1"/>
    <s v="BA"/>
    <n v="37"/>
    <n v="6"/>
    <n v="35"/>
    <n v="12"/>
    <x v="5"/>
    <m/>
    <n v="-2"/>
    <n v="-5.4054054054054057E-2"/>
    <n v="6"/>
    <x v="1"/>
    <x v="30"/>
    <x v="1"/>
  </r>
  <r>
    <x v="10"/>
    <x v="587"/>
    <x v="1"/>
    <s v="BA"/>
    <n v="606"/>
    <n v="134"/>
    <n v="618"/>
    <n v="178"/>
    <x v="18"/>
    <m/>
    <n v="12"/>
    <n v="1.9801980198019802E-2"/>
    <n v="101"/>
    <x v="0"/>
    <x v="108"/>
    <x v="1"/>
  </r>
  <r>
    <x v="10"/>
    <x v="588"/>
    <x v="3"/>
    <s v="Cert. &lt; 30 Credits"/>
    <n v="2"/>
    <n v="0"/>
    <n v="2"/>
    <n v="8"/>
    <x v="18"/>
    <m/>
    <n v="0"/>
    <n v="0"/>
    <m/>
    <x v="2"/>
    <x v="42"/>
    <x v="2"/>
  </r>
  <r>
    <x v="10"/>
    <x v="589"/>
    <x v="1"/>
    <s v="BA"/>
    <n v="4"/>
    <n v="4"/>
    <n v="6"/>
    <n v="4"/>
    <x v="5"/>
    <m/>
    <n v="2"/>
    <n v="0.5"/>
    <n v="1"/>
    <x v="0"/>
    <x v="17"/>
    <x v="1"/>
  </r>
  <r>
    <x v="10"/>
    <x v="590"/>
    <x v="1"/>
    <s v="BA"/>
    <n v="1"/>
    <n v="0"/>
    <n v="1"/>
    <n v="0"/>
    <x v="11"/>
    <m/>
    <n v="0"/>
    <n v="0"/>
    <n v="0"/>
    <x v="1"/>
    <x v="6"/>
    <x v="0"/>
  </r>
  <r>
    <x v="10"/>
    <x v="591"/>
    <x v="1"/>
    <s v="BA"/>
    <n v="1"/>
    <n v="0"/>
    <n v="2"/>
    <n v="0"/>
    <x v="11"/>
    <m/>
    <n v="1"/>
    <n v="1"/>
    <n v="0"/>
    <x v="1"/>
    <x v="6"/>
    <x v="0"/>
  </r>
  <r>
    <x v="10"/>
    <x v="194"/>
    <x v="1"/>
    <s v="BS"/>
    <n v="1"/>
    <n v="0"/>
    <n v="0"/>
    <n v="1"/>
    <x v="1"/>
    <m/>
    <n v="-1"/>
    <n v="-1"/>
    <n v="0"/>
    <x v="1"/>
    <x v="6"/>
    <x v="1"/>
  </r>
  <r>
    <x v="10"/>
    <x v="592"/>
    <x v="1"/>
    <s v="BS"/>
    <n v="1"/>
    <n v="0"/>
    <n v="1"/>
    <n v="0"/>
    <x v="6"/>
    <m/>
    <n v="0"/>
    <n v="0"/>
    <n v="0"/>
    <x v="1"/>
    <x v="6"/>
    <x v="0"/>
  </r>
  <r>
    <x v="10"/>
    <x v="195"/>
    <x v="1"/>
    <s v="BA"/>
    <n v="1"/>
    <n v="0"/>
    <n v="0"/>
    <n v="1"/>
    <x v="5"/>
    <m/>
    <n v="-1"/>
    <n v="-1"/>
    <n v="0"/>
    <x v="1"/>
    <x v="6"/>
    <x v="1"/>
  </r>
  <r>
    <x v="10"/>
    <x v="593"/>
    <x v="1"/>
    <s v="BA"/>
    <n v="1"/>
    <n v="0"/>
    <n v="1"/>
    <n v="0"/>
    <x v="10"/>
    <m/>
    <n v="0"/>
    <n v="0"/>
    <n v="0"/>
    <x v="1"/>
    <x v="6"/>
    <x v="0"/>
  </r>
  <r>
    <x v="10"/>
    <x v="594"/>
    <x v="1"/>
    <s v="BS"/>
    <n v="1"/>
    <n v="0"/>
    <n v="1"/>
    <n v="0"/>
    <x v="10"/>
    <m/>
    <n v="0"/>
    <n v="0"/>
    <n v="0"/>
    <x v="1"/>
    <x v="6"/>
    <x v="0"/>
  </r>
  <r>
    <x v="10"/>
    <x v="595"/>
    <x v="1"/>
    <s v="BA"/>
    <n v="9"/>
    <n v="3"/>
    <n v="9"/>
    <n v="2"/>
    <x v="11"/>
    <m/>
    <n v="0"/>
    <n v="0"/>
    <n v="2"/>
    <x v="0"/>
    <x v="37"/>
    <x v="0"/>
  </r>
  <r>
    <x v="10"/>
    <x v="596"/>
    <x v="1"/>
    <s v="BS"/>
    <n v="1"/>
    <n v="2"/>
    <n v="3"/>
    <n v="0"/>
    <x v="11"/>
    <m/>
    <n v="2"/>
    <n v="2"/>
    <n v="0"/>
    <x v="0"/>
    <x v="17"/>
    <x v="0"/>
  </r>
  <r>
    <x v="10"/>
    <x v="597"/>
    <x v="1"/>
    <s v="BA"/>
    <n v="1"/>
    <n v="0"/>
    <n v="1"/>
    <n v="0"/>
    <x v="5"/>
    <m/>
    <n v="0"/>
    <n v="0"/>
    <n v="0"/>
    <x v="1"/>
    <x v="6"/>
    <x v="0"/>
  </r>
  <r>
    <x v="10"/>
    <x v="598"/>
    <x v="1"/>
    <s v="BA"/>
    <n v="1"/>
    <n v="0"/>
    <n v="1"/>
    <n v="0"/>
    <x v="11"/>
    <m/>
    <n v="0"/>
    <n v="0"/>
    <n v="0"/>
    <x v="1"/>
    <x v="6"/>
    <x v="0"/>
  </r>
  <r>
    <x v="10"/>
    <x v="211"/>
    <x v="1"/>
    <s v="BA"/>
    <n v="4"/>
    <n v="1"/>
    <n v="0"/>
    <n v="0"/>
    <x v="10"/>
    <m/>
    <n v="-4"/>
    <n v="-1"/>
    <n v="1"/>
    <x v="1"/>
    <x v="6"/>
    <x v="0"/>
  </r>
  <r>
    <x v="10"/>
    <x v="35"/>
    <x v="1"/>
    <s v="BA"/>
    <n v="68"/>
    <n v="24"/>
    <n v="71"/>
    <n v="18"/>
    <x v="5"/>
    <m/>
    <n v="3"/>
    <n v="4.4117647058823532E-2"/>
    <n v="11"/>
    <x v="0"/>
    <x v="35"/>
    <x v="1"/>
  </r>
  <r>
    <x v="10"/>
    <x v="599"/>
    <x v="1"/>
    <s v="BS"/>
    <n v="291"/>
    <n v="101"/>
    <n v="261"/>
    <n v="86"/>
    <x v="11"/>
    <m/>
    <n v="-30"/>
    <n v="-0.10309278350515463"/>
    <n v="49"/>
    <x v="0"/>
    <x v="99"/>
    <x v="1"/>
  </r>
  <r>
    <x v="10"/>
    <x v="233"/>
    <x v="1"/>
    <s v="BA"/>
    <n v="447"/>
    <n v="91"/>
    <n v="482"/>
    <n v="87"/>
    <x v="5"/>
    <m/>
    <n v="35"/>
    <n v="7.829977628635347E-2"/>
    <n v="75"/>
    <x v="0"/>
    <x v="90"/>
    <x v="1"/>
  </r>
  <r>
    <x v="10"/>
    <x v="600"/>
    <x v="3"/>
    <s v="Adv. Cert. Post Master's"/>
    <n v="5"/>
    <n v="3"/>
    <n v="8"/>
    <n v="1"/>
    <x v="11"/>
    <m/>
    <n v="3"/>
    <n v="0.6"/>
    <m/>
    <x v="2"/>
    <x v="42"/>
    <x v="2"/>
  </r>
  <r>
    <x v="10"/>
    <x v="601"/>
    <x v="0"/>
    <s v="MS"/>
    <n v="50"/>
    <n v="12"/>
    <n v="44"/>
    <n v="16"/>
    <x v="10"/>
    <m/>
    <n v="-6"/>
    <n v="-0.12"/>
    <n v="17"/>
    <x v="1"/>
    <x v="98"/>
    <x v="1"/>
  </r>
  <r>
    <x v="10"/>
    <x v="601"/>
    <x v="0"/>
    <s v="MS"/>
    <n v="5"/>
    <n v="0"/>
    <n v="11"/>
    <n v="2"/>
    <x v="10"/>
    <m/>
    <n v="6"/>
    <n v="1.2"/>
    <n v="2"/>
    <x v="1"/>
    <x v="91"/>
    <x v="0"/>
  </r>
  <r>
    <x v="10"/>
    <x v="37"/>
    <x v="1"/>
    <s v="BS"/>
    <n v="234"/>
    <n v="81"/>
    <n v="172"/>
    <n v="79"/>
    <x v="10"/>
    <m/>
    <n v="-62"/>
    <n v="-0.26495726495726496"/>
    <n v="39"/>
    <x v="0"/>
    <x v="77"/>
    <x v="1"/>
  </r>
  <r>
    <x v="10"/>
    <x v="37"/>
    <x v="1"/>
    <s v="BS"/>
    <n v="6"/>
    <n v="1"/>
    <n v="14"/>
    <n v="3"/>
    <x v="10"/>
    <m/>
    <n v="8"/>
    <n v="1.3333333333333333"/>
    <n v="1"/>
    <x v="1"/>
    <x v="37"/>
    <x v="1"/>
  </r>
  <r>
    <x v="10"/>
    <x v="37"/>
    <x v="0"/>
    <s v="MPA"/>
    <n v="1"/>
    <n v="0"/>
    <m/>
    <m/>
    <x v="10"/>
    <m/>
    <n v="-1"/>
    <n v="-1"/>
    <n v="0"/>
    <x v="1"/>
    <x v="6"/>
    <x v="0"/>
  </r>
  <r>
    <x v="10"/>
    <x v="37"/>
    <x v="0"/>
    <s v="MPA"/>
    <n v="6"/>
    <n v="1"/>
    <n v="13"/>
    <n v="3"/>
    <x v="10"/>
    <m/>
    <n v="7"/>
    <n v="1.1666666666666667"/>
    <n v="2"/>
    <x v="1"/>
    <x v="91"/>
    <x v="0"/>
  </r>
  <r>
    <x v="10"/>
    <x v="602"/>
    <x v="0"/>
    <s v="MPA"/>
    <n v="7"/>
    <n v="0"/>
    <n v="11"/>
    <n v="1"/>
    <x v="10"/>
    <m/>
    <n v="4"/>
    <n v="0.5714285714285714"/>
    <n v="2"/>
    <x v="1"/>
    <x v="91"/>
    <x v="0"/>
  </r>
  <r>
    <x v="10"/>
    <x v="602"/>
    <x v="0"/>
    <s v="MPA"/>
    <n v="254"/>
    <n v="95"/>
    <n v="243"/>
    <n v="86"/>
    <x v="10"/>
    <m/>
    <n v="-11"/>
    <n v="-4.3307086614173228E-2"/>
    <n v="85"/>
    <x v="0"/>
    <x v="137"/>
    <x v="1"/>
  </r>
  <r>
    <x v="10"/>
    <x v="603"/>
    <x v="0"/>
    <s v="MPA"/>
    <n v="5"/>
    <n v="0"/>
    <n v="11"/>
    <n v="2"/>
    <x v="10"/>
    <m/>
    <n v="6"/>
    <n v="1.2"/>
    <n v="2"/>
    <x v="1"/>
    <x v="91"/>
    <x v="0"/>
  </r>
  <r>
    <x v="10"/>
    <x v="603"/>
    <x v="0"/>
    <s v="MPA"/>
    <n v="437"/>
    <n v="110"/>
    <n v="418"/>
    <n v="139"/>
    <x v="10"/>
    <m/>
    <n v="-19"/>
    <n v="-4.3478260869565216E-2"/>
    <n v="146"/>
    <x v="1"/>
    <x v="138"/>
    <x v="0"/>
  </r>
  <r>
    <x v="10"/>
    <x v="604"/>
    <x v="3"/>
    <s v="Adv. Cert. Post Bacc."/>
    <n v="1"/>
    <n v="0"/>
    <n v="5"/>
    <n v="0"/>
    <x v="11"/>
    <m/>
    <n v="4"/>
    <n v="4"/>
    <m/>
    <x v="2"/>
    <x v="42"/>
    <x v="2"/>
  </r>
  <r>
    <x v="10"/>
    <x v="605"/>
    <x v="1"/>
    <s v="BS"/>
    <n v="146"/>
    <n v="47"/>
    <n v="140"/>
    <n v="38"/>
    <x v="14"/>
    <m/>
    <n v="-6"/>
    <n v="-4.1095890410958902E-2"/>
    <n v="24"/>
    <x v="0"/>
    <x v="4"/>
    <x v="1"/>
  </r>
  <r>
    <x v="10"/>
    <x v="605"/>
    <x v="0"/>
    <s v="MS"/>
    <n v="71"/>
    <n v="32"/>
    <n v="52"/>
    <n v="22"/>
    <x v="14"/>
    <m/>
    <n v="-19"/>
    <n v="-0.26760563380281688"/>
    <n v="24"/>
    <x v="0"/>
    <x v="80"/>
    <x v="1"/>
  </r>
  <r>
    <x v="10"/>
    <x v="41"/>
    <x v="1"/>
    <s v="BA"/>
    <n v="177"/>
    <n v="36"/>
    <n v="174"/>
    <n v="36"/>
    <x v="5"/>
    <m/>
    <n v="-3"/>
    <n v="-1.6949152542372881E-2"/>
    <n v="30"/>
    <x v="0"/>
    <x v="77"/>
    <x v="1"/>
  </r>
  <r>
    <x v="10"/>
    <x v="42"/>
    <x v="1"/>
    <s v="BA"/>
    <n v="38"/>
    <n v="8"/>
    <n v="39"/>
    <n v="10"/>
    <x v="5"/>
    <m/>
    <n v="1"/>
    <n v="2.6315789473684209E-2"/>
    <n v="6"/>
    <x v="0"/>
    <x v="81"/>
    <x v="1"/>
  </r>
  <r>
    <x v="10"/>
    <x v="606"/>
    <x v="3"/>
    <s v="Adv. Cert. Post Bacc."/>
    <n v="21"/>
    <n v="28"/>
    <n v="10"/>
    <n v="33"/>
    <x v="11"/>
    <m/>
    <n v="-11"/>
    <n v="-0.52380952380952384"/>
    <m/>
    <x v="2"/>
    <x v="42"/>
    <x v="2"/>
  </r>
  <r>
    <x v="10"/>
    <x v="607"/>
    <x v="1"/>
    <s v="BS"/>
    <n v="29"/>
    <n v="3"/>
    <n v="39"/>
    <n v="6"/>
    <x v="11"/>
    <m/>
    <n v="10"/>
    <n v="0.34482758620689657"/>
    <n v="5"/>
    <x v="1"/>
    <x v="81"/>
    <x v="0"/>
  </r>
  <r>
    <x v="10"/>
    <x v="608"/>
    <x v="3"/>
    <s v="Adv. Cert. Post Bacc."/>
    <n v="7"/>
    <n v="7"/>
    <n v="4"/>
    <n v="25"/>
    <x v="11"/>
    <m/>
    <n v="-3"/>
    <n v="-0.42857142857142855"/>
    <m/>
    <x v="2"/>
    <x v="42"/>
    <x v="2"/>
  </r>
  <r>
    <x v="10"/>
    <x v="609"/>
    <x v="3"/>
    <s v="Adv. Cert. Post Bacc."/>
    <n v="11"/>
    <n v="13"/>
    <n v="3"/>
    <n v="16"/>
    <x v="11"/>
    <m/>
    <n v="-8"/>
    <n v="-0.72727272727272729"/>
    <m/>
    <x v="2"/>
    <x v="42"/>
    <x v="2"/>
  </r>
  <r>
    <x v="11"/>
    <x v="27"/>
    <x v="0"/>
    <s v="MA"/>
    <n v="228"/>
    <n v="87"/>
    <m/>
    <m/>
    <x v="3"/>
    <m/>
    <n v="-228"/>
    <n v="-1"/>
    <n v="76"/>
    <x v="0"/>
    <x v="6"/>
    <x v="0"/>
  </r>
  <r>
    <x v="12"/>
    <x v="1"/>
    <x v="2"/>
    <s v="AS"/>
    <n v="401"/>
    <n v="119"/>
    <n v="386"/>
    <n v="130"/>
    <x v="0"/>
    <m/>
    <n v="-15"/>
    <n v="-3.7406483790523692E-2"/>
    <n v="134"/>
    <x v="1"/>
    <x v="71"/>
    <x v="1"/>
  </r>
  <r>
    <x v="12"/>
    <x v="610"/>
    <x v="3"/>
    <s v="Cert. &lt; 30 Credits"/>
    <n v="9"/>
    <n v="1"/>
    <n v="7"/>
    <n v="1"/>
    <x v="16"/>
    <m/>
    <n v="-2"/>
    <n v="-0.22222222222222221"/>
    <m/>
    <x v="2"/>
    <x v="42"/>
    <x v="2"/>
  </r>
  <r>
    <x v="12"/>
    <x v="123"/>
    <x v="2"/>
    <s v="AS"/>
    <n v="679"/>
    <n v="110"/>
    <n v="612"/>
    <n v="106"/>
    <x v="2"/>
    <m/>
    <n v="-67"/>
    <n v="-9.8674521354933722E-2"/>
    <n v="226"/>
    <x v="1"/>
    <x v="139"/>
    <x v="0"/>
  </r>
  <r>
    <x v="12"/>
    <x v="50"/>
    <x v="2"/>
    <s v="AS"/>
    <n v="28"/>
    <n v="2"/>
    <n v="24"/>
    <n v="3"/>
    <x v="2"/>
    <m/>
    <n v="-4"/>
    <n v="-0.14285714285714285"/>
    <n v="9"/>
    <x v="1"/>
    <x v="21"/>
    <x v="0"/>
  </r>
  <r>
    <x v="12"/>
    <x v="51"/>
    <x v="2"/>
    <s v="AS"/>
    <n v="917"/>
    <n v="263"/>
    <n v="908"/>
    <n v="233"/>
    <x v="1"/>
    <m/>
    <n v="-9"/>
    <n v="-9.8146128680479828E-3"/>
    <n v="306"/>
    <x v="1"/>
    <x v="140"/>
    <x v="0"/>
  </r>
  <r>
    <x v="12"/>
    <x v="127"/>
    <x v="2"/>
    <s v="AS"/>
    <n v="39"/>
    <n v="6"/>
    <n v="42"/>
    <n v="8"/>
    <x v="2"/>
    <m/>
    <n v="3"/>
    <n v="7.6923076923076927E-2"/>
    <n v="13"/>
    <x v="1"/>
    <x v="22"/>
    <x v="0"/>
  </r>
  <r>
    <x v="12"/>
    <x v="611"/>
    <x v="2"/>
    <s v="AS"/>
    <n v="35"/>
    <n v="10"/>
    <n v="38"/>
    <n v="7"/>
    <x v="6"/>
    <m/>
    <n v="3"/>
    <n v="8.5714285714285715E-2"/>
    <n v="12"/>
    <x v="1"/>
    <x v="103"/>
    <x v="0"/>
  </r>
  <r>
    <x v="12"/>
    <x v="136"/>
    <x v="2"/>
    <s v="AS"/>
    <n v="76"/>
    <n v="35"/>
    <n v="72"/>
    <n v="22"/>
    <x v="6"/>
    <m/>
    <n v="-4"/>
    <n v="-5.2631578947368418E-2"/>
    <n v="25"/>
    <x v="0"/>
    <x v="101"/>
    <x v="0"/>
  </r>
  <r>
    <x v="12"/>
    <x v="9"/>
    <x v="2"/>
    <s v="AAS"/>
    <n v="217"/>
    <n v="38"/>
    <n v="234"/>
    <n v="50"/>
    <x v="4"/>
    <m/>
    <n v="17"/>
    <n v="7.8341013824884786E-2"/>
    <n v="72"/>
    <x v="1"/>
    <x v="141"/>
    <x v="0"/>
  </r>
  <r>
    <x v="12"/>
    <x v="57"/>
    <x v="2"/>
    <s v="AS"/>
    <n v="274"/>
    <n v="42"/>
    <n v="307"/>
    <n v="27"/>
    <x v="4"/>
    <m/>
    <n v="33"/>
    <n v="0.12043795620437957"/>
    <n v="91"/>
    <x v="1"/>
    <x v="142"/>
    <x v="0"/>
  </r>
  <r>
    <x v="12"/>
    <x v="58"/>
    <x v="2"/>
    <s v="AA"/>
    <n v="844"/>
    <n v="239"/>
    <n v="808"/>
    <n v="251"/>
    <x v="11"/>
    <m/>
    <n v="-36"/>
    <n v="-4.2654028436018961E-2"/>
    <n v="281"/>
    <x v="1"/>
    <x v="143"/>
    <x v="0"/>
  </r>
  <r>
    <x v="12"/>
    <x v="612"/>
    <x v="2"/>
    <s v="AAS"/>
    <n v="153"/>
    <n v="48"/>
    <n v="156"/>
    <n v="33"/>
    <x v="5"/>
    <m/>
    <n v="3"/>
    <n v="1.9607843137254902E-2"/>
    <n v="51"/>
    <x v="1"/>
    <x v="96"/>
    <x v="0"/>
  </r>
  <r>
    <x v="12"/>
    <x v="612"/>
    <x v="3"/>
    <s v="Cert. &lt; 30 Credits"/>
    <n v="2"/>
    <n v="1"/>
    <n v="5"/>
    <n v="0"/>
    <x v="5"/>
    <m/>
    <n v="3"/>
    <n v="1.5"/>
    <m/>
    <x v="2"/>
    <x v="42"/>
    <x v="2"/>
  </r>
  <r>
    <x v="12"/>
    <x v="613"/>
    <x v="2"/>
    <s v="AS"/>
    <n v="161"/>
    <n v="45"/>
    <n v="162"/>
    <n v="45"/>
    <x v="7"/>
    <m/>
    <n v="1"/>
    <n v="6.2111801242236021E-3"/>
    <n v="54"/>
    <x v="1"/>
    <x v="68"/>
    <x v="0"/>
  </r>
  <r>
    <x v="12"/>
    <x v="614"/>
    <x v="2"/>
    <s v="AS"/>
    <n v="13"/>
    <n v="2"/>
    <n v="12"/>
    <n v="0"/>
    <x v="2"/>
    <m/>
    <n v="-1"/>
    <n v="-7.6923076923076927E-2"/>
    <n v="4"/>
    <x v="1"/>
    <x v="91"/>
    <x v="0"/>
  </r>
  <r>
    <x v="12"/>
    <x v="615"/>
    <x v="2"/>
    <s v="AS"/>
    <n v="320"/>
    <n v="83"/>
    <n v="294"/>
    <n v="84"/>
    <x v="7"/>
    <m/>
    <n v="-26"/>
    <n v="-8.1250000000000003E-2"/>
    <n v="107"/>
    <x v="1"/>
    <x v="144"/>
    <x v="0"/>
  </r>
  <r>
    <x v="12"/>
    <x v="616"/>
    <x v="2"/>
    <s v="AAS"/>
    <n v="45"/>
    <n v="22"/>
    <n v="28"/>
    <n v="7"/>
    <x v="6"/>
    <m/>
    <n v="-17"/>
    <n v="-0.37777777777777777"/>
    <n v="15"/>
    <x v="0"/>
    <x v="19"/>
    <x v="0"/>
  </r>
  <r>
    <x v="12"/>
    <x v="60"/>
    <x v="2"/>
    <s v="AS"/>
    <n v="172"/>
    <n v="14"/>
    <n v="152"/>
    <n v="20"/>
    <x v="12"/>
    <m/>
    <n v="-20"/>
    <n v="-0.11627906976744186"/>
    <n v="57"/>
    <x v="1"/>
    <x v="40"/>
    <x v="0"/>
  </r>
  <r>
    <x v="12"/>
    <x v="153"/>
    <x v="2"/>
    <s v="AS"/>
    <n v="48"/>
    <n v="0"/>
    <n v="58"/>
    <n v="2"/>
    <x v="6"/>
    <m/>
    <n v="10"/>
    <n v="0.20833333333333334"/>
    <n v="16"/>
    <x v="1"/>
    <x v="20"/>
    <x v="0"/>
  </r>
  <r>
    <x v="12"/>
    <x v="617"/>
    <x v="2"/>
    <s v="AAS"/>
    <n v="143"/>
    <n v="34"/>
    <n v="116"/>
    <n v="13"/>
    <x v="3"/>
    <m/>
    <n v="-27"/>
    <n v="-0.1888111888111888"/>
    <n v="48"/>
    <x v="1"/>
    <x v="24"/>
    <x v="0"/>
  </r>
  <r>
    <x v="12"/>
    <x v="618"/>
    <x v="2"/>
    <s v="AS"/>
    <n v="71"/>
    <n v="19"/>
    <n v="90"/>
    <n v="22"/>
    <x v="9"/>
    <m/>
    <n v="19"/>
    <n v="0.26760563380281688"/>
    <n v="24"/>
    <x v="1"/>
    <x v="39"/>
    <x v="0"/>
  </r>
  <r>
    <x v="12"/>
    <x v="619"/>
    <x v="2"/>
    <s v="AS"/>
    <n v="182"/>
    <n v="23"/>
    <n v="210"/>
    <n v="38"/>
    <x v="3"/>
    <m/>
    <n v="28"/>
    <n v="0.15384615384615385"/>
    <n v="61"/>
    <x v="1"/>
    <x v="79"/>
    <x v="0"/>
  </r>
  <r>
    <x v="12"/>
    <x v="620"/>
    <x v="2"/>
    <s v="AS"/>
    <n v="50"/>
    <n v="25"/>
    <n v="53"/>
    <n v="11"/>
    <x v="3"/>
    <m/>
    <n v="3"/>
    <n v="0.06"/>
    <n v="17"/>
    <x v="0"/>
    <x v="85"/>
    <x v="0"/>
  </r>
  <r>
    <x v="12"/>
    <x v="69"/>
    <x v="2"/>
    <s v="AA"/>
    <n v="3917"/>
    <n v="929"/>
    <n v="3490"/>
    <n v="929"/>
    <x v="5"/>
    <m/>
    <n v="-427"/>
    <n v="-0.10901199897881031"/>
    <n v="1306"/>
    <x v="1"/>
    <x v="145"/>
    <x v="0"/>
  </r>
  <r>
    <x v="12"/>
    <x v="621"/>
    <x v="3"/>
    <s v="Cert. &lt; 30 Credits"/>
    <n v="1"/>
    <n v="1"/>
    <n v="1"/>
    <n v="0"/>
    <x v="2"/>
    <m/>
    <n v="0"/>
    <n v="0"/>
    <m/>
    <x v="2"/>
    <x v="42"/>
    <x v="2"/>
  </r>
  <r>
    <x v="12"/>
    <x v="622"/>
    <x v="2"/>
    <s v="AAS"/>
    <n v="65"/>
    <n v="17"/>
    <n v="47"/>
    <n v="20"/>
    <x v="2"/>
    <m/>
    <n v="-18"/>
    <n v="-0.27692307692307694"/>
    <n v="22"/>
    <x v="1"/>
    <x v="112"/>
    <x v="1"/>
  </r>
  <r>
    <x v="12"/>
    <x v="32"/>
    <x v="2"/>
    <s v="AS"/>
    <n v="41"/>
    <n v="8"/>
    <n v="42"/>
    <n v="8"/>
    <x v="8"/>
    <m/>
    <n v="1"/>
    <n v="2.4390243902439025E-2"/>
    <n v="14"/>
    <x v="1"/>
    <x v="22"/>
    <x v="0"/>
  </r>
  <r>
    <x v="12"/>
    <x v="623"/>
    <x v="2"/>
    <s v="AS"/>
    <n v="108"/>
    <n v="34"/>
    <n v="105"/>
    <n v="30"/>
    <x v="3"/>
    <m/>
    <n v="-3"/>
    <n v="-2.7777777777777776E-2"/>
    <n v="36"/>
    <x v="1"/>
    <x v="9"/>
    <x v="0"/>
  </r>
  <r>
    <x v="12"/>
    <x v="623"/>
    <x v="2"/>
    <s v="AAS"/>
    <n v="1"/>
    <n v="4"/>
    <n v="0"/>
    <n v="1"/>
    <x v="3"/>
    <m/>
    <n v="-1"/>
    <n v="-1"/>
    <n v="0"/>
    <x v="0"/>
    <x v="6"/>
    <x v="1"/>
  </r>
  <r>
    <x v="12"/>
    <x v="624"/>
    <x v="2"/>
    <s v="AS"/>
    <n v="409"/>
    <n v="107"/>
    <n v="425"/>
    <n v="121"/>
    <x v="6"/>
    <m/>
    <n v="16"/>
    <n v="3.9119804400977995E-2"/>
    <n v="136"/>
    <x v="1"/>
    <x v="120"/>
    <x v="0"/>
  </r>
  <r>
    <x v="12"/>
    <x v="76"/>
    <x v="2"/>
    <s v="AAS"/>
    <n v="329"/>
    <n v="100"/>
    <n v="383"/>
    <n v="101"/>
    <x v="13"/>
    <m/>
    <n v="54"/>
    <n v="0.1641337386018237"/>
    <n v="110"/>
    <x v="1"/>
    <x v="27"/>
    <x v="0"/>
  </r>
  <r>
    <x v="12"/>
    <x v="625"/>
    <x v="2"/>
    <s v="AAS"/>
    <n v="40"/>
    <n v="20"/>
    <n v="23"/>
    <n v="13"/>
    <x v="14"/>
    <m/>
    <n v="-17"/>
    <n v="-0.42499999999999999"/>
    <n v="13"/>
    <x v="0"/>
    <x v="21"/>
    <x v="1"/>
  </r>
  <r>
    <x v="12"/>
    <x v="626"/>
    <x v="2"/>
    <s v="AAS"/>
    <n v="26"/>
    <n v="17"/>
    <n v="24"/>
    <n v="18"/>
    <x v="6"/>
    <m/>
    <n v="-2"/>
    <n v="-7.6923076923076927E-2"/>
    <n v="9"/>
    <x v="0"/>
    <x v="21"/>
    <x v="1"/>
  </r>
  <r>
    <x v="12"/>
    <x v="230"/>
    <x v="2"/>
    <s v="AS"/>
    <n v="22"/>
    <n v="3"/>
    <n v="20"/>
    <n v="5"/>
    <x v="2"/>
    <m/>
    <n v="-2"/>
    <n v="-9.0909090909090912E-2"/>
    <n v="7"/>
    <x v="1"/>
    <x v="81"/>
    <x v="0"/>
  </r>
  <r>
    <x v="12"/>
    <x v="627"/>
    <x v="2"/>
    <s v="AAS"/>
    <n v="22"/>
    <n v="12"/>
    <n v="18"/>
    <n v="10"/>
    <x v="6"/>
    <m/>
    <n v="-4"/>
    <n v="-0.18181818181818182"/>
    <n v="7"/>
    <x v="0"/>
    <x v="30"/>
    <x v="1"/>
  </r>
  <r>
    <x v="12"/>
    <x v="628"/>
    <x v="2"/>
    <s v="AAS"/>
    <n v="41"/>
    <n v="17"/>
    <n v="29"/>
    <n v="3"/>
    <x v="1"/>
    <m/>
    <n v="-12"/>
    <n v="-0.29268292682926828"/>
    <n v="14"/>
    <x v="0"/>
    <x v="36"/>
    <x v="0"/>
  </r>
  <r>
    <x v="12"/>
    <x v="629"/>
    <x v="2"/>
    <s v="AS"/>
    <n v="30"/>
    <n v="1"/>
    <n v="28"/>
    <n v="2"/>
    <x v="11"/>
    <m/>
    <n v="-2"/>
    <n v="-6.6666666666666666E-2"/>
    <n v="10"/>
    <x v="1"/>
    <x v="19"/>
    <x v="0"/>
  </r>
  <r>
    <x v="12"/>
    <x v="630"/>
    <x v="2"/>
    <s v="AS"/>
    <n v="60"/>
    <n v="21"/>
    <n v="55"/>
    <n v="23"/>
    <x v="5"/>
    <m/>
    <n v="-5"/>
    <n v="-8.3333333333333329E-2"/>
    <n v="20"/>
    <x v="0"/>
    <x v="85"/>
    <x v="1"/>
  </r>
  <r>
    <x v="12"/>
    <x v="631"/>
    <x v="2"/>
    <s v="AAS"/>
    <n v="33"/>
    <n v="11"/>
    <n v="52"/>
    <n v="12"/>
    <x v="6"/>
    <m/>
    <n v="19"/>
    <n v="0.5757575757575758"/>
    <n v="11"/>
    <x v="1"/>
    <x v="80"/>
    <x v="0"/>
  </r>
  <r>
    <x v="12"/>
    <x v="632"/>
    <x v="2"/>
    <s v="AS"/>
    <n v="68"/>
    <n v="17"/>
    <n v="69"/>
    <n v="19"/>
    <x v="9"/>
    <m/>
    <n v="1"/>
    <n v="1.4705882352941176E-2"/>
    <n v="23"/>
    <x v="1"/>
    <x v="4"/>
    <x v="0"/>
  </r>
  <r>
    <x v="12"/>
    <x v="633"/>
    <x v="2"/>
    <s v="AAS"/>
    <n v="153"/>
    <n v="35"/>
    <n v="119"/>
    <n v="34"/>
    <x v="19"/>
    <m/>
    <n v="-34"/>
    <n v="-0.22222222222222221"/>
    <n v="51"/>
    <x v="1"/>
    <x v="3"/>
    <x v="0"/>
  </r>
  <r>
    <x v="12"/>
    <x v="634"/>
    <x v="2"/>
    <s v="AAS"/>
    <n v="12"/>
    <n v="5"/>
    <n v="7"/>
    <n v="0"/>
    <x v="4"/>
    <m/>
    <n v="-5"/>
    <n v="-0.41666666666666669"/>
    <n v="4"/>
    <x v="0"/>
    <x v="37"/>
    <x v="0"/>
  </r>
  <r>
    <x v="13"/>
    <x v="635"/>
    <x v="3"/>
    <s v="Adv. Cert. Post Bacc."/>
    <n v="6"/>
    <n v="0"/>
    <n v="7"/>
    <n v="3"/>
    <x v="10"/>
    <m/>
    <n v="1"/>
    <n v="0.16666666666666666"/>
    <m/>
    <x v="2"/>
    <x v="42"/>
    <x v="2"/>
  </r>
  <r>
    <x v="13"/>
    <x v="635"/>
    <x v="3"/>
    <s v="Cert. &lt; 30 Credits"/>
    <n v="18"/>
    <n v="0"/>
    <n v="26"/>
    <n v="2"/>
    <x v="10"/>
    <m/>
    <n v="8"/>
    <n v="0.44444444444444442"/>
    <m/>
    <x v="2"/>
    <x v="42"/>
    <x v="2"/>
  </r>
  <r>
    <x v="13"/>
    <x v="636"/>
    <x v="3"/>
    <s v="Adv. Cert. Post Bacc."/>
    <n v="20"/>
    <n v="0"/>
    <n v="0"/>
    <n v="0"/>
    <x v="6"/>
    <m/>
    <n v="-20"/>
    <n v="-1"/>
    <m/>
    <x v="2"/>
    <x v="42"/>
    <x v="2"/>
  </r>
  <r>
    <x v="13"/>
    <x v="636"/>
    <x v="3"/>
    <s v="Cert. &lt; 30 Credits"/>
    <n v="7"/>
    <n v="0"/>
    <n v="8"/>
    <n v="5"/>
    <x v="6"/>
    <m/>
    <n v="1"/>
    <n v="0.14285714285714285"/>
    <m/>
    <x v="2"/>
    <x v="42"/>
    <x v="2"/>
  </r>
  <r>
    <x v="13"/>
    <x v="637"/>
    <x v="3"/>
    <s v="Adv. Cert. Post Bacc."/>
    <n v="3"/>
    <n v="0"/>
    <n v="3"/>
    <n v="6"/>
    <x v="10"/>
    <m/>
    <n v="0"/>
    <n v="0"/>
    <m/>
    <x v="2"/>
    <x v="42"/>
    <x v="2"/>
  </r>
  <r>
    <x v="13"/>
    <x v="637"/>
    <x v="3"/>
    <s v="Cert. &lt; 30 Credits"/>
    <n v="43"/>
    <n v="0"/>
    <n v="40"/>
    <n v="20"/>
    <x v="10"/>
    <m/>
    <n v="-3"/>
    <n v="-6.9767441860465115E-2"/>
    <m/>
    <x v="2"/>
    <x v="42"/>
    <x v="2"/>
  </r>
  <r>
    <x v="13"/>
    <x v="638"/>
    <x v="0"/>
    <s v="MA"/>
    <n v="64"/>
    <n v="0"/>
    <n v="59"/>
    <n v="22"/>
    <x v="10"/>
    <m/>
    <n v="-5"/>
    <n v="-7.8125E-2"/>
    <n v="21"/>
    <x v="1"/>
    <x v="11"/>
    <x v="1"/>
  </r>
  <r>
    <x v="13"/>
    <x v="639"/>
    <x v="3"/>
    <s v="Adv. Cert. Post Bacc."/>
    <n v="17"/>
    <n v="0"/>
    <n v="18"/>
    <n v="18"/>
    <x v="10"/>
    <m/>
    <n v="1"/>
    <n v="5.8823529411764705E-2"/>
    <m/>
    <x v="2"/>
    <x v="42"/>
    <x v="2"/>
  </r>
  <r>
    <x v="13"/>
    <x v="640"/>
    <x v="3"/>
    <s v="Cert. &lt; 30 Credits"/>
    <n v="7"/>
    <n v="0"/>
    <n v="3"/>
    <n v="9"/>
    <x v="10"/>
    <m/>
    <n v="-4"/>
    <n v="-0.5714285714285714"/>
    <m/>
    <x v="2"/>
    <x v="42"/>
    <x v="2"/>
  </r>
  <r>
    <x v="13"/>
    <x v="37"/>
    <x v="3"/>
    <s v="Adv. Cert. Post Bacc."/>
    <n v="44"/>
    <n v="0"/>
    <n v="31"/>
    <n v="19"/>
    <x v="10"/>
    <m/>
    <n v="-13"/>
    <n v="-0.29545454545454547"/>
    <m/>
    <x v="2"/>
    <x v="42"/>
    <x v="2"/>
  </r>
  <r>
    <x v="13"/>
    <x v="641"/>
    <x v="3"/>
    <s v="Cert. &lt; 30 Credits"/>
    <n v="13"/>
    <n v="0"/>
    <n v="12"/>
    <n v="7"/>
    <x v="10"/>
    <m/>
    <n v="-1"/>
    <n v="-7.6923076923076927E-2"/>
    <m/>
    <x v="2"/>
    <x v="42"/>
    <x v="2"/>
  </r>
  <r>
    <x v="13"/>
    <x v="642"/>
    <x v="1"/>
    <s v="BA"/>
    <n v="44"/>
    <n v="0"/>
    <n v="44"/>
    <n v="12"/>
    <x v="10"/>
    <m/>
    <n v="0"/>
    <n v="0"/>
    <n v="7"/>
    <x v="1"/>
    <x v="81"/>
    <x v="1"/>
  </r>
  <r>
    <x v="13"/>
    <x v="374"/>
    <x v="0"/>
    <s v="MA"/>
    <n v="80"/>
    <n v="0"/>
    <n v="69"/>
    <n v="35"/>
    <x v="10"/>
    <m/>
    <n v="-11"/>
    <n v="-0.13750000000000001"/>
    <n v="27"/>
    <x v="1"/>
    <x v="4"/>
    <x v="1"/>
  </r>
  <r>
    <x v="14"/>
    <x v="1"/>
    <x v="2"/>
    <s v="AS"/>
    <n v="591"/>
    <n v="179"/>
    <n v="575"/>
    <n v="210"/>
    <x v="0"/>
    <m/>
    <n v="-16"/>
    <n v="-2.7072758037225041E-2"/>
    <n v="197"/>
    <x v="1"/>
    <x v="146"/>
    <x v="1"/>
  </r>
  <r>
    <x v="14"/>
    <x v="123"/>
    <x v="2"/>
    <s v="AS"/>
    <n v="285"/>
    <n v="34"/>
    <n v="333"/>
    <n v="38"/>
    <x v="2"/>
    <m/>
    <n v="48"/>
    <n v="0.16842105263157894"/>
    <n v="95"/>
    <x v="1"/>
    <x v="50"/>
    <x v="0"/>
  </r>
  <r>
    <x v="14"/>
    <x v="51"/>
    <x v="2"/>
    <s v="AS"/>
    <n v="1615"/>
    <n v="541"/>
    <n v="1546"/>
    <n v="552"/>
    <x v="1"/>
    <m/>
    <n v="-69"/>
    <n v="-4.2724458204334369E-2"/>
    <n v="538"/>
    <x v="0"/>
    <x v="147"/>
    <x v="1"/>
  </r>
  <r>
    <x v="14"/>
    <x v="378"/>
    <x v="2"/>
    <s v="AS"/>
    <n v="169"/>
    <n v="31"/>
    <n v="185"/>
    <n v="27"/>
    <x v="12"/>
    <m/>
    <n v="16"/>
    <n v="9.4674556213017749E-2"/>
    <n v="56"/>
    <x v="1"/>
    <x v="107"/>
    <x v="0"/>
  </r>
  <r>
    <x v="14"/>
    <x v="643"/>
    <x v="2"/>
    <s v="AAS"/>
    <n v="167"/>
    <n v="33"/>
    <n v="168"/>
    <n v="30"/>
    <x v="3"/>
    <m/>
    <n v="1"/>
    <n v="5.9880239520958087E-3"/>
    <n v="56"/>
    <x v="1"/>
    <x v="65"/>
    <x v="0"/>
  </r>
  <r>
    <x v="14"/>
    <x v="643"/>
    <x v="3"/>
    <s v="Cert. &gt;=30 Credits"/>
    <n v="1"/>
    <n v="1"/>
    <n v="3"/>
    <n v="0"/>
    <x v="3"/>
    <m/>
    <n v="2"/>
    <n v="2"/>
    <m/>
    <x v="2"/>
    <x v="42"/>
    <x v="2"/>
  </r>
  <r>
    <x v="14"/>
    <x v="644"/>
    <x v="2"/>
    <s v="AA"/>
    <n v="197"/>
    <n v="69"/>
    <n v="197"/>
    <n v="78"/>
    <x v="3"/>
    <m/>
    <n v="0"/>
    <n v="0"/>
    <n v="66"/>
    <x v="0"/>
    <x v="73"/>
    <x v="1"/>
  </r>
  <r>
    <x v="14"/>
    <x v="645"/>
    <x v="3"/>
    <s v="Cert. &lt; 30 Credits"/>
    <n v="5"/>
    <n v="0"/>
    <m/>
    <m/>
    <x v="4"/>
    <m/>
    <n v="-5"/>
    <n v="-1"/>
    <m/>
    <x v="2"/>
    <x v="42"/>
    <x v="2"/>
  </r>
  <r>
    <x v="14"/>
    <x v="646"/>
    <x v="2"/>
    <s v="AAS"/>
    <n v="134"/>
    <n v="32"/>
    <m/>
    <m/>
    <x v="4"/>
    <m/>
    <n v="-134"/>
    <n v="-1"/>
    <n v="45"/>
    <x v="1"/>
    <x v="6"/>
    <x v="0"/>
  </r>
  <r>
    <x v="14"/>
    <x v="57"/>
    <x v="2"/>
    <s v="AS"/>
    <n v="758"/>
    <n v="128"/>
    <n v="744"/>
    <n v="155"/>
    <x v="4"/>
    <m/>
    <n v="-14"/>
    <n v="-1.8469656992084433E-2"/>
    <n v="253"/>
    <x v="1"/>
    <x v="148"/>
    <x v="0"/>
  </r>
  <r>
    <x v="14"/>
    <x v="647"/>
    <x v="2"/>
    <s v="AAS"/>
    <n v="134"/>
    <n v="14"/>
    <n v="131"/>
    <n v="15"/>
    <x v="4"/>
    <m/>
    <n v="-3"/>
    <n v="-2.2388059701492536E-2"/>
    <n v="45"/>
    <x v="1"/>
    <x v="99"/>
    <x v="0"/>
  </r>
  <r>
    <x v="14"/>
    <x v="58"/>
    <x v="2"/>
    <s v="AS"/>
    <n v="1192"/>
    <n v="271"/>
    <n v="1175"/>
    <n v="294"/>
    <x v="11"/>
    <m/>
    <n v="-17"/>
    <n v="-1.4261744966442953E-2"/>
    <n v="397"/>
    <x v="1"/>
    <x v="149"/>
    <x v="0"/>
  </r>
  <r>
    <x v="14"/>
    <x v="648"/>
    <x v="3"/>
    <s v="Cert. &gt;=30 Credits"/>
    <n v="12"/>
    <n v="0"/>
    <n v="5"/>
    <n v="1"/>
    <x v="3"/>
    <m/>
    <n v="-7"/>
    <n v="-0.58333333333333337"/>
    <m/>
    <x v="2"/>
    <x v="42"/>
    <x v="2"/>
  </r>
  <r>
    <x v="14"/>
    <x v="649"/>
    <x v="2"/>
    <s v="AA"/>
    <n v="55"/>
    <n v="18"/>
    <n v="48"/>
    <n v="17"/>
    <x v="7"/>
    <m/>
    <n v="-7"/>
    <n v="-0.12727272727272726"/>
    <n v="18"/>
    <x v="1"/>
    <x v="112"/>
    <x v="1"/>
  </r>
  <r>
    <x v="14"/>
    <x v="383"/>
    <x v="2"/>
    <s v="AS"/>
    <n v="200"/>
    <n v="36"/>
    <n v="199"/>
    <n v="51"/>
    <x v="12"/>
    <m/>
    <n v="-1"/>
    <n v="-5.0000000000000001E-3"/>
    <n v="67"/>
    <x v="1"/>
    <x v="73"/>
    <x v="0"/>
  </r>
  <r>
    <x v="14"/>
    <x v="650"/>
    <x v="2"/>
    <s v="AAS"/>
    <n v="20"/>
    <n v="5"/>
    <n v="13"/>
    <n v="3"/>
    <x v="6"/>
    <m/>
    <n v="-7"/>
    <n v="-0.35"/>
    <n v="7"/>
    <x v="1"/>
    <x v="91"/>
    <x v="0"/>
  </r>
  <r>
    <x v="14"/>
    <x v="651"/>
    <x v="2"/>
    <s v="AAS"/>
    <n v="4"/>
    <n v="0"/>
    <n v="15"/>
    <n v="0"/>
    <x v="14"/>
    <m/>
    <n v="11"/>
    <n v="2.75"/>
    <n v="1"/>
    <x v="1"/>
    <x v="15"/>
    <x v="0"/>
  </r>
  <r>
    <x v="14"/>
    <x v="652"/>
    <x v="2"/>
    <s v="AS"/>
    <n v="48"/>
    <n v="7"/>
    <n v="54"/>
    <n v="9"/>
    <x v="2"/>
    <m/>
    <n v="6"/>
    <n v="0.125"/>
    <n v="16"/>
    <x v="1"/>
    <x v="85"/>
    <x v="0"/>
  </r>
  <r>
    <x v="14"/>
    <x v="618"/>
    <x v="2"/>
    <s v="AS"/>
    <n v="334"/>
    <n v="81"/>
    <n v="360"/>
    <n v="80"/>
    <x v="9"/>
    <m/>
    <n v="26"/>
    <n v="7.7844311377245512E-2"/>
    <n v="111"/>
    <x v="1"/>
    <x v="1"/>
    <x v="0"/>
  </r>
  <r>
    <x v="14"/>
    <x v="653"/>
    <x v="2"/>
    <s v="AA"/>
    <n v="325"/>
    <n v="127"/>
    <n v="331"/>
    <n v="117"/>
    <x v="5"/>
    <m/>
    <n v="6"/>
    <n v="1.8461538461538463E-2"/>
    <n v="108"/>
    <x v="0"/>
    <x v="150"/>
    <x v="1"/>
  </r>
  <r>
    <x v="14"/>
    <x v="654"/>
    <x v="2"/>
    <s v="AAS"/>
    <n v="82"/>
    <n v="16"/>
    <n v="90"/>
    <n v="20"/>
    <x v="4"/>
    <m/>
    <n v="8"/>
    <n v="9.7560975609756101E-2"/>
    <n v="27"/>
    <x v="1"/>
    <x v="39"/>
    <x v="0"/>
  </r>
  <r>
    <x v="14"/>
    <x v="655"/>
    <x v="2"/>
    <s v="AS"/>
    <n v="1564"/>
    <n v="269"/>
    <n v="1239"/>
    <n v="303"/>
    <x v="5"/>
    <m/>
    <n v="-325"/>
    <n v="-0.2078005115089514"/>
    <n v="521"/>
    <x v="1"/>
    <x v="151"/>
    <x v="0"/>
  </r>
  <r>
    <x v="14"/>
    <x v="656"/>
    <x v="2"/>
    <s v="AA"/>
    <n v="2358"/>
    <n v="548"/>
    <n v="2093"/>
    <n v="507"/>
    <x v="5"/>
    <m/>
    <n v="-265"/>
    <n v="-0.11238337574215437"/>
    <n v="786"/>
    <x v="1"/>
    <x v="152"/>
    <x v="0"/>
  </r>
  <r>
    <x v="14"/>
    <x v="306"/>
    <x v="2"/>
    <s v="AS"/>
    <n v="184"/>
    <n v="31"/>
    <n v="189"/>
    <n v="31"/>
    <x v="12"/>
    <m/>
    <n v="5"/>
    <n v="2.717391304347826E-2"/>
    <n v="61"/>
    <x v="1"/>
    <x v="94"/>
    <x v="0"/>
  </r>
  <r>
    <x v="14"/>
    <x v="657"/>
    <x v="2"/>
    <s v="AAS"/>
    <n v="181"/>
    <n v="19"/>
    <n v="201"/>
    <n v="18"/>
    <x v="3"/>
    <m/>
    <n v="20"/>
    <n v="0.11049723756906077"/>
    <n v="60"/>
    <x v="1"/>
    <x v="88"/>
    <x v="0"/>
  </r>
  <r>
    <x v="14"/>
    <x v="658"/>
    <x v="2"/>
    <s v="AAS"/>
    <n v="233"/>
    <n v="31"/>
    <n v="258"/>
    <n v="57"/>
    <x v="3"/>
    <m/>
    <n v="25"/>
    <n v="0.1072961373390558"/>
    <n v="78"/>
    <x v="1"/>
    <x v="72"/>
    <x v="0"/>
  </r>
  <r>
    <x v="14"/>
    <x v="76"/>
    <x v="2"/>
    <s v="AAS"/>
    <n v="258"/>
    <n v="75"/>
    <n v="312"/>
    <n v="82"/>
    <x v="13"/>
    <m/>
    <n v="54"/>
    <n v="0.20930232558139536"/>
    <n v="86"/>
    <x v="1"/>
    <x v="153"/>
    <x v="0"/>
  </r>
  <r>
    <x v="14"/>
    <x v="659"/>
    <x v="2"/>
    <s v="AAS"/>
    <n v="151"/>
    <n v="11"/>
    <n v="193"/>
    <n v="20"/>
    <x v="6"/>
    <m/>
    <n v="42"/>
    <n v="0.27814569536423839"/>
    <n v="50"/>
    <x v="1"/>
    <x v="56"/>
    <x v="0"/>
  </r>
  <r>
    <x v="14"/>
    <x v="660"/>
    <x v="2"/>
    <s v="AAS"/>
    <n v="67"/>
    <n v="35"/>
    <n v="65"/>
    <n v="46"/>
    <x v="6"/>
    <m/>
    <n v="-2"/>
    <n v="-2.9850746268656716E-2"/>
    <n v="22"/>
    <x v="0"/>
    <x v="34"/>
    <x v="1"/>
  </r>
  <r>
    <x v="14"/>
    <x v="106"/>
    <x v="2"/>
    <s v="AAS"/>
    <n v="120"/>
    <n v="36"/>
    <n v="111"/>
    <n v="42"/>
    <x v="11"/>
    <m/>
    <n v="-9"/>
    <n v="-7.4999999999999997E-2"/>
    <n v="40"/>
    <x v="1"/>
    <x v="38"/>
    <x v="1"/>
  </r>
  <r>
    <x v="14"/>
    <x v="35"/>
    <x v="2"/>
    <s v="AA"/>
    <n v="30"/>
    <n v="11"/>
    <n v="20"/>
    <n v="10"/>
    <x v="5"/>
    <m/>
    <n v="-10"/>
    <n v="-0.33333333333333331"/>
    <n v="10"/>
    <x v="0"/>
    <x v="81"/>
    <x v="1"/>
  </r>
  <r>
    <x v="14"/>
    <x v="626"/>
    <x v="2"/>
    <s v="AAS"/>
    <n v="75"/>
    <n v="27"/>
    <n v="74"/>
    <n v="38"/>
    <x v="6"/>
    <m/>
    <n v="-1"/>
    <n v="-1.3333333333333334E-2"/>
    <n v="25"/>
    <x v="0"/>
    <x v="104"/>
    <x v="1"/>
  </r>
  <r>
    <x v="14"/>
    <x v="391"/>
    <x v="3"/>
    <s v="Cert. &gt;=30 Credits"/>
    <n v="203"/>
    <n v="40"/>
    <n v="344"/>
    <n v="39"/>
    <x v="13"/>
    <m/>
    <n v="141"/>
    <n v="0.69458128078817738"/>
    <m/>
    <x v="2"/>
    <x v="42"/>
    <x v="2"/>
  </r>
  <r>
    <x v="14"/>
    <x v="661"/>
    <x v="2"/>
    <s v="AAS"/>
    <n v="93"/>
    <n v="13"/>
    <n v="121"/>
    <n v="27"/>
    <x v="4"/>
    <m/>
    <n v="28"/>
    <n v="0.30107526881720431"/>
    <n v="31"/>
    <x v="1"/>
    <x v="3"/>
    <x v="0"/>
  </r>
  <r>
    <x v="14"/>
    <x v="36"/>
    <x v="2"/>
    <s v="AA"/>
    <n v="658"/>
    <n v="207"/>
    <n v="752"/>
    <n v="205"/>
    <x v="5"/>
    <m/>
    <n v="94"/>
    <n v="0.14285714285714285"/>
    <n v="219"/>
    <x v="1"/>
    <x v="154"/>
    <x v="0"/>
  </r>
  <r>
    <x v="14"/>
    <x v="662"/>
    <x v="2"/>
    <s v="AS"/>
    <n v="18"/>
    <n v="0"/>
    <n v="44"/>
    <n v="3"/>
    <x v="6"/>
    <m/>
    <n v="26"/>
    <n v="1.4444444444444444"/>
    <n v="6"/>
    <x v="1"/>
    <x v="98"/>
    <x v="0"/>
  </r>
  <r>
    <x v="14"/>
    <x v="108"/>
    <x v="2"/>
    <s v="AAS"/>
    <n v="116"/>
    <n v="26"/>
    <n v="73"/>
    <n v="31"/>
    <x v="6"/>
    <m/>
    <n v="-43"/>
    <n v="-0.37068965517241381"/>
    <n v="39"/>
    <x v="1"/>
    <x v="101"/>
    <x v="1"/>
  </r>
  <r>
    <x v="14"/>
    <x v="663"/>
    <x v="2"/>
    <s v="AA"/>
    <n v="36"/>
    <n v="8"/>
    <n v="30"/>
    <n v="9"/>
    <x v="5"/>
    <m/>
    <n v="-6"/>
    <n v="-0.16666666666666666"/>
    <n v="12"/>
    <x v="1"/>
    <x v="36"/>
    <x v="0"/>
  </r>
  <r>
    <x v="14"/>
    <x v="664"/>
    <x v="2"/>
    <s v="AS"/>
    <n v="159"/>
    <n v="26"/>
    <n v="139"/>
    <n v="31"/>
    <x v="9"/>
    <m/>
    <n v="-20"/>
    <n v="-0.12578616352201258"/>
    <n v="53"/>
    <x v="1"/>
    <x v="5"/>
    <x v="0"/>
  </r>
  <r>
    <x v="14"/>
    <x v="110"/>
    <x v="2"/>
    <s v="AS"/>
    <n v="67"/>
    <n v="3"/>
    <n v="75"/>
    <n v="13"/>
    <x v="6"/>
    <m/>
    <n v="8"/>
    <n v="0.11940298507462686"/>
    <n v="22"/>
    <x v="1"/>
    <x v="104"/>
    <x v="0"/>
  </r>
  <r>
    <x v="14"/>
    <x v="665"/>
    <x v="2"/>
    <s v="AAS"/>
    <n v="180"/>
    <n v="47"/>
    <n v="171"/>
    <n v="50"/>
    <x v="19"/>
    <m/>
    <n v="-9"/>
    <n v="-0.05"/>
    <n v="60"/>
    <x v="1"/>
    <x v="63"/>
    <x v="0"/>
  </r>
  <r>
    <x v="14"/>
    <x v="666"/>
    <x v="2"/>
    <s v="AAS"/>
    <n v="84"/>
    <n v="32"/>
    <n v="85"/>
    <n v="30"/>
    <x v="2"/>
    <m/>
    <n v="1"/>
    <n v="1.1904761904761904E-2"/>
    <n v="28"/>
    <x v="0"/>
    <x v="26"/>
    <x v="1"/>
  </r>
  <r>
    <x v="14"/>
    <x v="85"/>
    <x v="2"/>
    <s v="AA"/>
    <n v="117"/>
    <n v="29"/>
    <n v="146"/>
    <n v="32"/>
    <x v="5"/>
    <m/>
    <n v="29"/>
    <n v="0.24786324786324787"/>
    <n v="39"/>
    <x v="1"/>
    <x v="12"/>
    <x v="0"/>
  </r>
  <r>
    <x v="15"/>
    <x v="667"/>
    <x v="5"/>
    <s v="JD"/>
    <n v="412"/>
    <n v="95"/>
    <n v="424"/>
    <n v="133"/>
    <x v="18"/>
    <m/>
    <n v="12"/>
    <n v="2.9126213592233011E-2"/>
    <m/>
    <x v="2"/>
    <x v="42"/>
    <x v="2"/>
  </r>
  <r>
    <x v="15"/>
    <x v="667"/>
    <x v="5"/>
    <s v="JD"/>
    <n v="1"/>
    <n v="0"/>
    <n v="3"/>
    <n v="0"/>
    <x v="18"/>
    <m/>
    <n v="2"/>
    <n v="2"/>
    <m/>
    <x v="2"/>
    <x v="42"/>
    <x v="2"/>
  </r>
  <r>
    <x v="15"/>
    <x v="667"/>
    <x v="5"/>
    <s v="JD"/>
    <n v="158"/>
    <n v="0"/>
    <n v="191"/>
    <n v="31"/>
    <x v="18"/>
    <m/>
    <n v="33"/>
    <n v="0.20886075949367089"/>
    <m/>
    <x v="2"/>
    <x v="42"/>
    <x v="2"/>
  </r>
  <r>
    <x v="15"/>
    <x v="667"/>
    <x v="5"/>
    <s v="JD"/>
    <n v="3"/>
    <n v="0"/>
    <n v="2"/>
    <n v="1"/>
    <x v="18"/>
    <m/>
    <n v="-1"/>
    <n v="-0.33333333333333331"/>
    <m/>
    <x v="2"/>
    <x v="42"/>
    <x v="2"/>
  </r>
  <r>
    <x v="15"/>
    <x v="668"/>
    <x v="5"/>
    <s v="JD"/>
    <n v="3"/>
    <n v="0"/>
    <n v="3"/>
    <n v="0"/>
    <x v="18"/>
    <m/>
    <n v="0"/>
    <n v="0"/>
    <m/>
    <x v="2"/>
    <x v="42"/>
    <x v="2"/>
  </r>
  <r>
    <x v="16"/>
    <x v="1"/>
    <x v="1"/>
    <s v="BA"/>
    <n v="143"/>
    <n v="34"/>
    <n v="111"/>
    <n v="46"/>
    <x v="0"/>
    <s v="School of Natural and Social Sciences"/>
    <n v="-32"/>
    <n v="-0.22377622377622378"/>
    <n v="24"/>
    <x v="0"/>
    <x v="20"/>
    <x v="1"/>
  </r>
  <r>
    <x v="16"/>
    <x v="1"/>
    <x v="1"/>
    <s v="BS"/>
    <n v="359"/>
    <n v="118"/>
    <n v="353"/>
    <n v="118"/>
    <x v="0"/>
    <s v="School of Natural and Social Sciences"/>
    <n v="-6"/>
    <n v="-1.6713091922005572E-2"/>
    <n v="60"/>
    <x v="0"/>
    <x v="115"/>
    <x v="1"/>
  </r>
  <r>
    <x v="16"/>
    <x v="1"/>
    <x v="0"/>
    <s v="MS"/>
    <n v="44"/>
    <n v="20"/>
    <n v="56"/>
    <n v="17"/>
    <x v="0"/>
    <s v="School of Natural and Social Sciences"/>
    <n v="12"/>
    <n v="0.27272727272727271"/>
    <n v="15"/>
    <x v="0"/>
    <x v="20"/>
    <x v="0"/>
  </r>
  <r>
    <x v="16"/>
    <x v="669"/>
    <x v="3"/>
    <s v="Adv. Cert. Post Bacc."/>
    <n v="2"/>
    <n v="1"/>
    <n v="9"/>
    <n v="5"/>
    <x v="7"/>
    <m/>
    <n v="7"/>
    <n v="3.5"/>
    <m/>
    <x v="2"/>
    <x v="42"/>
    <x v="2"/>
  </r>
  <r>
    <x v="16"/>
    <x v="670"/>
    <x v="1"/>
    <s v="BA"/>
    <n v="52"/>
    <n v="22"/>
    <n v="51"/>
    <n v="19"/>
    <x v="5"/>
    <m/>
    <n v="-1"/>
    <n v="-1.9230769230769232E-2"/>
    <n v="9"/>
    <x v="0"/>
    <x v="19"/>
    <x v="1"/>
  </r>
  <r>
    <x v="16"/>
    <x v="116"/>
    <x v="1"/>
    <s v="BA"/>
    <n v="42"/>
    <n v="10"/>
    <n v="41"/>
    <n v="13"/>
    <x v="5"/>
    <s v="School of Natural and Social Sciences"/>
    <n v="-1"/>
    <n v="-2.3809523809523808E-2"/>
    <n v="7"/>
    <x v="0"/>
    <x v="81"/>
    <x v="1"/>
  </r>
  <r>
    <x v="16"/>
    <x v="117"/>
    <x v="1"/>
    <s v="BA"/>
    <n v="94"/>
    <n v="24"/>
    <n v="83"/>
    <n v="27"/>
    <x v="9"/>
    <m/>
    <n v="-11"/>
    <n v="-0.11702127659574468"/>
    <n v="16"/>
    <x v="0"/>
    <x v="22"/>
    <x v="1"/>
  </r>
  <r>
    <x v="16"/>
    <x v="117"/>
    <x v="1"/>
    <s v="BFA"/>
    <n v="45"/>
    <n v="9"/>
    <n v="57"/>
    <n v="12"/>
    <x v="9"/>
    <m/>
    <n v="12"/>
    <n v="0.26666666666666666"/>
    <n v="8"/>
    <x v="0"/>
    <x v="36"/>
    <x v="1"/>
  </r>
  <r>
    <x v="16"/>
    <x v="117"/>
    <x v="0"/>
    <s v="MA"/>
    <n v="6"/>
    <n v="0"/>
    <n v="8"/>
    <n v="0"/>
    <x v="9"/>
    <m/>
    <n v="2"/>
    <n v="0.33333333333333331"/>
    <n v="2"/>
    <x v="1"/>
    <x v="57"/>
    <x v="0"/>
  </r>
  <r>
    <x v="16"/>
    <x v="117"/>
    <x v="0"/>
    <s v="MFA"/>
    <n v="13"/>
    <n v="3"/>
    <n v="9"/>
    <n v="4"/>
    <x v="9"/>
    <m/>
    <n v="-4"/>
    <n v="-0.30769230769230771"/>
    <n v="4"/>
    <x v="1"/>
    <x v="57"/>
    <x v="1"/>
  </r>
  <r>
    <x v="16"/>
    <x v="120"/>
    <x v="1"/>
    <s v="BA"/>
    <n v="1"/>
    <n v="0"/>
    <n v="7"/>
    <n v="0"/>
    <x v="7"/>
    <m/>
    <n v="6"/>
    <n v="6"/>
    <n v="0"/>
    <x v="1"/>
    <x v="17"/>
    <x v="0"/>
  </r>
  <r>
    <x v="16"/>
    <x v="120"/>
    <x v="0"/>
    <s v="MA"/>
    <n v="11"/>
    <n v="3"/>
    <n v="7"/>
    <n v="6"/>
    <x v="7"/>
    <m/>
    <n v="-4"/>
    <n v="-0.36363636363636365"/>
    <n v="4"/>
    <x v="1"/>
    <x v="37"/>
    <x v="1"/>
  </r>
  <r>
    <x v="16"/>
    <x v="671"/>
    <x v="3"/>
    <s v="Adv. Cert. Post Bacc."/>
    <n v="5"/>
    <n v="3"/>
    <n v="16"/>
    <n v="10"/>
    <x v="7"/>
    <m/>
    <n v="11"/>
    <n v="2.2000000000000002"/>
    <m/>
    <x v="2"/>
    <x v="42"/>
    <x v="2"/>
  </r>
  <r>
    <x v="16"/>
    <x v="123"/>
    <x v="1"/>
    <s v="BA"/>
    <n v="343"/>
    <n v="0"/>
    <n v="137"/>
    <n v="48"/>
    <x v="2"/>
    <s v="School of Natural and Social Sciences"/>
    <n v="-206"/>
    <n v="-0.6005830903790087"/>
    <n v="57"/>
    <x v="1"/>
    <x v="4"/>
    <x v="1"/>
  </r>
  <r>
    <x v="16"/>
    <x v="123"/>
    <x v="1"/>
    <s v="BA"/>
    <n v="4"/>
    <n v="0"/>
    <n v="0"/>
    <n v="0"/>
    <x v="2"/>
    <s v="School of Natural and Social Sciences"/>
    <n v="-4"/>
    <n v="-1"/>
    <n v="1"/>
    <x v="1"/>
    <x v="6"/>
    <x v="0"/>
  </r>
  <r>
    <x v="16"/>
    <x v="123"/>
    <x v="0"/>
    <s v="MA"/>
    <n v="15"/>
    <n v="7"/>
    <n v="13"/>
    <n v="4"/>
    <x v="2"/>
    <s v="School of Natural and Social Sciences"/>
    <n v="-2"/>
    <n v="-0.13333333333333333"/>
    <n v="5"/>
    <x v="0"/>
    <x v="91"/>
    <x v="0"/>
  </r>
  <r>
    <x v="16"/>
    <x v="123"/>
    <x v="0"/>
    <s v="MS"/>
    <n v="4"/>
    <n v="0"/>
    <n v="8"/>
    <n v="0"/>
    <x v="2"/>
    <s v="School of Natural and Social Sciences"/>
    <n v="4"/>
    <n v="1"/>
    <n v="1"/>
    <x v="1"/>
    <x v="57"/>
    <x v="0"/>
  </r>
  <r>
    <x v="16"/>
    <x v="124"/>
    <x v="1"/>
    <s v="BA"/>
    <n v="4"/>
    <n v="0"/>
    <n v="7"/>
    <n v="0"/>
    <x v="7"/>
    <m/>
    <n v="3"/>
    <n v="0.75"/>
    <n v="1"/>
    <x v="1"/>
    <x v="17"/>
    <x v="0"/>
  </r>
  <r>
    <x v="16"/>
    <x v="672"/>
    <x v="0"/>
    <s v="MS"/>
    <n v="95"/>
    <n v="34"/>
    <n v="81"/>
    <n v="53"/>
    <x v="1"/>
    <s v="School of Natural and Social Sciences"/>
    <n v="-14"/>
    <n v="-0.14736842105263157"/>
    <n v="32"/>
    <x v="0"/>
    <x v="33"/>
    <x v="1"/>
  </r>
  <r>
    <x v="16"/>
    <x v="51"/>
    <x v="1"/>
    <s v="BBA"/>
    <n v="811"/>
    <n v="263"/>
    <n v="824"/>
    <n v="297"/>
    <x v="1"/>
    <s v="School of Natural and Social Sciences"/>
    <n v="13"/>
    <n v="1.6029593094944512E-2"/>
    <n v="135"/>
    <x v="0"/>
    <x v="155"/>
    <x v="1"/>
  </r>
  <r>
    <x v="16"/>
    <x v="127"/>
    <x v="1"/>
    <s v="BA"/>
    <n v="77"/>
    <n v="15"/>
    <n v="85"/>
    <n v="18"/>
    <x v="2"/>
    <s v="School of Natural and Social Sciences"/>
    <n v="8"/>
    <n v="0.1038961038961039"/>
    <n v="13"/>
    <x v="0"/>
    <x v="22"/>
    <x v="1"/>
  </r>
  <r>
    <x v="16"/>
    <x v="127"/>
    <x v="1"/>
    <s v="BS"/>
    <n v="34"/>
    <n v="13"/>
    <n v="43"/>
    <n v="6"/>
    <x v="2"/>
    <s v="School of Natural and Social Sciences"/>
    <n v="9"/>
    <n v="0.26470588235294118"/>
    <n v="6"/>
    <x v="0"/>
    <x v="81"/>
    <x v="0"/>
  </r>
  <r>
    <x v="16"/>
    <x v="356"/>
    <x v="1"/>
    <s v="BA"/>
    <n v="1"/>
    <n v="0"/>
    <n v="5"/>
    <n v="0"/>
    <x v="5"/>
    <m/>
    <n v="4"/>
    <n v="4"/>
    <n v="0"/>
    <x v="1"/>
    <x v="17"/>
    <x v="0"/>
  </r>
  <r>
    <x v="16"/>
    <x v="673"/>
    <x v="1"/>
    <s v="BS"/>
    <n v="52"/>
    <n v="9"/>
    <n v="59"/>
    <n v="7"/>
    <x v="4"/>
    <m/>
    <n v="7"/>
    <n v="0.13461538461538461"/>
    <n v="9"/>
    <x v="1"/>
    <x v="36"/>
    <x v="0"/>
  </r>
  <r>
    <x v="16"/>
    <x v="9"/>
    <x v="1"/>
    <s v="BS"/>
    <n v="244"/>
    <n v="56"/>
    <n v="245"/>
    <n v="70"/>
    <x v="4"/>
    <m/>
    <n v="1"/>
    <n v="4.0983606557377051E-3"/>
    <n v="41"/>
    <x v="0"/>
    <x v="62"/>
    <x v="1"/>
  </r>
  <r>
    <x v="16"/>
    <x v="57"/>
    <x v="1"/>
    <s v="BS"/>
    <n v="311"/>
    <n v="62"/>
    <n v="334"/>
    <n v="77"/>
    <x v="4"/>
    <s v="School of Natural and Social Sciences"/>
    <n v="23"/>
    <n v="7.3954983922829579E-2"/>
    <n v="52"/>
    <x v="0"/>
    <x v="65"/>
    <x v="1"/>
  </r>
  <r>
    <x v="16"/>
    <x v="57"/>
    <x v="0"/>
    <s v="MS"/>
    <n v="16"/>
    <n v="4"/>
    <n v="15"/>
    <n v="2"/>
    <x v="4"/>
    <s v="School of Natural and Social Sciences"/>
    <n v="-1"/>
    <n v="-6.25E-2"/>
    <n v="5"/>
    <x v="1"/>
    <x v="15"/>
    <x v="0"/>
  </r>
  <r>
    <x v="16"/>
    <x v="57"/>
    <x v="1"/>
    <s v="BA"/>
    <n v="21"/>
    <n v="5"/>
    <n v="35"/>
    <n v="4"/>
    <x v="4"/>
    <s v="School of Natural and Social Sciences"/>
    <n v="14"/>
    <n v="0.66666666666666663"/>
    <n v="4"/>
    <x v="0"/>
    <x v="30"/>
    <x v="0"/>
  </r>
  <r>
    <x v="16"/>
    <x v="674"/>
    <x v="0"/>
    <s v="MS in Ed"/>
    <n v="118"/>
    <n v="26"/>
    <n v="107"/>
    <n v="34"/>
    <x v="7"/>
    <m/>
    <n v="-11"/>
    <n v="-9.3220338983050849E-2"/>
    <n v="39"/>
    <x v="1"/>
    <x v="60"/>
    <x v="0"/>
  </r>
  <r>
    <x v="16"/>
    <x v="441"/>
    <x v="1"/>
    <s v="BA"/>
    <n v="18"/>
    <n v="3"/>
    <n v="12"/>
    <n v="6"/>
    <x v="9"/>
    <m/>
    <n v="-6"/>
    <n v="-0.33333333333333331"/>
    <n v="3"/>
    <x v="1"/>
    <x v="37"/>
    <x v="1"/>
  </r>
  <r>
    <x v="16"/>
    <x v="675"/>
    <x v="1"/>
    <s v="BS"/>
    <n v="3"/>
    <n v="0"/>
    <n v="4"/>
    <n v="0"/>
    <x v="6"/>
    <m/>
    <n v="1"/>
    <n v="0.33333333333333331"/>
    <n v="1"/>
    <x v="1"/>
    <x v="17"/>
    <x v="0"/>
  </r>
  <r>
    <x v="16"/>
    <x v="675"/>
    <x v="1"/>
    <s v="BS"/>
    <n v="283"/>
    <n v="87"/>
    <n v="259"/>
    <n v="83"/>
    <x v="6"/>
    <m/>
    <n v="-24"/>
    <n v="-8.4805653710247356E-2"/>
    <n v="47"/>
    <x v="0"/>
    <x v="109"/>
    <x v="1"/>
  </r>
  <r>
    <x v="16"/>
    <x v="281"/>
    <x v="0"/>
    <s v="MS in Ed"/>
    <n v="69"/>
    <n v="20"/>
    <n v="56"/>
    <n v="26"/>
    <x v="7"/>
    <m/>
    <n v="-13"/>
    <n v="-0.18840579710144928"/>
    <n v="23"/>
    <x v="1"/>
    <x v="20"/>
    <x v="1"/>
  </r>
  <r>
    <x v="16"/>
    <x v="676"/>
    <x v="0"/>
    <s v="MS in Ed"/>
    <n v="44"/>
    <n v="9"/>
    <n v="52"/>
    <n v="12"/>
    <x v="7"/>
    <m/>
    <n v="8"/>
    <n v="0.18181818181818182"/>
    <n v="15"/>
    <x v="1"/>
    <x v="80"/>
    <x v="0"/>
  </r>
  <r>
    <x v="16"/>
    <x v="677"/>
    <x v="1"/>
    <s v="BA"/>
    <n v="17"/>
    <n v="8"/>
    <n v="16"/>
    <n v="7"/>
    <x v="2"/>
    <s v="School of Natural and Social Sciences"/>
    <n v="-1"/>
    <n v="-5.8823529411764705E-2"/>
    <n v="3"/>
    <x v="0"/>
    <x v="57"/>
    <x v="1"/>
  </r>
  <r>
    <x v="16"/>
    <x v="11"/>
    <x v="1"/>
    <s v="BA"/>
    <n v="44"/>
    <n v="21"/>
    <n v="56"/>
    <n v="16"/>
    <x v="1"/>
    <s v="School of Natural and Social Sciences"/>
    <n v="12"/>
    <n v="0.27272727272727271"/>
    <n v="7"/>
    <x v="0"/>
    <x v="19"/>
    <x v="1"/>
  </r>
  <r>
    <x v="16"/>
    <x v="678"/>
    <x v="1"/>
    <s v="BA"/>
    <n v="9"/>
    <n v="1"/>
    <n v="13"/>
    <n v="2"/>
    <x v="1"/>
    <s v="School of Natural and Social Sciences"/>
    <n v="4"/>
    <n v="0.44444444444444442"/>
    <n v="2"/>
    <x v="1"/>
    <x v="37"/>
    <x v="0"/>
  </r>
  <r>
    <x v="16"/>
    <x v="679"/>
    <x v="0"/>
    <s v="MS in Ed"/>
    <n v="53"/>
    <n v="14"/>
    <n v="62"/>
    <n v="21"/>
    <x v="7"/>
    <m/>
    <n v="9"/>
    <n v="0.16981132075471697"/>
    <n v="18"/>
    <x v="1"/>
    <x v="0"/>
    <x v="0"/>
  </r>
  <r>
    <x v="16"/>
    <x v="680"/>
    <x v="0"/>
    <s v="MS in Ed"/>
    <n v="33"/>
    <n v="15"/>
    <n v="30"/>
    <n v="17"/>
    <x v="7"/>
    <m/>
    <n v="-3"/>
    <n v="-9.0909090909090912E-2"/>
    <n v="11"/>
    <x v="0"/>
    <x v="36"/>
    <x v="1"/>
  </r>
  <r>
    <x v="16"/>
    <x v="681"/>
    <x v="0"/>
    <s v="MS in Ed"/>
    <n v="20"/>
    <n v="4"/>
    <n v="16"/>
    <n v="8"/>
    <x v="7"/>
    <m/>
    <n v="-4"/>
    <n v="-0.2"/>
    <n v="7"/>
    <x v="1"/>
    <x v="15"/>
    <x v="1"/>
  </r>
  <r>
    <x v="16"/>
    <x v="12"/>
    <x v="1"/>
    <s v="BA"/>
    <n v="273"/>
    <n v="85"/>
    <n v="274"/>
    <n v="85"/>
    <x v="5"/>
    <m/>
    <n v="1"/>
    <n v="3.663003663003663E-3"/>
    <n v="46"/>
    <x v="0"/>
    <x v="5"/>
    <x v="1"/>
  </r>
  <r>
    <x v="16"/>
    <x v="12"/>
    <x v="0"/>
    <s v="MA"/>
    <n v="5"/>
    <n v="3"/>
    <n v="8"/>
    <n v="3"/>
    <x v="5"/>
    <m/>
    <n v="3"/>
    <n v="0.6"/>
    <n v="2"/>
    <x v="0"/>
    <x v="57"/>
    <x v="0"/>
  </r>
  <r>
    <x v="16"/>
    <x v="150"/>
    <x v="3"/>
    <s v="Adv. Cert. Post Bacc."/>
    <n v="1"/>
    <n v="2"/>
    <n v="1"/>
    <n v="0"/>
    <x v="7"/>
    <m/>
    <n v="0"/>
    <n v="0"/>
    <m/>
    <x v="2"/>
    <x v="42"/>
    <x v="2"/>
  </r>
  <r>
    <x v="16"/>
    <x v="150"/>
    <x v="1"/>
    <s v="BA"/>
    <n v="3"/>
    <n v="0"/>
    <n v="1"/>
    <n v="0"/>
    <x v="7"/>
    <m/>
    <n v="-2"/>
    <n v="-0.66666666666666663"/>
    <n v="1"/>
    <x v="1"/>
    <x v="6"/>
    <x v="0"/>
  </r>
  <r>
    <x v="16"/>
    <x v="150"/>
    <x v="0"/>
    <s v="MS in Ed"/>
    <n v="21"/>
    <n v="22"/>
    <n v="23"/>
    <n v="2"/>
    <x v="7"/>
    <m/>
    <n v="2"/>
    <n v="9.5238095238095233E-2"/>
    <n v="7"/>
    <x v="0"/>
    <x v="21"/>
    <x v="0"/>
  </r>
  <r>
    <x v="16"/>
    <x v="151"/>
    <x v="3"/>
    <s v="Adv. Cert. Post Bacc."/>
    <n v="2"/>
    <n v="0"/>
    <n v="1"/>
    <n v="1"/>
    <x v="7"/>
    <m/>
    <n v="-1"/>
    <n v="-0.5"/>
    <m/>
    <x v="2"/>
    <x v="42"/>
    <x v="2"/>
  </r>
  <r>
    <x v="16"/>
    <x v="151"/>
    <x v="0"/>
    <s v="MS in Ed"/>
    <n v="71"/>
    <n v="0"/>
    <n v="59"/>
    <n v="19"/>
    <x v="7"/>
    <m/>
    <n v="-12"/>
    <n v="-0.16901408450704225"/>
    <n v="24"/>
    <x v="1"/>
    <x v="11"/>
    <x v="0"/>
  </r>
  <r>
    <x v="16"/>
    <x v="153"/>
    <x v="1"/>
    <s v="BS"/>
    <n v="242"/>
    <n v="46"/>
    <n v="278"/>
    <n v="69"/>
    <x v="6"/>
    <m/>
    <n v="36"/>
    <n v="0.1487603305785124"/>
    <n v="40"/>
    <x v="0"/>
    <x v="5"/>
    <x v="1"/>
  </r>
  <r>
    <x v="16"/>
    <x v="458"/>
    <x v="3"/>
    <s v="Adv. Cert. Post Master's"/>
    <n v="25"/>
    <n v="8"/>
    <n v="23"/>
    <n v="4"/>
    <x v="13"/>
    <m/>
    <n v="-2"/>
    <n v="-0.08"/>
    <m/>
    <x v="2"/>
    <x v="42"/>
    <x v="2"/>
  </r>
  <r>
    <x v="16"/>
    <x v="458"/>
    <x v="0"/>
    <s v="MS"/>
    <n v="273"/>
    <n v="71"/>
    <n v="216"/>
    <n v="52"/>
    <x v="13"/>
    <m/>
    <n v="-57"/>
    <n v="-0.2087912087912088"/>
    <n v="91"/>
    <x v="1"/>
    <x v="125"/>
    <x v="0"/>
  </r>
  <r>
    <x v="16"/>
    <x v="682"/>
    <x v="1"/>
    <s v="BA"/>
    <n v="81"/>
    <n v="19"/>
    <n v="102"/>
    <n v="116"/>
    <x v="3"/>
    <m/>
    <n v="21"/>
    <n v="0.25925925925925924"/>
    <n v="14"/>
    <x v="0"/>
    <x v="80"/>
    <x v="1"/>
  </r>
  <r>
    <x v="16"/>
    <x v="156"/>
    <x v="1"/>
    <s v="BA"/>
    <n v="10"/>
    <n v="0"/>
    <n v="7"/>
    <n v="1"/>
    <x v="5"/>
    <m/>
    <n v="-3"/>
    <n v="-0.3"/>
    <n v="2"/>
    <x v="1"/>
    <x v="17"/>
    <x v="0"/>
  </r>
  <r>
    <x v="16"/>
    <x v="64"/>
    <x v="3"/>
    <s v="Adv. Cert. Post Bacc."/>
    <n v="2"/>
    <n v="1"/>
    <n v="0"/>
    <n v="1"/>
    <x v="2"/>
    <s v="School of Natural and Social Sciences"/>
    <n v="-2"/>
    <n v="-1"/>
    <m/>
    <x v="2"/>
    <x v="42"/>
    <x v="2"/>
  </r>
  <r>
    <x v="16"/>
    <x v="64"/>
    <x v="0"/>
    <s v="MS"/>
    <n v="18"/>
    <n v="11"/>
    <n v="16"/>
    <n v="11"/>
    <x v="2"/>
    <s v="School of Natural and Social Sciences"/>
    <n v="-2"/>
    <n v="-0.1111111111111111"/>
    <n v="6"/>
    <x v="0"/>
    <x v="15"/>
    <x v="1"/>
  </r>
  <r>
    <x v="16"/>
    <x v="683"/>
    <x v="1"/>
    <s v="BA"/>
    <n v="4"/>
    <n v="1"/>
    <n v="6"/>
    <n v="1"/>
    <x v="2"/>
    <s v="School of Natural and Social Sciences"/>
    <n v="2"/>
    <n v="0.5"/>
    <n v="1"/>
    <x v="1"/>
    <x v="17"/>
    <x v="0"/>
  </r>
  <r>
    <x v="16"/>
    <x v="684"/>
    <x v="3"/>
    <s v="Adv. Cert. Post Bacc."/>
    <n v="10"/>
    <n v="5"/>
    <n v="12"/>
    <n v="17"/>
    <x v="7"/>
    <m/>
    <n v="2"/>
    <n v="0.2"/>
    <m/>
    <x v="2"/>
    <x v="42"/>
    <x v="2"/>
  </r>
  <r>
    <x v="16"/>
    <x v="685"/>
    <x v="1"/>
    <s v="BS"/>
    <n v="183"/>
    <n v="44"/>
    <n v="220"/>
    <n v="48"/>
    <x v="6"/>
    <m/>
    <n v="37"/>
    <n v="0.20218579234972678"/>
    <n v="31"/>
    <x v="0"/>
    <x v="38"/>
    <x v="1"/>
  </r>
  <r>
    <x v="16"/>
    <x v="686"/>
    <x v="0"/>
    <s v="MA"/>
    <n v="57"/>
    <n v="17"/>
    <n v="57"/>
    <n v="23"/>
    <x v="6"/>
    <m/>
    <n v="0"/>
    <n v="0"/>
    <n v="19"/>
    <x v="1"/>
    <x v="20"/>
    <x v="1"/>
  </r>
  <r>
    <x v="16"/>
    <x v="687"/>
    <x v="1"/>
    <s v="BS"/>
    <n v="568"/>
    <n v="231"/>
    <n v="595"/>
    <n v="231"/>
    <x v="6"/>
    <m/>
    <n v="27"/>
    <n v="4.7535211267605633E-2"/>
    <n v="95"/>
    <x v="0"/>
    <x v="156"/>
    <x v="1"/>
  </r>
  <r>
    <x v="16"/>
    <x v="688"/>
    <x v="0"/>
    <s v="MS in Ed"/>
    <n v="32"/>
    <n v="21"/>
    <n v="32"/>
    <n v="10"/>
    <x v="7"/>
    <m/>
    <n v="0"/>
    <n v="0"/>
    <n v="11"/>
    <x v="0"/>
    <x v="29"/>
    <x v="0"/>
  </r>
  <r>
    <x v="16"/>
    <x v="20"/>
    <x v="1"/>
    <s v="BA"/>
    <n v="76"/>
    <n v="18"/>
    <n v="64"/>
    <n v="36"/>
    <x v="5"/>
    <m/>
    <n v="-12"/>
    <n v="-0.15789473684210525"/>
    <n v="13"/>
    <x v="0"/>
    <x v="29"/>
    <x v="1"/>
  </r>
  <r>
    <x v="16"/>
    <x v="20"/>
    <x v="0"/>
    <s v="MA"/>
    <n v="7"/>
    <n v="3"/>
    <n v="6"/>
    <n v="2"/>
    <x v="5"/>
    <m/>
    <n v="-1"/>
    <n v="-0.14285714285714285"/>
    <n v="2"/>
    <x v="0"/>
    <x v="37"/>
    <x v="0"/>
  </r>
  <r>
    <x v="16"/>
    <x v="689"/>
    <x v="1"/>
    <s v="BA"/>
    <n v="47"/>
    <n v="0"/>
    <n v="38"/>
    <n v="12"/>
    <x v="7"/>
    <m/>
    <n v="-9"/>
    <n v="-0.19148936170212766"/>
    <n v="8"/>
    <x v="1"/>
    <x v="30"/>
    <x v="1"/>
  </r>
  <r>
    <x v="16"/>
    <x v="690"/>
    <x v="1"/>
    <s v="BS"/>
    <n v="141"/>
    <n v="31"/>
    <n v="139"/>
    <n v="60"/>
    <x v="5"/>
    <s v="School of Natural and Social Sciences"/>
    <n v="-2"/>
    <n v="-1.4184397163120567E-2"/>
    <n v="24"/>
    <x v="0"/>
    <x v="4"/>
    <x v="1"/>
  </r>
  <r>
    <x v="16"/>
    <x v="691"/>
    <x v="1"/>
    <s v="BS"/>
    <n v="40"/>
    <n v="13"/>
    <n v="44"/>
    <n v="12"/>
    <x v="2"/>
    <s v="School of Natural and Social Sciences"/>
    <n v="4"/>
    <n v="0.1"/>
    <n v="7"/>
    <x v="0"/>
    <x v="81"/>
    <x v="1"/>
  </r>
  <r>
    <x v="16"/>
    <x v="164"/>
    <x v="1"/>
    <s v="BA"/>
    <n v="1"/>
    <n v="1"/>
    <n v="0"/>
    <n v="0"/>
    <x v="5"/>
    <m/>
    <n v="-1"/>
    <n v="-1"/>
    <n v="0"/>
    <x v="0"/>
    <x v="6"/>
    <x v="0"/>
  </r>
  <r>
    <x v="16"/>
    <x v="27"/>
    <x v="1"/>
    <s v="BA"/>
    <n v="62"/>
    <n v="14"/>
    <n v="64"/>
    <n v="20"/>
    <x v="3"/>
    <m/>
    <n v="2"/>
    <n v="3.2258064516129031E-2"/>
    <n v="10"/>
    <x v="0"/>
    <x v="29"/>
    <x v="1"/>
  </r>
  <r>
    <x v="16"/>
    <x v="473"/>
    <x v="1"/>
    <s v="BA"/>
    <n v="28"/>
    <n v="7"/>
    <n v="17"/>
    <n v="13"/>
    <x v="5"/>
    <m/>
    <n v="-11"/>
    <n v="-0.39285714285714285"/>
    <n v="5"/>
    <x v="0"/>
    <x v="57"/>
    <x v="1"/>
  </r>
  <r>
    <x v="16"/>
    <x v="363"/>
    <x v="0"/>
    <s v="MA"/>
    <n v="30"/>
    <n v="8"/>
    <n v="31"/>
    <n v="7"/>
    <x v="5"/>
    <m/>
    <n v="1"/>
    <n v="3.3333333333333333E-2"/>
    <n v="10"/>
    <x v="1"/>
    <x v="36"/>
    <x v="0"/>
  </r>
  <r>
    <x v="16"/>
    <x v="167"/>
    <x v="1"/>
    <s v="BA"/>
    <n v="14"/>
    <n v="4"/>
    <n v="14"/>
    <n v="9"/>
    <x v="5"/>
    <m/>
    <n v="0"/>
    <n v="0"/>
    <n v="2"/>
    <x v="0"/>
    <x v="37"/>
    <x v="1"/>
  </r>
  <r>
    <x v="16"/>
    <x v="692"/>
    <x v="0"/>
    <s v="MS in Ed"/>
    <n v="1"/>
    <n v="2"/>
    <n v="3"/>
    <n v="0"/>
    <x v="7"/>
    <m/>
    <n v="2"/>
    <n v="2"/>
    <n v="0"/>
    <x v="0"/>
    <x v="17"/>
    <x v="0"/>
  </r>
  <r>
    <x v="16"/>
    <x v="32"/>
    <x v="1"/>
    <s v="BA"/>
    <n v="123"/>
    <n v="29"/>
    <n v="131"/>
    <n v="30"/>
    <x v="8"/>
    <s v="School of Natural and Social Sciences"/>
    <n v="8"/>
    <n v="6.5040650406504072E-2"/>
    <n v="21"/>
    <x v="0"/>
    <x v="34"/>
    <x v="1"/>
  </r>
  <r>
    <x v="16"/>
    <x v="32"/>
    <x v="0"/>
    <s v="MA"/>
    <n v="11"/>
    <n v="13"/>
    <n v="11"/>
    <n v="8"/>
    <x v="8"/>
    <s v="School of Natural and Social Sciences"/>
    <n v="0"/>
    <n v="0"/>
    <n v="4"/>
    <x v="0"/>
    <x v="91"/>
    <x v="1"/>
  </r>
  <r>
    <x v="16"/>
    <x v="693"/>
    <x v="0"/>
    <s v="MA"/>
    <n v="1"/>
    <n v="0"/>
    <n v="3"/>
    <n v="0"/>
    <x v="7"/>
    <m/>
    <n v="2"/>
    <n v="2"/>
    <n v="0"/>
    <x v="1"/>
    <x v="17"/>
    <x v="0"/>
  </r>
  <r>
    <x v="16"/>
    <x v="694"/>
    <x v="1"/>
    <s v="BA"/>
    <n v="2"/>
    <n v="1"/>
    <n v="12"/>
    <n v="1"/>
    <x v="7"/>
    <m/>
    <n v="10"/>
    <n v="5"/>
    <n v="0"/>
    <x v="0"/>
    <x v="37"/>
    <x v="0"/>
  </r>
  <r>
    <x v="16"/>
    <x v="168"/>
    <x v="0"/>
    <s v="MS in Ed"/>
    <n v="67"/>
    <n v="15"/>
    <n v="26"/>
    <n v="11"/>
    <x v="7"/>
    <m/>
    <n v="-41"/>
    <n v="-0.61194029850746268"/>
    <n v="22"/>
    <x v="1"/>
    <x v="19"/>
    <x v="1"/>
  </r>
  <r>
    <x v="16"/>
    <x v="695"/>
    <x v="3"/>
    <s v="Adv. Cert. Post Bacc."/>
    <n v="3"/>
    <n v="0"/>
    <n v="2"/>
    <n v="0"/>
    <x v="7"/>
    <m/>
    <n v="-1"/>
    <n v="-0.33333333333333331"/>
    <m/>
    <x v="2"/>
    <x v="42"/>
    <x v="2"/>
  </r>
  <r>
    <x v="16"/>
    <x v="695"/>
    <x v="0"/>
    <s v="MS in Ed"/>
    <n v="37"/>
    <n v="0"/>
    <n v="87"/>
    <n v="11"/>
    <x v="7"/>
    <m/>
    <n v="50"/>
    <n v="1.3513513513513513"/>
    <n v="12"/>
    <x v="1"/>
    <x v="77"/>
    <x v="0"/>
  </r>
  <r>
    <x v="16"/>
    <x v="696"/>
    <x v="1"/>
    <s v="BA"/>
    <n v="132"/>
    <n v="31"/>
    <n v="130"/>
    <n v="36"/>
    <x v="3"/>
    <m/>
    <n v="-2"/>
    <n v="-1.5151515151515152E-2"/>
    <n v="22"/>
    <x v="0"/>
    <x v="34"/>
    <x v="1"/>
  </r>
  <r>
    <x v="16"/>
    <x v="188"/>
    <x v="1"/>
    <s v="BA"/>
    <n v="2"/>
    <n v="1"/>
    <n v="3"/>
    <n v="2"/>
    <x v="2"/>
    <s v="School of Natural and Social Sciences"/>
    <n v="1"/>
    <n v="0.5"/>
    <n v="0"/>
    <x v="0"/>
    <x v="17"/>
    <x v="1"/>
  </r>
  <r>
    <x v="16"/>
    <x v="697"/>
    <x v="1"/>
    <s v="BS"/>
    <n v="1"/>
    <n v="0"/>
    <n v="2"/>
    <n v="0"/>
    <x v="4"/>
    <s v="School of Natural and Social Sciences"/>
    <n v="1"/>
    <n v="1"/>
    <n v="0"/>
    <x v="1"/>
    <x v="6"/>
    <x v="0"/>
  </r>
  <r>
    <x v="16"/>
    <x v="192"/>
    <x v="1"/>
    <s v="BS"/>
    <n v="3"/>
    <n v="1"/>
    <n v="5"/>
    <n v="2"/>
    <x v="4"/>
    <s v="School of Natural and Social Sciences"/>
    <n v="2"/>
    <n v="0.66666666666666663"/>
    <n v="1"/>
    <x v="1"/>
    <x v="17"/>
    <x v="1"/>
  </r>
  <r>
    <x v="16"/>
    <x v="195"/>
    <x v="1"/>
    <s v="BA"/>
    <n v="4"/>
    <n v="1"/>
    <n v="3"/>
    <n v="2"/>
    <x v="5"/>
    <m/>
    <n v="-1"/>
    <n v="-0.25"/>
    <n v="1"/>
    <x v="1"/>
    <x v="17"/>
    <x v="1"/>
  </r>
  <r>
    <x v="16"/>
    <x v="202"/>
    <x v="1"/>
    <s v="BA"/>
    <n v="1"/>
    <n v="0"/>
    <n v="1"/>
    <n v="2"/>
    <x v="5"/>
    <m/>
    <n v="0"/>
    <n v="0"/>
    <n v="0"/>
    <x v="1"/>
    <x v="6"/>
    <x v="1"/>
  </r>
  <r>
    <x v="16"/>
    <x v="205"/>
    <x v="1"/>
    <s v="BA"/>
    <n v="3"/>
    <n v="0"/>
    <n v="2"/>
    <n v="1"/>
    <x v="8"/>
    <s v="School of Natural and Social Sciences"/>
    <n v="-1"/>
    <n v="-0.33333333333333331"/>
    <n v="1"/>
    <x v="1"/>
    <x v="6"/>
    <x v="1"/>
  </r>
  <r>
    <x v="16"/>
    <x v="698"/>
    <x v="1"/>
    <s v="BA"/>
    <n v="2"/>
    <n v="0"/>
    <n v="1"/>
    <n v="0"/>
    <x v="3"/>
    <m/>
    <n v="-1"/>
    <n v="-0.5"/>
    <n v="0"/>
    <x v="1"/>
    <x v="6"/>
    <x v="0"/>
  </r>
  <r>
    <x v="16"/>
    <x v="504"/>
    <x v="1"/>
    <s v="BS"/>
    <n v="1"/>
    <n v="0"/>
    <n v="3"/>
    <n v="0"/>
    <x v="13"/>
    <m/>
    <n v="2"/>
    <n v="2"/>
    <n v="0"/>
    <x v="1"/>
    <x v="17"/>
    <x v="0"/>
  </r>
  <r>
    <x v="16"/>
    <x v="209"/>
    <x v="1"/>
    <s v="BA"/>
    <n v="1"/>
    <n v="0"/>
    <n v="5"/>
    <n v="0"/>
    <x v="5"/>
    <m/>
    <n v="4"/>
    <n v="4"/>
    <n v="0"/>
    <x v="1"/>
    <x v="17"/>
    <x v="0"/>
  </r>
  <r>
    <x v="16"/>
    <x v="211"/>
    <x v="1"/>
    <s v="BA"/>
    <n v="5"/>
    <n v="1"/>
    <n v="4"/>
    <n v="3"/>
    <x v="10"/>
    <s v="School of Natural and Social Sciences"/>
    <n v="-1"/>
    <n v="-0.2"/>
    <n v="1"/>
    <x v="1"/>
    <x v="17"/>
    <x v="1"/>
  </r>
  <r>
    <x v="16"/>
    <x v="212"/>
    <x v="1"/>
    <s v="BA"/>
    <n v="2"/>
    <n v="2"/>
    <n v="1"/>
    <n v="2"/>
    <x v="5"/>
    <s v="School of Natural and Social Sciences"/>
    <n v="-1"/>
    <n v="-0.5"/>
    <n v="0"/>
    <x v="0"/>
    <x v="6"/>
    <x v="1"/>
  </r>
  <r>
    <x v="16"/>
    <x v="699"/>
    <x v="1"/>
    <s v="BA"/>
    <n v="2"/>
    <n v="0"/>
    <n v="2"/>
    <n v="1"/>
    <x v="16"/>
    <m/>
    <n v="0"/>
    <n v="0"/>
    <n v="0"/>
    <x v="1"/>
    <x v="6"/>
    <x v="1"/>
  </r>
  <r>
    <x v="16"/>
    <x v="700"/>
    <x v="3"/>
    <s v="Adv. Cert. Post Bacc."/>
    <n v="3"/>
    <n v="0"/>
    <n v="0"/>
    <n v="4"/>
    <x v="7"/>
    <m/>
    <n v="-3"/>
    <n v="-1"/>
    <m/>
    <x v="2"/>
    <x v="42"/>
    <x v="2"/>
  </r>
  <r>
    <x v="16"/>
    <x v="701"/>
    <x v="1"/>
    <s v="BFA"/>
    <n v="54"/>
    <n v="12"/>
    <n v="47"/>
    <n v="15"/>
    <x v="9"/>
    <m/>
    <n v="-7"/>
    <n v="-0.12962962962962962"/>
    <n v="9"/>
    <x v="0"/>
    <x v="21"/>
    <x v="1"/>
  </r>
  <r>
    <x v="16"/>
    <x v="34"/>
    <x v="1"/>
    <s v="BS"/>
    <n v="42"/>
    <n v="11"/>
    <n v="47"/>
    <n v="10"/>
    <x v="9"/>
    <m/>
    <n v="5"/>
    <n v="0.11904761904761904"/>
    <n v="7"/>
    <x v="0"/>
    <x v="21"/>
    <x v="1"/>
  </r>
  <r>
    <x v="16"/>
    <x v="220"/>
    <x v="0"/>
    <s v="MAT"/>
    <n v="25"/>
    <n v="8"/>
    <n v="18"/>
    <n v="10"/>
    <x v="7"/>
    <m/>
    <n v="-7"/>
    <n v="-0.28000000000000003"/>
    <n v="8"/>
    <x v="1"/>
    <x v="30"/>
    <x v="1"/>
  </r>
  <r>
    <x v="16"/>
    <x v="76"/>
    <x v="1"/>
    <s v="BS"/>
    <n v="924"/>
    <n v="206"/>
    <n v="899"/>
    <n v="204"/>
    <x v="13"/>
    <m/>
    <n v="-25"/>
    <n v="-2.7056277056277056E-2"/>
    <n v="154"/>
    <x v="0"/>
    <x v="105"/>
    <x v="1"/>
  </r>
  <r>
    <x v="16"/>
    <x v="702"/>
    <x v="1"/>
    <s v="BS"/>
    <n v="70"/>
    <n v="12"/>
    <n v="89"/>
    <n v="24"/>
    <x v="13"/>
    <m/>
    <n v="19"/>
    <n v="0.27142857142857141"/>
    <n v="12"/>
    <x v="1"/>
    <x v="98"/>
    <x v="1"/>
  </r>
  <r>
    <x v="16"/>
    <x v="225"/>
    <x v="0"/>
    <s v="MS"/>
    <n v="47"/>
    <n v="20"/>
    <n v="39"/>
    <n v="9"/>
    <x v="6"/>
    <m/>
    <n v="-8"/>
    <n v="-0.1702127659574468"/>
    <n v="16"/>
    <x v="0"/>
    <x v="103"/>
    <x v="0"/>
  </r>
  <r>
    <x v="16"/>
    <x v="703"/>
    <x v="0"/>
    <s v="MS"/>
    <n v="45"/>
    <n v="0"/>
    <n v="63"/>
    <n v="35"/>
    <x v="1"/>
    <m/>
    <n v="18"/>
    <n v="0.4"/>
    <n v="15"/>
    <x v="1"/>
    <x v="0"/>
    <x v="1"/>
  </r>
  <r>
    <x v="16"/>
    <x v="704"/>
    <x v="0"/>
    <s v="MS"/>
    <n v="3"/>
    <n v="0"/>
    <n v="1"/>
    <n v="0"/>
    <x v="13"/>
    <m/>
    <n v="-2"/>
    <n v="-0.66666666666666663"/>
    <n v="1"/>
    <x v="1"/>
    <x v="6"/>
    <x v="0"/>
  </r>
  <r>
    <x v="16"/>
    <x v="35"/>
    <x v="1"/>
    <s v="BA"/>
    <n v="78"/>
    <n v="20"/>
    <n v="83"/>
    <n v="23"/>
    <x v="5"/>
    <m/>
    <n v="5"/>
    <n v="6.4102564102564097E-2"/>
    <n v="13"/>
    <x v="0"/>
    <x v="22"/>
    <x v="1"/>
  </r>
  <r>
    <x v="16"/>
    <x v="230"/>
    <x v="1"/>
    <s v="BA"/>
    <n v="10"/>
    <n v="2"/>
    <n v="9"/>
    <n v="2"/>
    <x v="2"/>
    <s v="School of Natural and Social Sciences"/>
    <n v="-1"/>
    <n v="-0.1"/>
    <n v="2"/>
    <x v="1"/>
    <x v="37"/>
    <x v="0"/>
  </r>
  <r>
    <x v="16"/>
    <x v="230"/>
    <x v="1"/>
    <s v="BS"/>
    <n v="16"/>
    <n v="9"/>
    <n v="17"/>
    <n v="4"/>
    <x v="2"/>
    <s v="School of Natural and Social Sciences"/>
    <n v="1"/>
    <n v="6.25E-2"/>
    <n v="3"/>
    <x v="0"/>
    <x v="57"/>
    <x v="1"/>
  </r>
  <r>
    <x v="16"/>
    <x v="231"/>
    <x v="1"/>
    <s v="BA"/>
    <n v="1"/>
    <n v="0"/>
    <n v="0"/>
    <n v="0"/>
    <x v="7"/>
    <m/>
    <n v="-1"/>
    <n v="-1"/>
    <n v="0"/>
    <x v="1"/>
    <x v="6"/>
    <x v="0"/>
  </r>
  <r>
    <x v="16"/>
    <x v="233"/>
    <x v="1"/>
    <s v="BA"/>
    <n v="113"/>
    <n v="32"/>
    <n v="131"/>
    <n v="43"/>
    <x v="5"/>
    <s v="School of Natural and Social Sciences"/>
    <n v="18"/>
    <n v="0.15929203539823009"/>
    <n v="19"/>
    <x v="0"/>
    <x v="34"/>
    <x v="1"/>
  </r>
  <r>
    <x v="16"/>
    <x v="36"/>
    <x v="1"/>
    <s v="BA"/>
    <n v="859"/>
    <n v="197"/>
    <n v="935"/>
    <n v="234"/>
    <x v="5"/>
    <s v="School of Natural and Social Sciences"/>
    <n v="76"/>
    <n v="8.8474970896391156E-2"/>
    <n v="143"/>
    <x v="0"/>
    <x v="157"/>
    <x v="1"/>
  </r>
  <r>
    <x v="16"/>
    <x v="78"/>
    <x v="1"/>
    <s v="BS"/>
    <n v="21"/>
    <n v="0"/>
    <n v="15"/>
    <n v="7"/>
    <x v="6"/>
    <m/>
    <n v="-6"/>
    <n v="-0.2857142857142857"/>
    <n v="4"/>
    <x v="1"/>
    <x v="57"/>
    <x v="1"/>
  </r>
  <r>
    <x v="16"/>
    <x v="705"/>
    <x v="1"/>
    <s v="BA"/>
    <n v="15"/>
    <n v="3"/>
    <n v="0"/>
    <n v="3"/>
    <x v="7"/>
    <m/>
    <n v="-15"/>
    <n v="-1"/>
    <n v="3"/>
    <x v="1"/>
    <x v="6"/>
    <x v="1"/>
  </r>
  <r>
    <x v="16"/>
    <x v="706"/>
    <x v="0"/>
    <s v="MS in Ed"/>
    <n v="27"/>
    <n v="22"/>
    <n v="16"/>
    <n v="12"/>
    <x v="7"/>
    <m/>
    <n v="-11"/>
    <n v="-0.40740740740740738"/>
    <n v="9"/>
    <x v="0"/>
    <x v="15"/>
    <x v="1"/>
  </r>
  <r>
    <x v="16"/>
    <x v="707"/>
    <x v="0"/>
    <s v="MS in Ed"/>
    <n v="6"/>
    <n v="4"/>
    <n v="5"/>
    <n v="3"/>
    <x v="7"/>
    <m/>
    <n v="-1"/>
    <n v="-0.16666666666666666"/>
    <n v="2"/>
    <x v="0"/>
    <x v="37"/>
    <x v="1"/>
  </r>
  <r>
    <x v="16"/>
    <x v="708"/>
    <x v="1"/>
    <s v="BS"/>
    <n v="47"/>
    <n v="16"/>
    <n v="42"/>
    <n v="16"/>
    <x v="7"/>
    <m/>
    <n v="-5"/>
    <n v="-0.10638297872340426"/>
    <n v="8"/>
    <x v="0"/>
    <x v="81"/>
    <x v="1"/>
  </r>
  <r>
    <x v="16"/>
    <x v="708"/>
    <x v="0"/>
    <s v="MS in Ed"/>
    <n v="34"/>
    <n v="9"/>
    <n v="34"/>
    <n v="12"/>
    <x v="7"/>
    <m/>
    <n v="0"/>
    <n v="0"/>
    <n v="11"/>
    <x v="1"/>
    <x v="29"/>
    <x v="1"/>
  </r>
  <r>
    <x v="16"/>
    <x v="709"/>
    <x v="3"/>
    <s v="Adv. Cert. Post Bacc."/>
    <n v="1"/>
    <n v="1"/>
    <n v="2"/>
    <n v="2"/>
    <x v="7"/>
    <m/>
    <n v="1"/>
    <n v="1"/>
    <m/>
    <x v="2"/>
    <x v="42"/>
    <x v="2"/>
  </r>
  <r>
    <x v="16"/>
    <x v="709"/>
    <x v="0"/>
    <s v="MS in Ed"/>
    <n v="28"/>
    <n v="23"/>
    <n v="27"/>
    <n v="8"/>
    <x v="7"/>
    <m/>
    <n v="-1"/>
    <n v="-3.5714285714285712E-2"/>
    <n v="9"/>
    <x v="0"/>
    <x v="19"/>
    <x v="0"/>
  </r>
  <r>
    <x v="16"/>
    <x v="710"/>
    <x v="3"/>
    <s v="Adv. Cert. Post Bacc."/>
    <n v="1"/>
    <n v="0"/>
    <n v="1"/>
    <n v="0"/>
    <x v="7"/>
    <m/>
    <n v="0"/>
    <n v="0"/>
    <m/>
    <x v="2"/>
    <x v="42"/>
    <x v="2"/>
  </r>
  <r>
    <x v="16"/>
    <x v="710"/>
    <x v="0"/>
    <s v="MS in Ed"/>
    <n v="37"/>
    <n v="0"/>
    <n v="22"/>
    <n v="9"/>
    <x v="7"/>
    <m/>
    <n v="-15"/>
    <n v="-0.40540540540540543"/>
    <n v="12"/>
    <x v="1"/>
    <x v="81"/>
    <x v="1"/>
  </r>
  <r>
    <x v="16"/>
    <x v="711"/>
    <x v="1"/>
    <s v="BA"/>
    <n v="16"/>
    <n v="3"/>
    <n v="17"/>
    <n v="0"/>
    <x v="14"/>
    <m/>
    <n v="1"/>
    <n v="6.25E-2"/>
    <n v="3"/>
    <x v="1"/>
    <x v="57"/>
    <x v="0"/>
  </r>
  <r>
    <x v="16"/>
    <x v="711"/>
    <x v="1"/>
    <s v="BS"/>
    <n v="2"/>
    <n v="0"/>
    <n v="2"/>
    <n v="0"/>
    <x v="14"/>
    <m/>
    <n v="0"/>
    <n v="0"/>
    <n v="0"/>
    <x v="1"/>
    <x v="6"/>
    <x v="0"/>
  </r>
  <r>
    <x v="16"/>
    <x v="337"/>
    <x v="0"/>
    <s v="MA"/>
    <n v="26"/>
    <n v="12"/>
    <n v="27"/>
    <n v="7"/>
    <x v="7"/>
    <m/>
    <n v="1"/>
    <n v="3.8461538461538464E-2"/>
    <n v="9"/>
    <x v="0"/>
    <x v="19"/>
    <x v="0"/>
  </r>
  <r>
    <x v="16"/>
    <x v="337"/>
    <x v="0"/>
    <s v="MA"/>
    <n v="4"/>
    <n v="0"/>
    <n v="4"/>
    <n v="0"/>
    <x v="7"/>
    <m/>
    <n v="0"/>
    <n v="0"/>
    <n v="1"/>
    <x v="1"/>
    <x v="17"/>
    <x v="0"/>
  </r>
  <r>
    <x v="16"/>
    <x v="712"/>
    <x v="3"/>
    <s v="Adv. Cert. Post Bacc."/>
    <n v="2"/>
    <n v="1"/>
    <n v="4"/>
    <n v="0"/>
    <x v="7"/>
    <m/>
    <n v="2"/>
    <n v="1"/>
    <m/>
    <x v="2"/>
    <x v="42"/>
    <x v="2"/>
  </r>
  <r>
    <x v="16"/>
    <x v="712"/>
    <x v="0"/>
    <s v="MA"/>
    <n v="21"/>
    <n v="0"/>
    <n v="45"/>
    <n v="0"/>
    <x v="7"/>
    <m/>
    <n v="24"/>
    <n v="1.1428571428571428"/>
    <n v="7"/>
    <x v="1"/>
    <x v="98"/>
    <x v="0"/>
  </r>
  <r>
    <x v="16"/>
    <x v="536"/>
    <x v="1"/>
    <s v="BA"/>
    <n v="455"/>
    <n v="149"/>
    <n v="478"/>
    <n v="127"/>
    <x v="16"/>
    <m/>
    <n v="23"/>
    <n v="5.054945054945055E-2"/>
    <n v="76"/>
    <x v="0"/>
    <x v="90"/>
    <x v="1"/>
  </r>
  <r>
    <x v="16"/>
    <x v="713"/>
    <x v="0"/>
    <s v="MSW"/>
    <n v="175"/>
    <n v="87"/>
    <n v="173"/>
    <n v="88"/>
    <x v="16"/>
    <m/>
    <n v="-2"/>
    <n v="-1.1428571428571429E-2"/>
    <n v="58"/>
    <x v="0"/>
    <x v="128"/>
    <x v="1"/>
  </r>
  <r>
    <x v="16"/>
    <x v="41"/>
    <x v="1"/>
    <s v="BA"/>
    <n v="673"/>
    <n v="249"/>
    <n v="697"/>
    <n v="253"/>
    <x v="5"/>
    <s v="School of Natural and Social Sciences"/>
    <n v="24"/>
    <n v="3.5661218424962851E-2"/>
    <n v="112"/>
    <x v="0"/>
    <x v="78"/>
    <x v="1"/>
  </r>
  <r>
    <x v="16"/>
    <x v="42"/>
    <x v="1"/>
    <s v="BA"/>
    <n v="82"/>
    <n v="27"/>
    <n v="69"/>
    <n v="17"/>
    <x v="5"/>
    <m/>
    <n v="-13"/>
    <n v="-0.15853658536585366"/>
    <n v="14"/>
    <x v="0"/>
    <x v="35"/>
    <x v="1"/>
  </r>
  <r>
    <x v="16"/>
    <x v="42"/>
    <x v="0"/>
    <s v="MA"/>
    <n v="5"/>
    <n v="2"/>
    <n v="7"/>
    <n v="2"/>
    <x v="5"/>
    <m/>
    <n v="2"/>
    <n v="0.4"/>
    <n v="2"/>
    <x v="1"/>
    <x v="37"/>
    <x v="0"/>
  </r>
  <r>
    <x v="16"/>
    <x v="243"/>
    <x v="1"/>
    <s v="BA"/>
    <n v="8"/>
    <n v="0"/>
    <n v="20"/>
    <n v="3"/>
    <x v="7"/>
    <m/>
    <n v="12"/>
    <n v="1.5"/>
    <n v="1"/>
    <x v="1"/>
    <x v="57"/>
    <x v="0"/>
  </r>
  <r>
    <x v="16"/>
    <x v="243"/>
    <x v="0"/>
    <s v="MA"/>
    <n v="8"/>
    <n v="2"/>
    <n v="8"/>
    <n v="2"/>
    <x v="7"/>
    <m/>
    <n v="0"/>
    <n v="0"/>
    <n v="3"/>
    <x v="1"/>
    <x v="57"/>
    <x v="0"/>
  </r>
  <r>
    <x v="16"/>
    <x v="714"/>
    <x v="0"/>
    <s v="MS in Ed"/>
    <n v="80"/>
    <n v="39"/>
    <n v="74"/>
    <n v="28"/>
    <x v="7"/>
    <m/>
    <n v="-6"/>
    <n v="-7.4999999999999997E-2"/>
    <n v="27"/>
    <x v="0"/>
    <x v="104"/>
    <x v="1"/>
  </r>
  <r>
    <x v="16"/>
    <x v="715"/>
    <x v="3"/>
    <s v="Adv. Cert. Post Bacc."/>
    <n v="7"/>
    <n v="1"/>
    <n v="2"/>
    <n v="4"/>
    <x v="7"/>
    <m/>
    <n v="-5"/>
    <n v="-0.7142857142857143"/>
    <m/>
    <x v="2"/>
    <x v="42"/>
    <x v="2"/>
  </r>
  <r>
    <x v="16"/>
    <x v="716"/>
    <x v="3"/>
    <s v="Adv. Cert. Post Bacc."/>
    <n v="2"/>
    <n v="2"/>
    <n v="3"/>
    <n v="4"/>
    <x v="7"/>
    <m/>
    <n v="1"/>
    <n v="0.5"/>
    <m/>
    <x v="2"/>
    <x v="42"/>
    <x v="2"/>
  </r>
  <r>
    <x v="16"/>
    <x v="716"/>
    <x v="0"/>
    <s v="MS in Ed"/>
    <n v="56"/>
    <n v="32"/>
    <n v="52"/>
    <n v="21"/>
    <x v="7"/>
    <m/>
    <n v="-4"/>
    <n v="-7.1428571428571425E-2"/>
    <n v="19"/>
    <x v="0"/>
    <x v="80"/>
    <x v="1"/>
  </r>
  <r>
    <x v="16"/>
    <x v="717"/>
    <x v="0"/>
    <s v="MS in Ed"/>
    <n v="4"/>
    <n v="0"/>
    <n v="11"/>
    <n v="0"/>
    <x v="7"/>
    <m/>
    <n v="7"/>
    <n v="1.75"/>
    <n v="1"/>
    <x v="1"/>
    <x v="91"/>
    <x v="0"/>
  </r>
  <r>
    <x v="16"/>
    <x v="718"/>
    <x v="0"/>
    <s v="MS in Ed"/>
    <n v="15"/>
    <n v="11"/>
    <n v="12"/>
    <n v="10"/>
    <x v="7"/>
    <m/>
    <n v="-3"/>
    <n v="-0.2"/>
    <n v="5"/>
    <x v="0"/>
    <x v="91"/>
    <x v="1"/>
  </r>
  <r>
    <x v="16"/>
    <x v="719"/>
    <x v="3"/>
    <s v="Adv. Cert. Post Bacc."/>
    <n v="1"/>
    <n v="3"/>
    <n v="3"/>
    <n v="0"/>
    <x v="7"/>
    <m/>
    <n v="2"/>
    <n v="2"/>
    <m/>
    <x v="2"/>
    <x v="42"/>
    <x v="2"/>
  </r>
  <r>
    <x v="16"/>
    <x v="720"/>
    <x v="0"/>
    <s v="MS in Ed"/>
    <n v="1"/>
    <n v="0"/>
    <n v="36"/>
    <n v="0"/>
    <x v="7"/>
    <m/>
    <n v="35"/>
    <n v="35"/>
    <n v="0"/>
    <x v="1"/>
    <x v="35"/>
    <x v="0"/>
  </r>
  <r>
    <x v="16"/>
    <x v="539"/>
    <x v="0"/>
    <s v="MA"/>
    <n v="80"/>
    <n v="42"/>
    <n v="89"/>
    <n v="48"/>
    <x v="6"/>
    <m/>
    <n v="9"/>
    <n v="0.1125"/>
    <n v="27"/>
    <x v="0"/>
    <x v="39"/>
    <x v="1"/>
  </r>
  <r>
    <x v="16"/>
    <x v="721"/>
    <x v="1"/>
    <s v="BA"/>
    <n v="395"/>
    <n v="105"/>
    <n v="395"/>
    <n v="115"/>
    <x v="6"/>
    <m/>
    <n v="0"/>
    <n v="0"/>
    <n v="66"/>
    <x v="0"/>
    <x v="73"/>
    <x v="1"/>
  </r>
  <r>
    <x v="16"/>
    <x v="722"/>
    <x v="0"/>
    <s v="MS in Ed"/>
    <n v="39"/>
    <n v="7"/>
    <n v="41"/>
    <n v="15"/>
    <x v="7"/>
    <m/>
    <n v="2"/>
    <n v="5.128205128205128E-2"/>
    <n v="13"/>
    <x v="1"/>
    <x v="22"/>
    <x v="1"/>
  </r>
  <r>
    <x v="16"/>
    <x v="344"/>
    <x v="3"/>
    <s v="Adv. Cert. Post Master's"/>
    <n v="9"/>
    <n v="4"/>
    <n v="7"/>
    <n v="5"/>
    <x v="7"/>
    <m/>
    <n v="-2"/>
    <n v="-0.22222222222222221"/>
    <m/>
    <x v="2"/>
    <x v="42"/>
    <x v="2"/>
  </r>
  <r>
    <x v="16"/>
    <x v="345"/>
    <x v="0"/>
    <s v="MS in Ed"/>
    <n v="53"/>
    <n v="1"/>
    <n v="16"/>
    <n v="30"/>
    <x v="7"/>
    <m/>
    <n v="-37"/>
    <n v="-0.69811320754716977"/>
    <n v="18"/>
    <x v="1"/>
    <x v="15"/>
    <x v="1"/>
  </r>
  <r>
    <x v="16"/>
    <x v="252"/>
    <x v="1"/>
    <s v="BA"/>
    <n v="29"/>
    <n v="5"/>
    <n v="33"/>
    <n v="6"/>
    <x v="9"/>
    <m/>
    <n v="4"/>
    <n v="0.13793103448275862"/>
    <n v="5"/>
    <x v="1"/>
    <x v="30"/>
    <x v="0"/>
  </r>
  <r>
    <x v="16"/>
    <x v="110"/>
    <x v="1"/>
    <s v="BS"/>
    <n v="53"/>
    <n v="7"/>
    <n v="50"/>
    <n v="13"/>
    <x v="6"/>
    <m/>
    <n v="-3"/>
    <n v="-5.6603773584905662E-2"/>
    <n v="9"/>
    <x v="1"/>
    <x v="21"/>
    <x v="1"/>
  </r>
  <r>
    <x v="16"/>
    <x v="110"/>
    <x v="1"/>
    <s v="BS"/>
    <n v="104"/>
    <n v="20"/>
    <n v="114"/>
    <n v="36"/>
    <x v="6"/>
    <m/>
    <n v="10"/>
    <n v="9.6153846153846159E-2"/>
    <n v="17"/>
    <x v="0"/>
    <x v="20"/>
    <x v="1"/>
  </r>
  <r>
    <x v="17"/>
    <x v="1"/>
    <x v="1"/>
    <s v="BS"/>
    <n v="103"/>
    <n v="39"/>
    <n v="109"/>
    <n v="30"/>
    <x v="0"/>
    <m/>
    <n v="6"/>
    <n v="5.8252427184466021E-2"/>
    <n v="17"/>
    <x v="0"/>
    <x v="85"/>
    <x v="1"/>
  </r>
  <r>
    <x v="17"/>
    <x v="723"/>
    <x v="1"/>
    <s v="BPS"/>
    <n v="36"/>
    <n v="20"/>
    <n v="35"/>
    <n v="10"/>
    <x v="1"/>
    <m/>
    <n v="-1"/>
    <n v="-2.7777777777777776E-2"/>
    <n v="6"/>
    <x v="0"/>
    <x v="30"/>
    <x v="1"/>
  </r>
  <r>
    <x v="17"/>
    <x v="123"/>
    <x v="1"/>
    <s v="BS"/>
    <n v="1163"/>
    <n v="150"/>
    <n v="1102"/>
    <n v="152"/>
    <x v="2"/>
    <m/>
    <n v="-61"/>
    <n v="-5.2450558899398106E-2"/>
    <n v="194"/>
    <x v="1"/>
    <x v="118"/>
    <x v="0"/>
  </r>
  <r>
    <x v="17"/>
    <x v="355"/>
    <x v="1"/>
    <s v="BS"/>
    <n v="382"/>
    <n v="65"/>
    <n v="347"/>
    <n v="83"/>
    <x v="1"/>
    <m/>
    <n v="-35"/>
    <n v="-9.1623036649214659E-2"/>
    <n v="64"/>
    <x v="0"/>
    <x v="128"/>
    <x v="1"/>
  </r>
  <r>
    <x v="17"/>
    <x v="51"/>
    <x v="2"/>
    <s v="AS"/>
    <n v="324"/>
    <n v="93"/>
    <n v="234"/>
    <n v="102"/>
    <x v="1"/>
    <m/>
    <n v="-90"/>
    <n v="-0.27777777777777779"/>
    <n v="108"/>
    <x v="1"/>
    <x v="141"/>
    <x v="1"/>
  </r>
  <r>
    <x v="17"/>
    <x v="427"/>
    <x v="1"/>
    <s v="BA"/>
    <n v="21"/>
    <n v="2"/>
    <n v="37"/>
    <n v="0"/>
    <x v="7"/>
    <m/>
    <n v="16"/>
    <n v="0.76190476190476186"/>
    <n v="4"/>
    <x v="1"/>
    <x v="30"/>
    <x v="0"/>
  </r>
  <r>
    <x v="17"/>
    <x v="724"/>
    <x v="2"/>
    <s v="AAS"/>
    <n v="58"/>
    <n v="10"/>
    <n v="43"/>
    <n v="21"/>
    <x v="4"/>
    <m/>
    <n v="-15"/>
    <n v="-0.25862068965517243"/>
    <n v="19"/>
    <x v="1"/>
    <x v="22"/>
    <x v="1"/>
  </r>
  <r>
    <x v="17"/>
    <x v="9"/>
    <x v="1"/>
    <s v="BS"/>
    <n v="76"/>
    <n v="15"/>
    <n v="74"/>
    <n v="14"/>
    <x v="4"/>
    <m/>
    <n v="-2"/>
    <n v="-2.6315789473684209E-2"/>
    <n v="13"/>
    <x v="0"/>
    <x v="35"/>
    <x v="1"/>
  </r>
  <r>
    <x v="17"/>
    <x v="57"/>
    <x v="1"/>
    <s v="BS"/>
    <n v="99"/>
    <n v="9"/>
    <n v="106"/>
    <n v="5"/>
    <x v="4"/>
    <m/>
    <n v="7"/>
    <n v="7.0707070707070704E-2"/>
    <n v="17"/>
    <x v="1"/>
    <x v="85"/>
    <x v="0"/>
  </r>
  <r>
    <x v="17"/>
    <x v="57"/>
    <x v="2"/>
    <s v="AS"/>
    <n v="86"/>
    <n v="6"/>
    <n v="59"/>
    <n v="11"/>
    <x v="4"/>
    <m/>
    <n v="-27"/>
    <n v="-0.31395348837209303"/>
    <n v="29"/>
    <x v="1"/>
    <x v="11"/>
    <x v="0"/>
  </r>
  <r>
    <x v="17"/>
    <x v="12"/>
    <x v="2"/>
    <s v="AA"/>
    <n v="7"/>
    <n v="0"/>
    <n v="9"/>
    <n v="5"/>
    <x v="5"/>
    <m/>
    <n v="2"/>
    <n v="0.2857142857142857"/>
    <n v="2"/>
    <x v="1"/>
    <x v="57"/>
    <x v="1"/>
  </r>
  <r>
    <x v="17"/>
    <x v="12"/>
    <x v="1"/>
    <s v="BA"/>
    <n v="71"/>
    <n v="12"/>
    <n v="62"/>
    <n v="11"/>
    <x v="5"/>
    <m/>
    <n v="-9"/>
    <n v="-0.12676056338028169"/>
    <n v="12"/>
    <x v="1"/>
    <x v="36"/>
    <x v="1"/>
  </r>
  <r>
    <x v="17"/>
    <x v="652"/>
    <x v="1"/>
    <s v="BS"/>
    <n v="37"/>
    <n v="2"/>
    <n v="36"/>
    <n v="4"/>
    <x v="2"/>
    <m/>
    <n v="-1"/>
    <n v="-2.7027027027027029E-2"/>
    <n v="6"/>
    <x v="1"/>
    <x v="30"/>
    <x v="0"/>
  </r>
  <r>
    <x v="17"/>
    <x v="725"/>
    <x v="1"/>
    <s v="BS"/>
    <n v="29"/>
    <n v="8"/>
    <n v="34"/>
    <n v="5"/>
    <x v="0"/>
    <m/>
    <n v="5"/>
    <n v="0.17241379310344829"/>
    <n v="5"/>
    <x v="0"/>
    <x v="30"/>
    <x v="0"/>
  </r>
  <r>
    <x v="17"/>
    <x v="69"/>
    <x v="2"/>
    <s v="AA"/>
    <n v="1062"/>
    <n v="156"/>
    <n v="748"/>
    <n v="173"/>
    <x v="5"/>
    <m/>
    <n v="-314"/>
    <n v="-0.29566854990583802"/>
    <n v="354"/>
    <x v="1"/>
    <x v="158"/>
    <x v="0"/>
  </r>
  <r>
    <x v="17"/>
    <x v="363"/>
    <x v="1"/>
    <s v="BA"/>
    <n v="330"/>
    <n v="42"/>
    <n v="301"/>
    <n v="31"/>
    <x v="5"/>
    <m/>
    <n v="-29"/>
    <n v="-8.7878787878787876E-2"/>
    <n v="55"/>
    <x v="1"/>
    <x v="159"/>
    <x v="0"/>
  </r>
  <r>
    <x v="17"/>
    <x v="726"/>
    <x v="1"/>
    <s v="BS"/>
    <n v="41"/>
    <n v="4"/>
    <n v="42"/>
    <n v="5"/>
    <x v="8"/>
    <m/>
    <n v="1"/>
    <n v="2.4390243902439025E-2"/>
    <n v="7"/>
    <x v="1"/>
    <x v="81"/>
    <x v="0"/>
  </r>
  <r>
    <x v="17"/>
    <x v="727"/>
    <x v="1"/>
    <s v="BFA"/>
    <n v="9"/>
    <n v="0"/>
    <n v="29"/>
    <n v="0"/>
    <x v="9"/>
    <m/>
    <n v="20"/>
    <n v="2.2222222222222223"/>
    <n v="2"/>
    <x v="1"/>
    <x v="15"/>
    <x v="0"/>
  </r>
  <r>
    <x v="17"/>
    <x v="76"/>
    <x v="2"/>
    <s v="AAS"/>
    <n v="119"/>
    <n v="24"/>
    <n v="106"/>
    <n v="29"/>
    <x v="13"/>
    <m/>
    <n v="-13"/>
    <n v="-0.1092436974789916"/>
    <n v="40"/>
    <x v="1"/>
    <x v="9"/>
    <x v="0"/>
  </r>
  <r>
    <x v="17"/>
    <x v="515"/>
    <x v="1"/>
    <s v="BS in Nursing"/>
    <n v="58"/>
    <n v="28"/>
    <n v="39"/>
    <n v="25"/>
    <x v="13"/>
    <m/>
    <n v="-19"/>
    <n v="-0.32758620689655171"/>
    <n v="10"/>
    <x v="0"/>
    <x v="81"/>
    <x v="1"/>
  </r>
  <r>
    <x v="17"/>
    <x v="391"/>
    <x v="3"/>
    <s v="Cert. &gt;=30 Credits"/>
    <n v="11"/>
    <n v="30"/>
    <n v="6"/>
    <n v="11"/>
    <x v="13"/>
    <m/>
    <n v="-5"/>
    <n v="-0.45454545454545453"/>
    <m/>
    <x v="2"/>
    <x v="42"/>
    <x v="2"/>
  </r>
  <r>
    <x v="17"/>
    <x v="36"/>
    <x v="1"/>
    <s v="BA"/>
    <n v="502"/>
    <n v="88"/>
    <n v="561"/>
    <n v="141"/>
    <x v="5"/>
    <m/>
    <n v="59"/>
    <n v="0.11752988047808766"/>
    <n v="84"/>
    <x v="0"/>
    <x v="160"/>
    <x v="1"/>
  </r>
  <r>
    <x v="17"/>
    <x v="37"/>
    <x v="2"/>
    <s v="AS"/>
    <n v="42"/>
    <n v="16"/>
    <n v="44"/>
    <n v="18"/>
    <x v="10"/>
    <m/>
    <n v="2"/>
    <n v="4.7619047619047616E-2"/>
    <n v="14"/>
    <x v="0"/>
    <x v="98"/>
    <x v="1"/>
  </r>
  <r>
    <x v="17"/>
    <x v="37"/>
    <x v="1"/>
    <s v="BS"/>
    <n v="89"/>
    <n v="13"/>
    <n v="114"/>
    <n v="20"/>
    <x v="10"/>
    <m/>
    <n v="25"/>
    <n v="0.2808988764044944"/>
    <n v="15"/>
    <x v="1"/>
    <x v="20"/>
    <x v="1"/>
  </r>
  <r>
    <x v="17"/>
    <x v="81"/>
    <x v="2"/>
    <s v="AS"/>
    <n v="599"/>
    <n v="220"/>
    <n v="498"/>
    <n v="238"/>
    <x v="2"/>
    <m/>
    <n v="-101"/>
    <n v="-0.1686143572621035"/>
    <n v="200"/>
    <x v="0"/>
    <x v="55"/>
    <x v="1"/>
  </r>
  <r>
    <x v="17"/>
    <x v="536"/>
    <x v="1"/>
    <s v="BS"/>
    <n v="176"/>
    <n v="67"/>
    <n v="206"/>
    <n v="63"/>
    <x v="16"/>
    <m/>
    <n v="30"/>
    <n v="0.17045454545454544"/>
    <n v="29"/>
    <x v="0"/>
    <x v="87"/>
    <x v="1"/>
  </r>
  <r>
    <x v="17"/>
    <x v="728"/>
    <x v="1"/>
    <s v="BA"/>
    <n v="59"/>
    <n v="18"/>
    <n v="55"/>
    <n v="8"/>
    <x v="7"/>
    <m/>
    <n v="-4"/>
    <n v="-6.7796610169491525E-2"/>
    <n v="10"/>
    <x v="0"/>
    <x v="19"/>
    <x v="0"/>
  </r>
  <r>
    <x v="17"/>
    <x v="729"/>
    <x v="1"/>
    <s v="BA"/>
    <n v="65"/>
    <n v="18"/>
    <n v="76"/>
    <n v="13"/>
    <x v="7"/>
    <m/>
    <n v="11"/>
    <n v="0.16923076923076924"/>
    <n v="11"/>
    <x v="0"/>
    <x v="103"/>
    <x v="0"/>
  </r>
  <r>
    <x v="17"/>
    <x v="730"/>
    <x v="2"/>
    <s v="AA"/>
    <n v="250"/>
    <n v="63"/>
    <n v="191"/>
    <n v="49"/>
    <x v="7"/>
    <m/>
    <n v="-59"/>
    <n v="-0.23599999999999999"/>
    <n v="83"/>
    <x v="1"/>
    <x v="56"/>
    <x v="0"/>
  </r>
  <r>
    <x v="18"/>
    <x v="731"/>
    <x v="0"/>
    <s v="MD"/>
    <n v="202"/>
    <n v="0"/>
    <n v="251"/>
    <n v="0"/>
    <x v="6"/>
    <m/>
    <n v="49"/>
    <n v="0.24257425742574257"/>
    <n v="67"/>
    <x v="1"/>
    <x v="161"/>
    <x v="0"/>
  </r>
  <r>
    <x v="19"/>
    <x v="1"/>
    <x v="2"/>
    <s v="AAS"/>
    <n v="303"/>
    <n v="41"/>
    <n v="274"/>
    <n v="56"/>
    <x v="0"/>
    <m/>
    <n v="-29"/>
    <n v="-9.5709570957095716E-2"/>
    <n v="101"/>
    <x v="1"/>
    <x v="106"/>
    <x v="0"/>
  </r>
  <r>
    <x v="19"/>
    <x v="732"/>
    <x v="1"/>
    <s v="BS"/>
    <n v="78"/>
    <n v="3"/>
    <n v="108"/>
    <n v="8"/>
    <x v="2"/>
    <m/>
    <n v="30"/>
    <n v="0.38461538461538464"/>
    <n v="13"/>
    <x v="1"/>
    <x v="85"/>
    <x v="0"/>
  </r>
  <r>
    <x v="19"/>
    <x v="733"/>
    <x v="1"/>
    <s v="BS"/>
    <n v="14"/>
    <n v="0"/>
    <n v="20"/>
    <n v="0"/>
    <x v="4"/>
    <m/>
    <n v="6"/>
    <n v="0.42857142857142855"/>
    <n v="2"/>
    <x v="1"/>
    <x v="57"/>
    <x v="0"/>
  </r>
  <r>
    <x v="19"/>
    <x v="255"/>
    <x v="1"/>
    <s v="BS"/>
    <n v="93"/>
    <n v="25"/>
    <n v="91"/>
    <n v="17"/>
    <x v="8"/>
    <m/>
    <n v="-2"/>
    <n v="-2.1505376344086023E-2"/>
    <n v="16"/>
    <x v="0"/>
    <x v="98"/>
    <x v="1"/>
  </r>
  <r>
    <x v="19"/>
    <x v="734"/>
    <x v="2"/>
    <s v="AAS"/>
    <n v="148"/>
    <n v="70"/>
    <n v="157"/>
    <n v="60"/>
    <x v="12"/>
    <m/>
    <n v="9"/>
    <n v="6.0810810810810814E-2"/>
    <n v="49"/>
    <x v="0"/>
    <x v="96"/>
    <x v="1"/>
  </r>
  <r>
    <x v="19"/>
    <x v="734"/>
    <x v="1"/>
    <s v="B.Tech."/>
    <n v="557"/>
    <n v="82"/>
    <n v="565"/>
    <n v="100"/>
    <x v="12"/>
    <m/>
    <n v="8"/>
    <n v="1.4362657091561939E-2"/>
    <n v="93"/>
    <x v="1"/>
    <x v="160"/>
    <x v="1"/>
  </r>
  <r>
    <x v="19"/>
    <x v="735"/>
    <x v="1"/>
    <s v="BS"/>
    <n v="206"/>
    <n v="41"/>
    <n v="188"/>
    <n v="50"/>
    <x v="6"/>
    <m/>
    <n v="-18"/>
    <n v="-8.7378640776699032E-2"/>
    <n v="34"/>
    <x v="0"/>
    <x v="89"/>
    <x v="1"/>
  </r>
  <r>
    <x v="19"/>
    <x v="736"/>
    <x v="1"/>
    <s v="BS"/>
    <n v="297"/>
    <n v="2"/>
    <n v="318"/>
    <n v="18"/>
    <x v="1"/>
    <m/>
    <n v="21"/>
    <n v="7.0707070707070704E-2"/>
    <n v="50"/>
    <x v="1"/>
    <x v="95"/>
    <x v="0"/>
  </r>
  <r>
    <x v="19"/>
    <x v="736"/>
    <x v="2"/>
    <s v="AS"/>
    <n v="153"/>
    <n v="1"/>
    <n v="181"/>
    <n v="7"/>
    <x v="1"/>
    <m/>
    <n v="28"/>
    <n v="0.18300653594771241"/>
    <n v="51"/>
    <x v="1"/>
    <x v="114"/>
    <x v="0"/>
  </r>
  <r>
    <x v="19"/>
    <x v="737"/>
    <x v="1"/>
    <s v="BS in Ed"/>
    <n v="53"/>
    <n v="8"/>
    <n v="50"/>
    <n v="8"/>
    <x v="7"/>
    <m/>
    <n v="-3"/>
    <n v="-5.6603773584905662E-2"/>
    <n v="9"/>
    <x v="1"/>
    <x v="21"/>
    <x v="0"/>
  </r>
  <r>
    <x v="19"/>
    <x v="738"/>
    <x v="2"/>
    <s v="AS"/>
    <n v="55"/>
    <n v="17"/>
    <n v="45"/>
    <n v="13"/>
    <x v="2"/>
    <m/>
    <n v="-10"/>
    <n v="-0.18181818181818182"/>
    <n v="18"/>
    <x v="1"/>
    <x v="98"/>
    <x v="0"/>
  </r>
  <r>
    <x v="19"/>
    <x v="739"/>
    <x v="2"/>
    <s v="AAS"/>
    <n v="228"/>
    <n v="57"/>
    <n v="213"/>
    <n v="50"/>
    <x v="12"/>
    <m/>
    <n v="-15"/>
    <n v="-6.5789473684210523E-2"/>
    <n v="76"/>
    <x v="1"/>
    <x v="92"/>
    <x v="0"/>
  </r>
  <r>
    <x v="19"/>
    <x v="740"/>
    <x v="1"/>
    <s v="BFA"/>
    <n v="53"/>
    <n v="121"/>
    <n v="337"/>
    <n v="0"/>
    <x v="3"/>
    <m/>
    <n v="284"/>
    <n v="5.3584905660377355"/>
    <n v="9"/>
    <x v="0"/>
    <x v="65"/>
    <x v="0"/>
  </r>
  <r>
    <x v="19"/>
    <x v="740"/>
    <x v="2"/>
    <s v="AAS"/>
    <n v="199"/>
    <n v="66"/>
    <n v="134"/>
    <n v="60"/>
    <x v="3"/>
    <m/>
    <n v="-65"/>
    <n v="-0.32663316582914576"/>
    <n v="66"/>
    <x v="1"/>
    <x v="13"/>
    <x v="1"/>
  </r>
  <r>
    <x v="19"/>
    <x v="741"/>
    <x v="1"/>
    <s v="B.Tech."/>
    <n v="6"/>
    <n v="5"/>
    <n v="2"/>
    <n v="5"/>
    <x v="3"/>
    <m/>
    <n v="-4"/>
    <n v="-0.66666666666666663"/>
    <n v="1"/>
    <x v="0"/>
    <x v="6"/>
    <x v="1"/>
  </r>
  <r>
    <x v="19"/>
    <x v="741"/>
    <x v="2"/>
    <s v="AAS"/>
    <n v="1"/>
    <n v="3"/>
    <n v="1"/>
    <n v="0"/>
    <x v="3"/>
    <m/>
    <n v="0"/>
    <n v="0"/>
    <n v="0"/>
    <x v="0"/>
    <x v="6"/>
    <x v="0"/>
  </r>
  <r>
    <x v="19"/>
    <x v="742"/>
    <x v="1"/>
    <s v="B.Tech."/>
    <n v="816"/>
    <n v="92"/>
    <n v="761"/>
    <n v="94"/>
    <x v="4"/>
    <m/>
    <n v="-55"/>
    <n v="-6.7401960784313722E-2"/>
    <n v="136"/>
    <x v="1"/>
    <x v="48"/>
    <x v="0"/>
  </r>
  <r>
    <x v="19"/>
    <x v="9"/>
    <x v="2"/>
    <s v="AAS"/>
    <n v="551"/>
    <n v="183"/>
    <n v="487"/>
    <n v="173"/>
    <x v="4"/>
    <m/>
    <n v="-64"/>
    <n v="-0.1161524500907441"/>
    <n v="184"/>
    <x v="1"/>
    <x v="162"/>
    <x v="1"/>
  </r>
  <r>
    <x v="19"/>
    <x v="57"/>
    <x v="2"/>
    <s v="AS"/>
    <n v="338"/>
    <n v="48"/>
    <n v="315"/>
    <n v="54"/>
    <x v="4"/>
    <m/>
    <n v="-23"/>
    <n v="-6.8047337278106509E-2"/>
    <n v="113"/>
    <x v="1"/>
    <x v="163"/>
    <x v="0"/>
  </r>
  <r>
    <x v="19"/>
    <x v="743"/>
    <x v="1"/>
    <s v="B.Tech."/>
    <n v="1828"/>
    <n v="209"/>
    <n v="1798"/>
    <n v="228"/>
    <x v="4"/>
    <m/>
    <n v="-30"/>
    <n v="-1.6411378555798686E-2"/>
    <n v="305"/>
    <x v="1"/>
    <x v="164"/>
    <x v="0"/>
  </r>
  <r>
    <x v="19"/>
    <x v="744"/>
    <x v="1"/>
    <s v="B.Tech."/>
    <n v="316"/>
    <n v="47"/>
    <n v="393"/>
    <n v="61"/>
    <x v="12"/>
    <m/>
    <n v="77"/>
    <n v="0.24367088607594936"/>
    <n v="53"/>
    <x v="1"/>
    <x v="73"/>
    <x v="0"/>
  </r>
  <r>
    <x v="19"/>
    <x v="745"/>
    <x v="3"/>
    <s v="Cert. &lt; 30 Credits"/>
    <n v="2"/>
    <n v="8"/>
    <n v="2"/>
    <n v="4"/>
    <x v="12"/>
    <m/>
    <n v="0"/>
    <n v="0"/>
    <m/>
    <x v="2"/>
    <x v="42"/>
    <x v="2"/>
  </r>
  <r>
    <x v="19"/>
    <x v="746"/>
    <x v="2"/>
    <s v="AAS"/>
    <n v="140"/>
    <n v="20"/>
    <n v="106"/>
    <n v="25"/>
    <x v="12"/>
    <m/>
    <n v="-34"/>
    <n v="-0.24285714285714285"/>
    <n v="47"/>
    <x v="1"/>
    <x v="9"/>
    <x v="0"/>
  </r>
  <r>
    <x v="19"/>
    <x v="379"/>
    <x v="2"/>
    <s v="AAS"/>
    <n v="232"/>
    <n v="66"/>
    <n v="254"/>
    <n v="66"/>
    <x v="6"/>
    <m/>
    <n v="22"/>
    <n v="9.4827586206896547E-2"/>
    <n v="77"/>
    <x v="1"/>
    <x v="111"/>
    <x v="0"/>
  </r>
  <r>
    <x v="19"/>
    <x v="747"/>
    <x v="2"/>
    <s v="AAS"/>
    <n v="99"/>
    <n v="41"/>
    <n v="106"/>
    <n v="30"/>
    <x v="6"/>
    <m/>
    <n v="7"/>
    <n v="7.0707070707070704E-2"/>
    <n v="33"/>
    <x v="0"/>
    <x v="9"/>
    <x v="0"/>
  </r>
  <r>
    <x v="19"/>
    <x v="748"/>
    <x v="2"/>
    <s v="AAS"/>
    <n v="138"/>
    <n v="47"/>
    <n v="171"/>
    <n v="39"/>
    <x v="12"/>
    <m/>
    <n v="33"/>
    <n v="0.2391304347826087"/>
    <n v="46"/>
    <x v="0"/>
    <x v="63"/>
    <x v="0"/>
  </r>
  <r>
    <x v="19"/>
    <x v="749"/>
    <x v="1"/>
    <s v="B.Tech."/>
    <n v="311"/>
    <n v="25"/>
    <n v="339"/>
    <n v="34"/>
    <x v="12"/>
    <m/>
    <n v="28"/>
    <n v="9.0032154340836015E-2"/>
    <n v="52"/>
    <x v="1"/>
    <x v="63"/>
    <x v="0"/>
  </r>
  <r>
    <x v="19"/>
    <x v="750"/>
    <x v="2"/>
    <s v="AAS"/>
    <n v="253"/>
    <n v="139"/>
    <n v="231"/>
    <n v="92"/>
    <x v="17"/>
    <m/>
    <n v="-22"/>
    <n v="-8.6956521739130432E-2"/>
    <n v="84"/>
    <x v="0"/>
    <x v="130"/>
    <x v="1"/>
  </r>
  <r>
    <x v="19"/>
    <x v="751"/>
    <x v="1"/>
    <s v="B.Tech."/>
    <n v="125"/>
    <n v="11"/>
    <n v="128"/>
    <n v="7"/>
    <x v="3"/>
    <m/>
    <n v="3"/>
    <n v="2.4E-2"/>
    <n v="21"/>
    <x v="1"/>
    <x v="0"/>
    <x v="0"/>
  </r>
  <r>
    <x v="19"/>
    <x v="752"/>
    <x v="1"/>
    <s v="B.Tech."/>
    <n v="240"/>
    <n v="40"/>
    <n v="206"/>
    <n v="47"/>
    <x v="3"/>
    <m/>
    <n v="-34"/>
    <n v="-0.14166666666666666"/>
    <n v="40"/>
    <x v="1"/>
    <x v="87"/>
    <x v="1"/>
  </r>
  <r>
    <x v="19"/>
    <x v="753"/>
    <x v="2"/>
    <s v="AAS"/>
    <n v="93"/>
    <n v="17"/>
    <n v="82"/>
    <n v="25"/>
    <x v="2"/>
    <m/>
    <n v="-11"/>
    <n v="-0.11827956989247312"/>
    <n v="31"/>
    <x v="1"/>
    <x v="33"/>
    <x v="0"/>
  </r>
  <r>
    <x v="19"/>
    <x v="754"/>
    <x v="1"/>
    <s v="B.Tech."/>
    <n v="90"/>
    <n v="23"/>
    <n v="81"/>
    <n v="22"/>
    <x v="12"/>
    <m/>
    <n v="-9"/>
    <n v="-0.1"/>
    <n v="15"/>
    <x v="0"/>
    <x v="22"/>
    <x v="1"/>
  </r>
  <r>
    <x v="19"/>
    <x v="687"/>
    <x v="1"/>
    <s v="BS"/>
    <n v="202"/>
    <n v="85"/>
    <n v="219"/>
    <n v="81"/>
    <x v="6"/>
    <m/>
    <n v="17"/>
    <n v="8.4158415841584164E-2"/>
    <n v="34"/>
    <x v="0"/>
    <x v="38"/>
    <x v="1"/>
  </r>
  <r>
    <x v="19"/>
    <x v="755"/>
    <x v="2"/>
    <s v="AAS"/>
    <n v="147"/>
    <n v="114"/>
    <n v="123"/>
    <n v="110"/>
    <x v="19"/>
    <m/>
    <n v="-24"/>
    <n v="-0.16326530612244897"/>
    <n v="49"/>
    <x v="0"/>
    <x v="62"/>
    <x v="1"/>
  </r>
  <r>
    <x v="19"/>
    <x v="755"/>
    <x v="1"/>
    <s v="B.Tech."/>
    <n v="629"/>
    <n v="182"/>
    <n v="535"/>
    <n v="173"/>
    <x v="19"/>
    <m/>
    <n v="-94"/>
    <n v="-0.1494435612082671"/>
    <n v="105"/>
    <x v="0"/>
    <x v="165"/>
    <x v="1"/>
  </r>
  <r>
    <x v="19"/>
    <x v="68"/>
    <x v="2"/>
    <s v="AAS"/>
    <n v="178"/>
    <n v="65"/>
    <n v="151"/>
    <n v="88"/>
    <x v="5"/>
    <m/>
    <n v="-27"/>
    <n v="-0.15168539325842698"/>
    <n v="59"/>
    <x v="0"/>
    <x v="159"/>
    <x v="1"/>
  </r>
  <r>
    <x v="19"/>
    <x v="68"/>
    <x v="1"/>
    <s v="BS"/>
    <n v="553"/>
    <n v="127"/>
    <n v="521"/>
    <n v="120"/>
    <x v="5"/>
    <m/>
    <n v="-32"/>
    <n v="-5.7866184448462928E-2"/>
    <n v="92"/>
    <x v="0"/>
    <x v="23"/>
    <x v="1"/>
  </r>
  <r>
    <x v="19"/>
    <x v="654"/>
    <x v="2"/>
    <s v="AAS"/>
    <n v="23"/>
    <n v="5"/>
    <n v="21"/>
    <n v="3"/>
    <x v="4"/>
    <m/>
    <n v="-2"/>
    <n v="-8.6956521739130432E-2"/>
    <n v="8"/>
    <x v="1"/>
    <x v="81"/>
    <x v="0"/>
  </r>
  <r>
    <x v="19"/>
    <x v="756"/>
    <x v="1"/>
    <s v="BS"/>
    <n v="250"/>
    <n v="36"/>
    <n v="253"/>
    <n v="45"/>
    <x v="18"/>
    <m/>
    <n v="3"/>
    <n v="1.2E-2"/>
    <n v="42"/>
    <x v="1"/>
    <x v="166"/>
    <x v="1"/>
  </r>
  <r>
    <x v="19"/>
    <x v="756"/>
    <x v="2"/>
    <s v="AAS"/>
    <n v="98"/>
    <n v="20"/>
    <n v="74"/>
    <n v="23"/>
    <x v="18"/>
    <m/>
    <n v="-24"/>
    <n v="-0.24489795918367346"/>
    <n v="33"/>
    <x v="1"/>
    <x v="104"/>
    <x v="0"/>
  </r>
  <r>
    <x v="19"/>
    <x v="99"/>
    <x v="2"/>
    <s v="AA"/>
    <n v="903"/>
    <n v="69"/>
    <n v="812"/>
    <n v="79"/>
    <x v="5"/>
    <m/>
    <n v="-91"/>
    <n v="-0.10077519379844961"/>
    <n v="301"/>
    <x v="1"/>
    <x v="167"/>
    <x v="0"/>
  </r>
  <r>
    <x v="19"/>
    <x v="99"/>
    <x v="2"/>
    <s v="AS"/>
    <n v="778"/>
    <n v="89"/>
    <n v="802"/>
    <n v="69"/>
    <x v="5"/>
    <m/>
    <n v="24"/>
    <n v="3.0848329048843187E-2"/>
    <n v="259"/>
    <x v="1"/>
    <x v="168"/>
    <x v="0"/>
  </r>
  <r>
    <x v="19"/>
    <x v="757"/>
    <x v="2"/>
    <s v="AAS"/>
    <n v="308"/>
    <n v="52"/>
    <n v="266"/>
    <n v="40"/>
    <x v="1"/>
    <m/>
    <n v="-42"/>
    <n v="-0.13636363636363635"/>
    <n v="103"/>
    <x v="1"/>
    <x v="165"/>
    <x v="0"/>
  </r>
  <r>
    <x v="19"/>
    <x v="758"/>
    <x v="1"/>
    <s v="BS"/>
    <n v="22"/>
    <n v="12"/>
    <n v="21"/>
    <n v="3"/>
    <x v="7"/>
    <m/>
    <n v="-1"/>
    <n v="-4.5454545454545456E-2"/>
    <n v="4"/>
    <x v="0"/>
    <x v="91"/>
    <x v="0"/>
  </r>
  <r>
    <x v="19"/>
    <x v="759"/>
    <x v="2"/>
    <s v="AAS"/>
    <n v="160"/>
    <n v="63"/>
    <n v="205"/>
    <n v="55"/>
    <x v="12"/>
    <m/>
    <n v="45"/>
    <n v="0.28125"/>
    <n v="53"/>
    <x v="0"/>
    <x v="169"/>
    <x v="0"/>
  </r>
  <r>
    <x v="19"/>
    <x v="759"/>
    <x v="1"/>
    <s v="B.Tech."/>
    <n v="682"/>
    <n v="66"/>
    <n v="656"/>
    <n v="86"/>
    <x v="12"/>
    <m/>
    <n v="-26"/>
    <n v="-3.8123167155425221E-2"/>
    <n v="114"/>
    <x v="1"/>
    <x v="170"/>
    <x v="0"/>
  </r>
  <r>
    <x v="19"/>
    <x v="76"/>
    <x v="2"/>
    <s v="AAS"/>
    <n v="659"/>
    <n v="76"/>
    <n v="839"/>
    <n v="88"/>
    <x v="13"/>
    <m/>
    <n v="180"/>
    <n v="0.27314112291350529"/>
    <n v="220"/>
    <x v="1"/>
    <x v="171"/>
    <x v="0"/>
  </r>
  <r>
    <x v="19"/>
    <x v="76"/>
    <x v="1"/>
    <s v="BS"/>
    <n v="197"/>
    <n v="114"/>
    <n v="186"/>
    <n v="89"/>
    <x v="13"/>
    <m/>
    <n v="-11"/>
    <n v="-5.5837563451776651E-2"/>
    <n v="33"/>
    <x v="0"/>
    <x v="89"/>
    <x v="1"/>
  </r>
  <r>
    <x v="19"/>
    <x v="760"/>
    <x v="2"/>
    <s v="AAS"/>
    <n v="108"/>
    <n v="28"/>
    <n v="83"/>
    <n v="31"/>
    <x v="6"/>
    <m/>
    <n v="-25"/>
    <n v="-0.23148148148148148"/>
    <n v="36"/>
    <x v="1"/>
    <x v="26"/>
    <x v="1"/>
  </r>
  <r>
    <x v="19"/>
    <x v="761"/>
    <x v="1"/>
    <s v="BS"/>
    <n v="36"/>
    <n v="4"/>
    <n v="36"/>
    <n v="11"/>
    <x v="5"/>
    <m/>
    <n v="0"/>
    <n v="0"/>
    <n v="6"/>
    <x v="1"/>
    <x v="30"/>
    <x v="1"/>
  </r>
  <r>
    <x v="19"/>
    <x v="762"/>
    <x v="2"/>
    <s v="AAS"/>
    <n v="197"/>
    <n v="58"/>
    <n v="256"/>
    <n v="53"/>
    <x v="6"/>
    <m/>
    <n v="59"/>
    <n v="0.29949238578680204"/>
    <n v="66"/>
    <x v="1"/>
    <x v="111"/>
    <x v="0"/>
  </r>
  <r>
    <x v="19"/>
    <x v="763"/>
    <x v="1"/>
    <s v="BS"/>
    <n v="68"/>
    <n v="25"/>
    <n v="74"/>
    <n v="21"/>
    <x v="6"/>
    <m/>
    <n v="6"/>
    <n v="8.8235294117647065E-2"/>
    <n v="11"/>
    <x v="0"/>
    <x v="35"/>
    <x v="1"/>
  </r>
  <r>
    <x v="19"/>
    <x v="764"/>
    <x v="1"/>
    <s v="BS in Ed"/>
    <n v="15"/>
    <n v="2"/>
    <n v="22"/>
    <n v="2"/>
    <x v="7"/>
    <m/>
    <n v="7"/>
    <n v="0.46666666666666667"/>
    <n v="3"/>
    <x v="1"/>
    <x v="91"/>
    <x v="0"/>
  </r>
  <r>
    <x v="19"/>
    <x v="765"/>
    <x v="2"/>
    <s v="AAS"/>
    <n v="8"/>
    <n v="4"/>
    <n v="9"/>
    <n v="8"/>
    <x v="17"/>
    <m/>
    <n v="1"/>
    <n v="0.125"/>
    <n v="3"/>
    <x v="0"/>
    <x v="57"/>
    <x v="1"/>
  </r>
  <r>
    <x v="19"/>
    <x v="765"/>
    <x v="1"/>
    <s v="B.Tech."/>
    <n v="60"/>
    <n v="12"/>
    <n v="45"/>
    <n v="17"/>
    <x v="17"/>
    <m/>
    <n v="-15"/>
    <n v="-0.25"/>
    <n v="10"/>
    <x v="0"/>
    <x v="21"/>
    <x v="1"/>
  </r>
  <r>
    <x v="20"/>
    <x v="766"/>
    <x v="0"/>
    <s v="MA"/>
    <n v="47"/>
    <n v="10"/>
    <n v="45"/>
    <n v="17"/>
    <x v="9"/>
    <m/>
    <n v="-2"/>
    <n v="-4.2553191489361701E-2"/>
    <n v="16"/>
    <x v="1"/>
    <x v="98"/>
    <x v="1"/>
  </r>
  <r>
    <x v="20"/>
    <x v="672"/>
    <x v="1"/>
    <s v="BS"/>
    <n v="311"/>
    <n v="85"/>
    <n v="302"/>
    <n v="65"/>
    <x v="1"/>
    <m/>
    <n v="-9"/>
    <n v="-2.8938906752411574E-2"/>
    <n v="52"/>
    <x v="0"/>
    <x v="159"/>
    <x v="1"/>
  </r>
  <r>
    <x v="20"/>
    <x v="767"/>
    <x v="0"/>
    <s v="MS"/>
    <n v="233"/>
    <n v="46"/>
    <n v="232"/>
    <n v="64"/>
    <x v="1"/>
    <m/>
    <n v="-1"/>
    <n v="-4.2918454935622317E-3"/>
    <n v="78"/>
    <x v="1"/>
    <x v="130"/>
    <x v="0"/>
  </r>
  <r>
    <x v="20"/>
    <x v="768"/>
    <x v="1"/>
    <s v="BA"/>
    <n v="128"/>
    <n v="29"/>
    <n v="124"/>
    <n v="38"/>
    <x v="3"/>
    <m/>
    <n v="-4"/>
    <n v="-3.125E-2"/>
    <n v="21"/>
    <x v="0"/>
    <x v="0"/>
    <x v="1"/>
  </r>
  <r>
    <x v="20"/>
    <x v="769"/>
    <x v="0"/>
    <s v="MS"/>
    <n v="97"/>
    <n v="20"/>
    <n v="175"/>
    <n v="48"/>
    <x v="4"/>
    <m/>
    <n v="78"/>
    <n v="0.80412371134020622"/>
    <n v="32"/>
    <x v="1"/>
    <x v="128"/>
    <x v="0"/>
  </r>
  <r>
    <x v="20"/>
    <x v="770"/>
    <x v="0"/>
    <s v="MS"/>
    <n v="59"/>
    <n v="11"/>
    <n v="60"/>
    <n v="8"/>
    <x v="6"/>
    <m/>
    <n v="1"/>
    <n v="1.6949152542372881E-2"/>
    <n v="20"/>
    <x v="1"/>
    <x v="11"/>
    <x v="0"/>
  </r>
  <r>
    <x v="20"/>
    <x v="771"/>
    <x v="3"/>
    <s v="Adv. Cert. Post Bacc."/>
    <n v="12"/>
    <n v="4"/>
    <n v="11"/>
    <n v="4"/>
    <x v="6"/>
    <m/>
    <n v="-1"/>
    <n v="-8.3333333333333329E-2"/>
    <m/>
    <x v="2"/>
    <x v="42"/>
    <x v="2"/>
  </r>
  <r>
    <x v="20"/>
    <x v="771"/>
    <x v="1"/>
    <s v="BA"/>
    <n v="70"/>
    <n v="8"/>
    <n v="71"/>
    <n v="14"/>
    <x v="6"/>
    <m/>
    <n v="1"/>
    <n v="1.4285714285714285E-2"/>
    <n v="12"/>
    <x v="1"/>
    <x v="35"/>
    <x v="1"/>
  </r>
  <r>
    <x v="20"/>
    <x v="771"/>
    <x v="0"/>
    <s v="MA"/>
    <n v="74"/>
    <n v="21"/>
    <n v="80"/>
    <n v="23"/>
    <x v="6"/>
    <m/>
    <n v="6"/>
    <n v="8.1081081081081086E-2"/>
    <n v="25"/>
    <x v="1"/>
    <x v="33"/>
    <x v="0"/>
  </r>
  <r>
    <x v="20"/>
    <x v="772"/>
    <x v="3"/>
    <s v="Cert. &lt; 30 Credits"/>
    <n v="1"/>
    <n v="0"/>
    <n v="0"/>
    <n v="0"/>
    <x v="1"/>
    <m/>
    <n v="-1"/>
    <n v="-1"/>
    <m/>
    <x v="2"/>
    <x v="42"/>
    <x v="2"/>
  </r>
  <r>
    <x v="20"/>
    <x v="773"/>
    <x v="1"/>
    <s v="BS"/>
    <n v="213"/>
    <n v="45"/>
    <n v="190"/>
    <n v="52"/>
    <x v="6"/>
    <m/>
    <n v="-23"/>
    <n v="-0.107981220657277"/>
    <n v="36"/>
    <x v="0"/>
    <x v="49"/>
    <x v="1"/>
  </r>
  <r>
    <x v="20"/>
    <x v="687"/>
    <x v="1"/>
    <s v="BS"/>
    <n v="109"/>
    <n v="0"/>
    <n v="185"/>
    <n v="0"/>
    <x v="6"/>
    <m/>
    <n v="76"/>
    <n v="0.69724770642201839"/>
    <n v="18"/>
    <x v="1"/>
    <x v="89"/>
    <x v="0"/>
  </r>
  <r>
    <x v="20"/>
    <x v="774"/>
    <x v="1"/>
    <s v="BA"/>
    <n v="52"/>
    <n v="9"/>
    <n v="60"/>
    <n v="8"/>
    <x v="5"/>
    <m/>
    <n v="8"/>
    <n v="0.15384615384615385"/>
    <n v="9"/>
    <x v="1"/>
    <x v="36"/>
    <x v="0"/>
  </r>
  <r>
    <x v="20"/>
    <x v="775"/>
    <x v="3"/>
    <s v="Adv. Cert. Post Bacc."/>
    <n v="61"/>
    <n v="14"/>
    <n v="44"/>
    <n v="28"/>
    <x v="18"/>
    <m/>
    <n v="-17"/>
    <n v="-0.27868852459016391"/>
    <m/>
    <x v="2"/>
    <x v="42"/>
    <x v="2"/>
  </r>
  <r>
    <x v="20"/>
    <x v="776"/>
    <x v="1"/>
    <s v="BS"/>
    <n v="174"/>
    <n v="32"/>
    <n v="215"/>
    <n v="26"/>
    <x v="4"/>
    <m/>
    <n v="41"/>
    <n v="0.23563218390804597"/>
    <n v="29"/>
    <x v="0"/>
    <x v="60"/>
    <x v="0"/>
  </r>
  <r>
    <x v="20"/>
    <x v="777"/>
    <x v="3"/>
    <s v="Cert. &lt; 30 Credits"/>
    <n v="1"/>
    <n v="0"/>
    <n v="0"/>
    <n v="0"/>
    <x v="14"/>
    <m/>
    <n v="-1"/>
    <n v="-1"/>
    <m/>
    <x v="2"/>
    <x v="42"/>
    <x v="2"/>
  </r>
  <r>
    <x v="20"/>
    <x v="29"/>
    <x v="3"/>
    <s v="Adv. Cert. Post Bacc."/>
    <n v="15"/>
    <n v="11"/>
    <n v="23"/>
    <n v="15"/>
    <x v="1"/>
    <m/>
    <n v="8"/>
    <n v="0.53333333333333333"/>
    <m/>
    <x v="2"/>
    <x v="42"/>
    <x v="2"/>
  </r>
  <r>
    <x v="20"/>
    <x v="778"/>
    <x v="3"/>
    <s v="Cert. &gt;=30 Credits"/>
    <n v="34"/>
    <n v="0"/>
    <n v="19"/>
    <n v="17"/>
    <x v="6"/>
    <m/>
    <n v="-15"/>
    <n v="-0.44117647058823528"/>
    <m/>
    <x v="2"/>
    <x v="42"/>
    <x v="2"/>
  </r>
  <r>
    <x v="20"/>
    <x v="702"/>
    <x v="1"/>
    <s v="BS"/>
    <n v="490"/>
    <n v="119"/>
    <n v="525"/>
    <n v="147"/>
    <x v="13"/>
    <m/>
    <n v="35"/>
    <n v="7.1428571428571425E-2"/>
    <n v="82"/>
    <x v="0"/>
    <x v="172"/>
    <x v="1"/>
  </r>
  <r>
    <x v="20"/>
    <x v="515"/>
    <x v="1"/>
    <s v="BS"/>
    <n v="13"/>
    <n v="0"/>
    <n v="0"/>
    <n v="0"/>
    <x v="13"/>
    <m/>
    <n v="-13"/>
    <n v="-1"/>
    <n v="2"/>
    <x v="1"/>
    <x v="6"/>
    <x v="0"/>
  </r>
  <r>
    <x v="20"/>
    <x v="515"/>
    <x v="1"/>
    <s v="BS"/>
    <n v="1"/>
    <n v="0"/>
    <n v="2"/>
    <n v="0"/>
    <x v="13"/>
    <m/>
    <n v="1"/>
    <n v="1"/>
    <n v="0"/>
    <x v="1"/>
    <x v="6"/>
    <x v="0"/>
  </r>
  <r>
    <x v="20"/>
    <x v="779"/>
    <x v="1"/>
    <s v="BS"/>
    <n v="8"/>
    <n v="0"/>
    <n v="8"/>
    <n v="0"/>
    <x v="13"/>
    <m/>
    <n v="0"/>
    <n v="0"/>
    <n v="1"/>
    <x v="1"/>
    <x v="17"/>
    <x v="0"/>
  </r>
  <r>
    <x v="20"/>
    <x v="779"/>
    <x v="1"/>
    <s v="BS"/>
    <n v="5"/>
    <n v="0"/>
    <n v="3"/>
    <n v="0"/>
    <x v="13"/>
    <m/>
    <n v="-2"/>
    <n v="-0.4"/>
    <n v="1"/>
    <x v="1"/>
    <x v="17"/>
    <x v="0"/>
  </r>
  <r>
    <x v="20"/>
    <x v="780"/>
    <x v="3"/>
    <s v="Adv. Cert."/>
    <n v="1"/>
    <n v="0"/>
    <n v="1"/>
    <n v="0"/>
    <x v="13"/>
    <m/>
    <n v="0"/>
    <n v="0"/>
    <m/>
    <x v="2"/>
    <x v="42"/>
    <x v="2"/>
  </r>
  <r>
    <x v="20"/>
    <x v="781"/>
    <x v="0"/>
    <s v="MS"/>
    <n v="8"/>
    <n v="0"/>
    <n v="8"/>
    <n v="0"/>
    <x v="13"/>
    <m/>
    <n v="0"/>
    <n v="0"/>
    <n v="3"/>
    <x v="1"/>
    <x v="57"/>
    <x v="0"/>
  </r>
  <r>
    <x v="20"/>
    <x v="781"/>
    <x v="0"/>
    <s v="MS"/>
    <n v="26"/>
    <n v="0"/>
    <n v="47"/>
    <n v="0"/>
    <x v="13"/>
    <m/>
    <n v="21"/>
    <n v="0.80769230769230771"/>
    <n v="9"/>
    <x v="1"/>
    <x v="112"/>
    <x v="0"/>
  </r>
  <r>
    <x v="20"/>
    <x v="782"/>
    <x v="0"/>
    <s v="MS"/>
    <n v="1"/>
    <n v="0"/>
    <n v="2"/>
    <n v="0"/>
    <x v="13"/>
    <m/>
    <n v="1"/>
    <n v="1"/>
    <n v="0"/>
    <x v="1"/>
    <x v="17"/>
    <x v="0"/>
  </r>
  <r>
    <x v="20"/>
    <x v="782"/>
    <x v="0"/>
    <s v="MS"/>
    <n v="9"/>
    <n v="0"/>
    <n v="25"/>
    <n v="0"/>
    <x v="13"/>
    <m/>
    <n v="16"/>
    <n v="1.7777777777777777"/>
    <n v="3"/>
    <x v="1"/>
    <x v="21"/>
    <x v="0"/>
  </r>
  <r>
    <x v="20"/>
    <x v="783"/>
    <x v="0"/>
    <s v="MS"/>
    <n v="5"/>
    <n v="0"/>
    <n v="0"/>
    <n v="0"/>
    <x v="13"/>
    <m/>
    <n v="-5"/>
    <n v="-1"/>
    <n v="2"/>
    <x v="1"/>
    <x v="6"/>
    <x v="0"/>
  </r>
  <r>
    <x v="20"/>
    <x v="783"/>
    <x v="0"/>
    <s v="MS"/>
    <n v="24"/>
    <n v="0"/>
    <n v="33"/>
    <n v="0"/>
    <x v="13"/>
    <m/>
    <n v="9"/>
    <n v="0.375"/>
    <n v="8"/>
    <x v="1"/>
    <x v="29"/>
    <x v="0"/>
  </r>
  <r>
    <x v="20"/>
    <x v="784"/>
    <x v="3"/>
    <s v="Adv. Cert. Post Bacc."/>
    <n v="40"/>
    <n v="7"/>
    <n v="36"/>
    <n v="20"/>
    <x v="12"/>
    <m/>
    <n v="-4"/>
    <n v="-0.1"/>
    <m/>
    <x v="2"/>
    <x v="42"/>
    <x v="2"/>
  </r>
  <r>
    <x v="20"/>
    <x v="785"/>
    <x v="1"/>
    <s v="BA"/>
    <n v="215"/>
    <n v="44"/>
    <n v="225"/>
    <n v="56"/>
    <x v="5"/>
    <m/>
    <n v="10"/>
    <n v="4.6511627906976744E-2"/>
    <n v="36"/>
    <x v="0"/>
    <x v="100"/>
    <x v="1"/>
  </r>
  <r>
    <x v="20"/>
    <x v="785"/>
    <x v="0"/>
    <s v="MA"/>
    <n v="153"/>
    <n v="6"/>
    <n v="164"/>
    <n v="24"/>
    <x v="5"/>
    <m/>
    <n v="11"/>
    <n v="7.1895424836601302E-2"/>
    <n v="51"/>
    <x v="1"/>
    <x v="70"/>
    <x v="0"/>
  </r>
  <r>
    <x v="20"/>
    <x v="786"/>
    <x v="3"/>
    <s v="Adv. Cert. Post Bacc."/>
    <n v="3"/>
    <n v="0"/>
    <n v="0"/>
    <n v="0"/>
    <x v="14"/>
    <m/>
    <n v="-3"/>
    <n v="-1"/>
    <m/>
    <x v="2"/>
    <x v="42"/>
    <x v="2"/>
  </r>
  <r>
    <x v="20"/>
    <x v="787"/>
    <x v="0"/>
    <s v="MS"/>
    <n v="28"/>
    <n v="0"/>
    <n v="0"/>
    <n v="0"/>
    <x v="14"/>
    <m/>
    <n v="-28"/>
    <n v="-1"/>
    <n v="9"/>
    <x v="1"/>
    <x v="6"/>
    <x v="0"/>
  </r>
  <r>
    <x v="20"/>
    <x v="788"/>
    <x v="3"/>
    <s v="Adv. Cert. Post Bacc."/>
    <n v="1"/>
    <n v="0"/>
    <n v="0"/>
    <n v="0"/>
    <x v="14"/>
    <m/>
    <n v="-1"/>
    <n v="-1"/>
    <m/>
    <x v="2"/>
    <x v="42"/>
    <x v="2"/>
  </r>
  <r>
    <x v="20"/>
    <x v="789"/>
    <x v="1"/>
    <s v="BA"/>
    <n v="69"/>
    <n v="17"/>
    <n v="64"/>
    <n v="18"/>
    <x v="5"/>
    <m/>
    <n v="-5"/>
    <n v="-7.2463768115942032E-2"/>
    <n v="12"/>
    <x v="0"/>
    <x v="29"/>
    <x v="1"/>
  </r>
  <r>
    <x v="20"/>
    <x v="790"/>
    <x v="3"/>
    <s v="Adv. Cert. Post Bacc."/>
    <n v="5"/>
    <n v="0"/>
    <n v="3"/>
    <n v="0"/>
    <x v="5"/>
    <m/>
    <n v="-2"/>
    <n v="-0.4"/>
    <m/>
    <x v="2"/>
    <x v="42"/>
    <x v="2"/>
  </r>
  <r>
    <x v="20"/>
    <x v="790"/>
    <x v="0"/>
    <s v="MA"/>
    <n v="81"/>
    <n v="7"/>
    <n v="79"/>
    <n v="29"/>
    <x v="5"/>
    <m/>
    <n v="-2"/>
    <n v="-2.4691358024691357E-2"/>
    <n v="27"/>
    <x v="1"/>
    <x v="67"/>
    <x v="1"/>
  </r>
  <r>
    <x v="21"/>
    <x v="791"/>
    <x v="0"/>
    <s v="MS"/>
    <n v="24"/>
    <n v="10"/>
    <n v="36"/>
    <n v="9"/>
    <x v="2"/>
    <m/>
    <n v="12"/>
    <n v="0.5"/>
    <n v="8"/>
    <x v="0"/>
    <x v="35"/>
    <x v="0"/>
  </r>
  <r>
    <x v="21"/>
    <x v="78"/>
    <x v="3"/>
    <s v="Adv. Cert. Post Bacc."/>
    <n v="64"/>
    <n v="23"/>
    <n v="73"/>
    <n v="28"/>
    <x v="6"/>
    <m/>
    <n v="9"/>
    <n v="0.140625"/>
    <m/>
    <x v="2"/>
    <x v="42"/>
    <x v="2"/>
  </r>
  <r>
    <x v="21"/>
    <x v="78"/>
    <x v="5"/>
    <s v="DPH"/>
    <n v="101"/>
    <n v="10"/>
    <n v="26"/>
    <n v="6"/>
    <x v="6"/>
    <m/>
    <n v="-75"/>
    <n v="-0.74257425742574257"/>
    <m/>
    <x v="2"/>
    <x v="42"/>
    <x v="2"/>
  </r>
  <r>
    <x v="21"/>
    <x v="78"/>
    <x v="0"/>
    <s v="MPH"/>
    <n v="390"/>
    <n v="109"/>
    <n v="491"/>
    <n v="112"/>
    <x v="6"/>
    <m/>
    <n v="101"/>
    <n v="0.258974358974359"/>
    <n v="130"/>
    <x v="1"/>
    <x v="173"/>
    <x v="0"/>
  </r>
  <r>
    <x v="21"/>
    <x v="78"/>
    <x v="0"/>
    <s v="MPH"/>
    <n v="390"/>
    <n v="109"/>
    <n v="491"/>
    <n v="112"/>
    <x v="6"/>
    <m/>
    <n v="101"/>
    <n v="0.258974358974359"/>
    <n v="130"/>
    <x v="1"/>
    <x v="173"/>
    <x v="0"/>
  </r>
  <r>
    <x v="21"/>
    <x v="792"/>
    <x v="0"/>
    <s v="MPH"/>
    <n v="4"/>
    <n v="5"/>
    <n v="1"/>
    <n v="4"/>
    <x v="6"/>
    <m/>
    <n v="-3"/>
    <n v="-0.75"/>
    <n v="1"/>
    <x v="0"/>
    <x v="6"/>
    <x v="1"/>
  </r>
  <r>
    <x v="22"/>
    <x v="1"/>
    <x v="1"/>
    <s v="BA"/>
    <n v="1303"/>
    <n v="372"/>
    <n v="1220"/>
    <n v="465"/>
    <x v="0"/>
    <m/>
    <n v="-83"/>
    <n v="-6.3699155794320797E-2"/>
    <n v="217"/>
    <x v="0"/>
    <x v="174"/>
    <x v="1"/>
  </r>
  <r>
    <x v="22"/>
    <x v="1"/>
    <x v="0"/>
    <s v="MS"/>
    <n v="210"/>
    <n v="78"/>
    <n v="212"/>
    <n v="83"/>
    <x v="0"/>
    <m/>
    <n v="2"/>
    <n v="9.5238095238095247E-3"/>
    <n v="70"/>
    <x v="0"/>
    <x v="92"/>
    <x v="1"/>
  </r>
  <r>
    <x v="22"/>
    <x v="396"/>
    <x v="3"/>
    <s v="Adv. Cert. Post Bacc."/>
    <n v="4"/>
    <n v="8"/>
    <n v="6"/>
    <n v="8"/>
    <x v="7"/>
    <m/>
    <n v="2"/>
    <n v="0.5"/>
    <m/>
    <x v="2"/>
    <x v="42"/>
    <x v="2"/>
  </r>
  <r>
    <x v="22"/>
    <x v="396"/>
    <x v="0"/>
    <s v="MS in Ed"/>
    <n v="4"/>
    <n v="0"/>
    <n v="6"/>
    <n v="1"/>
    <x v="7"/>
    <m/>
    <n v="2"/>
    <n v="0.5"/>
    <n v="1"/>
    <x v="1"/>
    <x v="37"/>
    <x v="0"/>
  </r>
  <r>
    <x v="22"/>
    <x v="793"/>
    <x v="3"/>
    <s v="Adv. Cert. Post Bacc."/>
    <n v="1"/>
    <n v="5"/>
    <n v="1"/>
    <n v="2"/>
    <x v="7"/>
    <m/>
    <n v="0"/>
    <n v="0"/>
    <m/>
    <x v="2"/>
    <x v="42"/>
    <x v="2"/>
  </r>
  <r>
    <x v="22"/>
    <x v="793"/>
    <x v="0"/>
    <s v="MS in Ed"/>
    <n v="2"/>
    <n v="0"/>
    <n v="2"/>
    <n v="1"/>
    <x v="7"/>
    <m/>
    <n v="0"/>
    <n v="0"/>
    <n v="1"/>
    <x v="1"/>
    <x v="17"/>
    <x v="0"/>
  </r>
  <r>
    <x v="22"/>
    <x v="794"/>
    <x v="3"/>
    <s v="Adv. Cert. Post Bacc."/>
    <n v="3"/>
    <n v="2"/>
    <n v="1"/>
    <n v="1"/>
    <x v="7"/>
    <m/>
    <n v="-2"/>
    <n v="-0.66666666666666663"/>
    <m/>
    <x v="2"/>
    <x v="42"/>
    <x v="2"/>
  </r>
  <r>
    <x v="22"/>
    <x v="794"/>
    <x v="1"/>
    <s v="BA"/>
    <n v="12"/>
    <n v="0"/>
    <n v="10"/>
    <n v="1"/>
    <x v="7"/>
    <m/>
    <n v="-2"/>
    <n v="-0.16666666666666666"/>
    <n v="2"/>
    <x v="1"/>
    <x v="37"/>
    <x v="0"/>
  </r>
  <r>
    <x v="22"/>
    <x v="795"/>
    <x v="3"/>
    <s v="Adv. Cert. Post Bacc."/>
    <n v="4"/>
    <n v="0"/>
    <n v="3"/>
    <n v="3"/>
    <x v="7"/>
    <m/>
    <n v="-1"/>
    <n v="-0.25"/>
    <m/>
    <x v="2"/>
    <x v="42"/>
    <x v="2"/>
  </r>
  <r>
    <x v="22"/>
    <x v="397"/>
    <x v="3"/>
    <s v="Adv. Cert. Post Bacc."/>
    <n v="17"/>
    <n v="12"/>
    <n v="38"/>
    <n v="20"/>
    <x v="7"/>
    <m/>
    <n v="21"/>
    <n v="1.2352941176470589"/>
    <m/>
    <x v="2"/>
    <x v="42"/>
    <x v="2"/>
  </r>
  <r>
    <x v="22"/>
    <x v="397"/>
    <x v="0"/>
    <s v="MAT"/>
    <n v="30"/>
    <n v="7"/>
    <n v="16"/>
    <n v="8"/>
    <x v="7"/>
    <m/>
    <n v="-14"/>
    <n v="-0.46666666666666667"/>
    <n v="10"/>
    <x v="1"/>
    <x v="15"/>
    <x v="1"/>
  </r>
  <r>
    <x v="22"/>
    <x v="397"/>
    <x v="0"/>
    <s v="MS in Ed"/>
    <n v="16"/>
    <n v="10"/>
    <n v="9"/>
    <n v="10"/>
    <x v="7"/>
    <m/>
    <n v="-7"/>
    <n v="-0.4375"/>
    <n v="5"/>
    <x v="0"/>
    <x v="57"/>
    <x v="1"/>
  </r>
  <r>
    <x v="22"/>
    <x v="796"/>
    <x v="0"/>
    <s v="MAT"/>
    <n v="8"/>
    <n v="0"/>
    <n v="7"/>
    <n v="0"/>
    <x v="7"/>
    <m/>
    <n v="-1"/>
    <n v="-0.125"/>
    <n v="3"/>
    <x v="1"/>
    <x v="37"/>
    <x v="0"/>
  </r>
  <r>
    <x v="22"/>
    <x v="398"/>
    <x v="3"/>
    <s v="Adv. Cert. Post Bacc."/>
    <n v="2"/>
    <n v="1"/>
    <n v="1"/>
    <n v="1"/>
    <x v="7"/>
    <m/>
    <n v="-1"/>
    <n v="-0.5"/>
    <m/>
    <x v="2"/>
    <x v="42"/>
    <x v="2"/>
  </r>
  <r>
    <x v="22"/>
    <x v="399"/>
    <x v="3"/>
    <s v="Adv. Cert. Post Bacc."/>
    <n v="2"/>
    <n v="1"/>
    <n v="0"/>
    <n v="2"/>
    <x v="7"/>
    <m/>
    <n v="-2"/>
    <n v="-1"/>
    <m/>
    <x v="2"/>
    <x v="42"/>
    <x v="2"/>
  </r>
  <r>
    <x v="22"/>
    <x v="399"/>
    <x v="0"/>
    <s v="MS in Ed"/>
    <n v="4"/>
    <n v="0"/>
    <n v="3"/>
    <n v="3"/>
    <x v="7"/>
    <m/>
    <n v="-1"/>
    <n v="-0.25"/>
    <n v="1"/>
    <x v="1"/>
    <x v="17"/>
    <x v="1"/>
  </r>
  <r>
    <x v="22"/>
    <x v="401"/>
    <x v="3"/>
    <s v="Adv. Cert. Post Bacc."/>
    <n v="12"/>
    <n v="8"/>
    <n v="13"/>
    <n v="16"/>
    <x v="7"/>
    <m/>
    <n v="1"/>
    <n v="8.3333333333333329E-2"/>
    <m/>
    <x v="2"/>
    <x v="42"/>
    <x v="2"/>
  </r>
  <r>
    <x v="22"/>
    <x v="401"/>
    <x v="0"/>
    <s v="MAT"/>
    <n v="20"/>
    <n v="1"/>
    <n v="19"/>
    <n v="15"/>
    <x v="7"/>
    <m/>
    <n v="-1"/>
    <n v="-0.05"/>
    <n v="7"/>
    <x v="1"/>
    <x v="30"/>
    <x v="1"/>
  </r>
  <r>
    <x v="22"/>
    <x v="401"/>
    <x v="0"/>
    <s v="MS in Ed"/>
    <n v="33"/>
    <n v="13"/>
    <n v="24"/>
    <n v="26"/>
    <x v="7"/>
    <m/>
    <n v="-9"/>
    <n v="-0.27272727272727271"/>
    <n v="11"/>
    <x v="0"/>
    <x v="21"/>
    <x v="1"/>
  </r>
  <r>
    <x v="22"/>
    <x v="797"/>
    <x v="3"/>
    <s v="Adv. Cert. Post Bacc."/>
    <n v="3"/>
    <n v="3"/>
    <n v="3"/>
    <n v="2"/>
    <x v="7"/>
    <m/>
    <n v="0"/>
    <n v="0"/>
    <m/>
    <x v="2"/>
    <x v="42"/>
    <x v="2"/>
  </r>
  <r>
    <x v="22"/>
    <x v="797"/>
    <x v="0"/>
    <s v="MS in Ed"/>
    <n v="2"/>
    <n v="0"/>
    <n v="1"/>
    <n v="1"/>
    <x v="7"/>
    <m/>
    <n v="-1"/>
    <n v="-0.5"/>
    <n v="1"/>
    <x v="1"/>
    <x v="6"/>
    <x v="1"/>
  </r>
  <r>
    <x v="22"/>
    <x v="798"/>
    <x v="0"/>
    <s v="MAT"/>
    <n v="19"/>
    <n v="5"/>
    <n v="16"/>
    <n v="8"/>
    <x v="7"/>
    <m/>
    <n v="-3"/>
    <n v="-0.15789473684210525"/>
    <n v="6"/>
    <x v="1"/>
    <x v="15"/>
    <x v="1"/>
  </r>
  <r>
    <x v="22"/>
    <x v="799"/>
    <x v="0"/>
    <s v="MAT"/>
    <n v="2"/>
    <n v="0"/>
    <n v="2"/>
    <n v="0"/>
    <x v="7"/>
    <m/>
    <n v="0"/>
    <n v="0"/>
    <n v="1"/>
    <x v="1"/>
    <x v="17"/>
    <x v="0"/>
  </r>
  <r>
    <x v="22"/>
    <x v="402"/>
    <x v="3"/>
    <s v="Adv. Cert. Post Bacc."/>
    <n v="35"/>
    <n v="19"/>
    <n v="38"/>
    <n v="20"/>
    <x v="7"/>
    <m/>
    <n v="3"/>
    <n v="8.5714285714285715E-2"/>
    <m/>
    <x v="2"/>
    <x v="42"/>
    <x v="2"/>
  </r>
  <r>
    <x v="22"/>
    <x v="402"/>
    <x v="0"/>
    <s v="MS in Ed"/>
    <n v="47"/>
    <n v="11"/>
    <n v="46"/>
    <n v="12"/>
    <x v="7"/>
    <m/>
    <n v="-1"/>
    <n v="-2.1276595744680851E-2"/>
    <n v="16"/>
    <x v="1"/>
    <x v="98"/>
    <x v="0"/>
  </r>
  <r>
    <x v="22"/>
    <x v="800"/>
    <x v="3"/>
    <s v="Adv. Cert. Post Bacc."/>
    <n v="13"/>
    <n v="3"/>
    <n v="9"/>
    <n v="8"/>
    <x v="7"/>
    <m/>
    <n v="-4"/>
    <n v="-0.30769230769230771"/>
    <m/>
    <x v="2"/>
    <x v="42"/>
    <x v="2"/>
  </r>
  <r>
    <x v="22"/>
    <x v="800"/>
    <x v="0"/>
    <s v="MS in Ed"/>
    <n v="12"/>
    <n v="3"/>
    <n v="13"/>
    <n v="5"/>
    <x v="7"/>
    <m/>
    <n v="1"/>
    <n v="8.3333333333333329E-2"/>
    <n v="4"/>
    <x v="1"/>
    <x v="91"/>
    <x v="1"/>
  </r>
  <r>
    <x v="22"/>
    <x v="801"/>
    <x v="0"/>
    <s v="MAT"/>
    <n v="22"/>
    <n v="8"/>
    <n v="16"/>
    <n v="10"/>
    <x v="7"/>
    <m/>
    <n v="-6"/>
    <n v="-0.27272727272727271"/>
    <n v="7"/>
    <x v="0"/>
    <x v="15"/>
    <x v="1"/>
  </r>
  <r>
    <x v="22"/>
    <x v="114"/>
    <x v="1"/>
    <s v="BA"/>
    <n v="9"/>
    <n v="1"/>
    <n v="5"/>
    <n v="5"/>
    <x v="5"/>
    <m/>
    <n v="-4"/>
    <n v="-0.44444444444444442"/>
    <n v="2"/>
    <x v="1"/>
    <x v="17"/>
    <x v="1"/>
  </r>
  <r>
    <x v="22"/>
    <x v="115"/>
    <x v="1"/>
    <s v="BA"/>
    <n v="6"/>
    <n v="1"/>
    <n v="0"/>
    <n v="1"/>
    <x v="5"/>
    <m/>
    <n v="-6"/>
    <n v="-1"/>
    <n v="1"/>
    <x v="1"/>
    <x v="6"/>
    <x v="1"/>
  </r>
  <r>
    <x v="22"/>
    <x v="116"/>
    <x v="1"/>
    <s v="BA"/>
    <n v="106"/>
    <n v="20"/>
    <n v="1000"/>
    <n v="39"/>
    <x v="5"/>
    <m/>
    <n v="894"/>
    <n v="8.433962264150944"/>
    <n v="18"/>
    <x v="0"/>
    <x v="175"/>
    <x v="0"/>
  </r>
  <r>
    <x v="22"/>
    <x v="802"/>
    <x v="1"/>
    <s v="BA"/>
    <n v="1"/>
    <n v="0"/>
    <n v="1"/>
    <n v="0"/>
    <x v="5"/>
    <m/>
    <n v="0"/>
    <n v="0"/>
    <n v="0"/>
    <x v="1"/>
    <x v="6"/>
    <x v="0"/>
  </r>
  <r>
    <x v="22"/>
    <x v="410"/>
    <x v="0"/>
    <s v="MA"/>
    <n v="35"/>
    <n v="17"/>
    <n v="42"/>
    <n v="12"/>
    <x v="16"/>
    <m/>
    <n v="7"/>
    <n v="0.2"/>
    <n v="12"/>
    <x v="0"/>
    <x v="22"/>
    <x v="0"/>
  </r>
  <r>
    <x v="22"/>
    <x v="411"/>
    <x v="3"/>
    <s v="Adv. Cert. Post Bacc."/>
    <n v="14"/>
    <n v="5"/>
    <n v="13"/>
    <n v="2"/>
    <x v="16"/>
    <m/>
    <n v="-1"/>
    <n v="-7.1428571428571425E-2"/>
    <m/>
    <x v="2"/>
    <x v="42"/>
    <x v="2"/>
  </r>
  <r>
    <x v="22"/>
    <x v="803"/>
    <x v="0"/>
    <s v="MS"/>
    <n v="11"/>
    <n v="8"/>
    <n v="11"/>
    <n v="4"/>
    <x v="2"/>
    <m/>
    <n v="0"/>
    <n v="0"/>
    <n v="4"/>
    <x v="0"/>
    <x v="91"/>
    <x v="0"/>
  </r>
  <r>
    <x v="22"/>
    <x v="804"/>
    <x v="0"/>
    <s v="MA"/>
    <n v="2"/>
    <n v="5"/>
    <n v="3"/>
    <n v="0"/>
    <x v="5"/>
    <m/>
    <n v="1"/>
    <n v="0.5"/>
    <n v="1"/>
    <x v="0"/>
    <x v="17"/>
    <x v="0"/>
  </r>
  <r>
    <x v="22"/>
    <x v="805"/>
    <x v="3"/>
    <s v="Adv. Cert. Post Bacc."/>
    <n v="3"/>
    <n v="0"/>
    <n v="3"/>
    <n v="0"/>
    <x v="5"/>
    <m/>
    <n v="0"/>
    <n v="0"/>
    <m/>
    <x v="2"/>
    <x v="42"/>
    <x v="2"/>
  </r>
  <r>
    <x v="22"/>
    <x v="119"/>
    <x v="1"/>
    <s v="BA"/>
    <n v="21"/>
    <n v="2"/>
    <n v="20"/>
    <n v="4"/>
    <x v="5"/>
    <m/>
    <n v="-1"/>
    <n v="-4.7619047619047616E-2"/>
    <n v="4"/>
    <x v="1"/>
    <x v="57"/>
    <x v="1"/>
  </r>
  <r>
    <x v="22"/>
    <x v="119"/>
    <x v="0"/>
    <s v="MA"/>
    <n v="7"/>
    <n v="7"/>
    <n v="5"/>
    <n v="2"/>
    <x v="5"/>
    <m/>
    <n v="-2"/>
    <n v="-0.2857142857142857"/>
    <n v="2"/>
    <x v="0"/>
    <x v="37"/>
    <x v="0"/>
  </r>
  <r>
    <x v="22"/>
    <x v="120"/>
    <x v="3"/>
    <s v="Adv. Cert. Post Bacc."/>
    <n v="9"/>
    <n v="8"/>
    <n v="23"/>
    <n v="10"/>
    <x v="7"/>
    <m/>
    <n v="14"/>
    <n v="1.5555555555555556"/>
    <m/>
    <x v="2"/>
    <x v="42"/>
    <x v="2"/>
  </r>
  <r>
    <x v="22"/>
    <x v="120"/>
    <x v="1"/>
    <s v="BA"/>
    <n v="48"/>
    <n v="9"/>
    <n v="57"/>
    <n v="6"/>
    <x v="7"/>
    <m/>
    <n v="9"/>
    <n v="0.1875"/>
    <n v="8"/>
    <x v="0"/>
    <x v="36"/>
    <x v="0"/>
  </r>
  <r>
    <x v="22"/>
    <x v="120"/>
    <x v="0"/>
    <s v="MS in Ed"/>
    <n v="11"/>
    <n v="3"/>
    <n v="7"/>
    <n v="8"/>
    <x v="7"/>
    <m/>
    <n v="-4"/>
    <n v="-0.36363636363636365"/>
    <n v="4"/>
    <x v="1"/>
    <x v="37"/>
    <x v="1"/>
  </r>
  <r>
    <x v="22"/>
    <x v="806"/>
    <x v="0"/>
    <s v="MA"/>
    <n v="19"/>
    <n v="8"/>
    <n v="20"/>
    <n v="3"/>
    <x v="2"/>
    <m/>
    <n v="1"/>
    <n v="5.2631578947368418E-2"/>
    <n v="6"/>
    <x v="0"/>
    <x v="81"/>
    <x v="0"/>
  </r>
  <r>
    <x v="22"/>
    <x v="807"/>
    <x v="3"/>
    <s v="Adv. Cert. Post Bacc."/>
    <n v="81"/>
    <n v="67"/>
    <n v="45"/>
    <n v="63"/>
    <x v="7"/>
    <m/>
    <n v="-36"/>
    <n v="-0.44444444444444442"/>
    <m/>
    <x v="2"/>
    <x v="42"/>
    <x v="2"/>
  </r>
  <r>
    <x v="22"/>
    <x v="808"/>
    <x v="3"/>
    <s v="Adv. Cert. Post Bacc."/>
    <n v="5"/>
    <n v="2"/>
    <n v="4"/>
    <n v="1"/>
    <x v="7"/>
    <m/>
    <n v="-1"/>
    <n v="-0.2"/>
    <m/>
    <x v="2"/>
    <x v="42"/>
    <x v="2"/>
  </r>
  <r>
    <x v="22"/>
    <x v="417"/>
    <x v="3"/>
    <s v="Adv. Cert. Post Master's"/>
    <n v="1"/>
    <n v="4"/>
    <n v="2"/>
    <n v="0"/>
    <x v="7"/>
    <m/>
    <n v="1"/>
    <n v="1"/>
    <m/>
    <x v="2"/>
    <x v="42"/>
    <x v="2"/>
  </r>
  <r>
    <x v="22"/>
    <x v="123"/>
    <x v="1"/>
    <s v="BA"/>
    <n v="569"/>
    <n v="57"/>
    <n v="822"/>
    <n v="100"/>
    <x v="2"/>
    <m/>
    <n v="253"/>
    <n v="0.44463971880492092"/>
    <n v="95"/>
    <x v="1"/>
    <x v="155"/>
    <x v="0"/>
  </r>
  <r>
    <x v="22"/>
    <x v="123"/>
    <x v="0"/>
    <s v="MA"/>
    <n v="19"/>
    <n v="2"/>
    <n v="25"/>
    <n v="5"/>
    <x v="2"/>
    <m/>
    <n v="6"/>
    <n v="0.31578947368421051"/>
    <n v="6"/>
    <x v="1"/>
    <x v="21"/>
    <x v="0"/>
  </r>
  <r>
    <x v="22"/>
    <x v="809"/>
    <x v="1"/>
    <s v="BA"/>
    <n v="27"/>
    <n v="12"/>
    <n v="24"/>
    <n v="15"/>
    <x v="2"/>
    <m/>
    <n v="-3"/>
    <n v="-0.1111111111111111"/>
    <n v="5"/>
    <x v="0"/>
    <x v="91"/>
    <x v="1"/>
  </r>
  <r>
    <x v="22"/>
    <x v="810"/>
    <x v="1"/>
    <s v="BA"/>
    <n v="16"/>
    <n v="1"/>
    <n v="17"/>
    <n v="2"/>
    <x v="7"/>
    <m/>
    <n v="1"/>
    <n v="6.25E-2"/>
    <n v="3"/>
    <x v="1"/>
    <x v="57"/>
    <x v="0"/>
  </r>
  <r>
    <x v="22"/>
    <x v="811"/>
    <x v="1"/>
    <s v="BBA"/>
    <n v="10"/>
    <n v="4"/>
    <n v="12"/>
    <n v="11"/>
    <x v="1"/>
    <m/>
    <n v="2"/>
    <n v="0.2"/>
    <n v="2"/>
    <x v="0"/>
    <x v="37"/>
    <x v="1"/>
  </r>
  <r>
    <x v="22"/>
    <x v="812"/>
    <x v="1"/>
    <s v="BBA"/>
    <n v="106"/>
    <n v="34"/>
    <n v="112"/>
    <n v="92"/>
    <x v="0"/>
    <m/>
    <n v="6"/>
    <n v="5.6603773584905662E-2"/>
    <n v="18"/>
    <x v="0"/>
    <x v="20"/>
    <x v="1"/>
  </r>
  <r>
    <x v="22"/>
    <x v="813"/>
    <x v="1"/>
    <s v="BBA"/>
    <n v="44"/>
    <n v="8"/>
    <n v="57"/>
    <n v="33"/>
    <x v="1"/>
    <m/>
    <n v="13"/>
    <n v="0.29545454545454547"/>
    <n v="7"/>
    <x v="0"/>
    <x v="36"/>
    <x v="1"/>
  </r>
  <r>
    <x v="22"/>
    <x v="814"/>
    <x v="1"/>
    <s v="BA"/>
    <n v="5"/>
    <n v="0"/>
    <n v="6"/>
    <n v="0"/>
    <x v="5"/>
    <m/>
    <n v="1"/>
    <n v="0.2"/>
    <n v="1"/>
    <x v="1"/>
    <x v="17"/>
    <x v="0"/>
  </r>
  <r>
    <x v="22"/>
    <x v="127"/>
    <x v="1"/>
    <s v="BA"/>
    <n v="91"/>
    <n v="8"/>
    <n v="105"/>
    <n v="8"/>
    <x v="2"/>
    <m/>
    <n v="14"/>
    <n v="0.15384615384615385"/>
    <n v="15"/>
    <x v="1"/>
    <x v="85"/>
    <x v="0"/>
  </r>
  <r>
    <x v="22"/>
    <x v="127"/>
    <x v="0"/>
    <s v="MA"/>
    <n v="7"/>
    <n v="2"/>
    <n v="5"/>
    <n v="7"/>
    <x v="2"/>
    <m/>
    <n v="-2"/>
    <n v="-0.2857142857142857"/>
    <n v="2"/>
    <x v="1"/>
    <x v="37"/>
    <x v="1"/>
  </r>
  <r>
    <x v="22"/>
    <x v="815"/>
    <x v="1"/>
    <s v="BA"/>
    <n v="2"/>
    <n v="2"/>
    <n v="2"/>
    <n v="1"/>
    <x v="2"/>
    <m/>
    <n v="0"/>
    <n v="0"/>
    <n v="0"/>
    <x v="0"/>
    <x v="6"/>
    <x v="1"/>
  </r>
  <r>
    <x v="22"/>
    <x v="815"/>
    <x v="0"/>
    <s v="MA"/>
    <n v="2"/>
    <n v="2"/>
    <n v="2"/>
    <n v="1"/>
    <x v="2"/>
    <m/>
    <n v="0"/>
    <n v="0"/>
    <n v="1"/>
    <x v="0"/>
    <x v="17"/>
    <x v="0"/>
  </r>
  <r>
    <x v="22"/>
    <x v="816"/>
    <x v="1"/>
    <s v="BA"/>
    <n v="8"/>
    <n v="1"/>
    <n v="8"/>
    <n v="1"/>
    <x v="7"/>
    <m/>
    <n v="0"/>
    <n v="0"/>
    <n v="1"/>
    <x v="1"/>
    <x v="17"/>
    <x v="0"/>
  </r>
  <r>
    <x v="22"/>
    <x v="817"/>
    <x v="0"/>
    <s v="MAT"/>
    <n v="64"/>
    <n v="13"/>
    <n v="54"/>
    <n v="18"/>
    <x v="7"/>
    <m/>
    <n v="-10"/>
    <n v="-0.15625"/>
    <n v="21"/>
    <x v="1"/>
    <x v="85"/>
    <x v="0"/>
  </r>
  <r>
    <x v="22"/>
    <x v="427"/>
    <x v="1"/>
    <s v="BA"/>
    <n v="710"/>
    <n v="101"/>
    <n v="877"/>
    <n v="97"/>
    <x v="7"/>
    <m/>
    <n v="167"/>
    <n v="0.23521126760563379"/>
    <n v="118"/>
    <x v="1"/>
    <x v="176"/>
    <x v="0"/>
  </r>
  <r>
    <x v="22"/>
    <x v="427"/>
    <x v="0"/>
    <s v="MAT"/>
    <n v="129"/>
    <n v="63"/>
    <n v="116"/>
    <n v="64"/>
    <x v="7"/>
    <m/>
    <n v="-13"/>
    <n v="-0.10077519379844961"/>
    <n v="43"/>
    <x v="0"/>
    <x v="24"/>
    <x v="1"/>
  </r>
  <r>
    <x v="22"/>
    <x v="427"/>
    <x v="0"/>
    <s v="MS in Ed"/>
    <n v="2"/>
    <n v="4"/>
    <n v="1"/>
    <n v="5"/>
    <x v="7"/>
    <m/>
    <n v="-1"/>
    <n v="-0.5"/>
    <n v="1"/>
    <x v="0"/>
    <x v="6"/>
    <x v="1"/>
  </r>
  <r>
    <x v="22"/>
    <x v="818"/>
    <x v="0"/>
    <s v="MS in Ed"/>
    <n v="1"/>
    <n v="0"/>
    <n v="1"/>
    <n v="2"/>
    <x v="7"/>
    <m/>
    <n v="0"/>
    <n v="0"/>
    <n v="0"/>
    <x v="1"/>
    <x v="6"/>
    <x v="1"/>
  </r>
  <r>
    <x v="22"/>
    <x v="819"/>
    <x v="3"/>
    <s v="Adv. Cert. Post Master's"/>
    <n v="1"/>
    <n v="0"/>
    <n v="0"/>
    <n v="0"/>
    <x v="7"/>
    <m/>
    <n v="-1"/>
    <n v="-1"/>
    <m/>
    <x v="2"/>
    <x v="42"/>
    <x v="2"/>
  </r>
  <r>
    <x v="22"/>
    <x v="820"/>
    <x v="1"/>
    <s v="BA"/>
    <n v="42"/>
    <n v="7"/>
    <n v="39"/>
    <n v="15"/>
    <x v="5"/>
    <m/>
    <n v="-3"/>
    <n v="-7.1428571428571425E-2"/>
    <n v="7"/>
    <x v="1"/>
    <x v="81"/>
    <x v="1"/>
  </r>
  <r>
    <x v="22"/>
    <x v="821"/>
    <x v="0"/>
    <s v="MM"/>
    <n v="33"/>
    <n v="8"/>
    <n v="26"/>
    <n v="15"/>
    <x v="9"/>
    <m/>
    <n v="-7"/>
    <n v="-0.21212121212121213"/>
    <n v="11"/>
    <x v="1"/>
    <x v="19"/>
    <x v="1"/>
  </r>
  <r>
    <x v="22"/>
    <x v="134"/>
    <x v="1"/>
    <s v="BA"/>
    <n v="5"/>
    <n v="0"/>
    <n v="5"/>
    <n v="2"/>
    <x v="5"/>
    <m/>
    <n v="0"/>
    <n v="0"/>
    <n v="1"/>
    <x v="1"/>
    <x v="17"/>
    <x v="1"/>
  </r>
  <r>
    <x v="22"/>
    <x v="822"/>
    <x v="1"/>
    <s v="BA"/>
    <n v="314"/>
    <n v="67"/>
    <n v="287"/>
    <n v="93"/>
    <x v="6"/>
    <m/>
    <n v="-27"/>
    <n v="-8.598726114649681E-2"/>
    <n v="52"/>
    <x v="0"/>
    <x v="102"/>
    <x v="1"/>
  </r>
  <r>
    <x v="22"/>
    <x v="356"/>
    <x v="1"/>
    <s v="BA"/>
    <n v="20"/>
    <n v="8"/>
    <n v="22"/>
    <n v="9"/>
    <x v="5"/>
    <m/>
    <n v="2"/>
    <n v="0.1"/>
    <n v="3"/>
    <x v="0"/>
    <x v="91"/>
    <x v="1"/>
  </r>
  <r>
    <x v="22"/>
    <x v="57"/>
    <x v="1"/>
    <s v="BA"/>
    <n v="653"/>
    <n v="89"/>
    <n v="993"/>
    <n v="162"/>
    <x v="4"/>
    <m/>
    <n v="340"/>
    <n v="0.52067381316998473"/>
    <n v="109"/>
    <x v="1"/>
    <x v="55"/>
    <x v="0"/>
  </r>
  <r>
    <x v="22"/>
    <x v="57"/>
    <x v="1"/>
    <s v="BS"/>
    <n v="770"/>
    <n v="28"/>
    <n v="807"/>
    <n v="54"/>
    <x v="4"/>
    <m/>
    <n v="37"/>
    <n v="4.8051948051948054E-2"/>
    <n v="128"/>
    <x v="1"/>
    <x v="126"/>
    <x v="0"/>
  </r>
  <r>
    <x v="22"/>
    <x v="57"/>
    <x v="0"/>
    <s v="MA"/>
    <n v="80"/>
    <n v="19"/>
    <n v="63"/>
    <n v="27"/>
    <x v="4"/>
    <m/>
    <n v="-17"/>
    <n v="-0.21249999999999999"/>
    <n v="27"/>
    <x v="1"/>
    <x v="0"/>
    <x v="1"/>
  </r>
  <r>
    <x v="22"/>
    <x v="674"/>
    <x v="0"/>
    <s v="MS in Ed"/>
    <n v="43"/>
    <n v="23"/>
    <n v="45"/>
    <n v="23"/>
    <x v="7"/>
    <m/>
    <n v="2"/>
    <n v="4.6511627906976744E-2"/>
    <n v="14"/>
    <x v="0"/>
    <x v="98"/>
    <x v="1"/>
  </r>
  <r>
    <x v="22"/>
    <x v="140"/>
    <x v="0"/>
    <s v="MFA"/>
    <n v="33"/>
    <n v="10"/>
    <n v="43"/>
    <n v="8"/>
    <x v="5"/>
    <m/>
    <n v="10"/>
    <n v="0.30303030303030304"/>
    <n v="11"/>
    <x v="1"/>
    <x v="22"/>
    <x v="0"/>
  </r>
  <r>
    <x v="22"/>
    <x v="823"/>
    <x v="3"/>
    <s v="Adv. Cert. Post Bacc."/>
    <n v="3"/>
    <n v="1"/>
    <n v="15"/>
    <n v="1"/>
    <x v="7"/>
    <m/>
    <n v="12"/>
    <n v="4"/>
    <m/>
    <x v="2"/>
    <x v="42"/>
    <x v="2"/>
  </r>
  <r>
    <x v="22"/>
    <x v="823"/>
    <x v="0"/>
    <s v="MAT"/>
    <n v="2"/>
    <n v="0"/>
    <n v="7"/>
    <n v="0"/>
    <x v="7"/>
    <m/>
    <n v="5"/>
    <n v="2.5"/>
    <n v="1"/>
    <x v="1"/>
    <x v="37"/>
    <x v="0"/>
  </r>
  <r>
    <x v="22"/>
    <x v="824"/>
    <x v="3"/>
    <s v="Adv. Cert. Post Master's"/>
    <n v="1"/>
    <n v="0"/>
    <n v="0"/>
    <n v="0"/>
    <x v="10"/>
    <m/>
    <n v="-1"/>
    <n v="-1"/>
    <m/>
    <x v="2"/>
    <x v="42"/>
    <x v="2"/>
  </r>
  <r>
    <x v="22"/>
    <x v="825"/>
    <x v="0"/>
    <s v="MA"/>
    <n v="56"/>
    <n v="12"/>
    <n v="65"/>
    <n v="11"/>
    <x v="8"/>
    <m/>
    <n v="9"/>
    <n v="0.16071428571428573"/>
    <n v="19"/>
    <x v="1"/>
    <x v="34"/>
    <x v="0"/>
  </r>
  <r>
    <x v="22"/>
    <x v="826"/>
    <x v="1"/>
    <s v="BFA"/>
    <n v="218"/>
    <n v="44"/>
    <n v="329"/>
    <n v="65"/>
    <x v="4"/>
    <m/>
    <n v="111"/>
    <n v="0.50917431192660545"/>
    <n v="36"/>
    <x v="0"/>
    <x v="70"/>
    <x v="1"/>
  </r>
  <r>
    <x v="22"/>
    <x v="827"/>
    <x v="1"/>
    <s v="BA"/>
    <n v="63"/>
    <n v="19"/>
    <n v="62"/>
    <n v="17"/>
    <x v="9"/>
    <m/>
    <n v="-1"/>
    <n v="-1.5873015873015872E-2"/>
    <n v="11"/>
    <x v="0"/>
    <x v="36"/>
    <x v="1"/>
  </r>
  <r>
    <x v="22"/>
    <x v="828"/>
    <x v="0"/>
    <s v="MAT"/>
    <n v="70"/>
    <n v="36"/>
    <n v="81"/>
    <n v="27"/>
    <x v="7"/>
    <m/>
    <n v="11"/>
    <n v="0.15714285714285714"/>
    <n v="23"/>
    <x v="0"/>
    <x v="33"/>
    <x v="0"/>
  </r>
  <r>
    <x v="22"/>
    <x v="828"/>
    <x v="0"/>
    <s v="MS in Ed"/>
    <n v="50"/>
    <n v="14"/>
    <n v="38"/>
    <n v="22"/>
    <x v="7"/>
    <m/>
    <n v="-12"/>
    <n v="-0.24"/>
    <n v="17"/>
    <x v="1"/>
    <x v="103"/>
    <x v="1"/>
  </r>
  <r>
    <x v="22"/>
    <x v="829"/>
    <x v="3"/>
    <s v="Adv. Cert. Post Bacc."/>
    <n v="1"/>
    <n v="0"/>
    <n v="0"/>
    <n v="1"/>
    <x v="7"/>
    <m/>
    <n v="-1"/>
    <n v="-1"/>
    <m/>
    <x v="2"/>
    <x v="42"/>
    <x v="2"/>
  </r>
  <r>
    <x v="22"/>
    <x v="830"/>
    <x v="1"/>
    <s v="BA"/>
    <n v="35"/>
    <n v="15"/>
    <n v="30"/>
    <n v="12"/>
    <x v="5"/>
    <m/>
    <n v="-5"/>
    <n v="-0.14285714285714285"/>
    <n v="6"/>
    <x v="0"/>
    <x v="15"/>
    <x v="1"/>
  </r>
  <r>
    <x v="22"/>
    <x v="11"/>
    <x v="1"/>
    <s v="BA"/>
    <n v="935"/>
    <n v="293"/>
    <n v="821"/>
    <n v="426"/>
    <x v="1"/>
    <m/>
    <n v="-114"/>
    <n v="-0.12192513368983957"/>
    <n v="156"/>
    <x v="0"/>
    <x v="155"/>
    <x v="1"/>
  </r>
  <r>
    <x v="22"/>
    <x v="831"/>
    <x v="1"/>
    <s v="BA"/>
    <n v="2"/>
    <n v="1"/>
    <n v="0"/>
    <n v="0"/>
    <x v="7"/>
    <m/>
    <n v="-2"/>
    <n v="-1"/>
    <n v="0"/>
    <x v="0"/>
    <x v="6"/>
    <x v="0"/>
  </r>
  <r>
    <x v="22"/>
    <x v="12"/>
    <x v="1"/>
    <s v="BA"/>
    <n v="361"/>
    <n v="118"/>
    <n v="351"/>
    <n v="143"/>
    <x v="5"/>
    <m/>
    <n v="-10"/>
    <n v="-2.7700831024930747E-2"/>
    <n v="60"/>
    <x v="0"/>
    <x v="115"/>
    <x v="1"/>
  </r>
  <r>
    <x v="22"/>
    <x v="12"/>
    <x v="0"/>
    <s v="MA"/>
    <n v="40"/>
    <n v="14"/>
    <n v="51"/>
    <n v="12"/>
    <x v="5"/>
    <m/>
    <n v="11"/>
    <n v="0.27500000000000002"/>
    <n v="13"/>
    <x v="0"/>
    <x v="80"/>
    <x v="0"/>
  </r>
  <r>
    <x v="22"/>
    <x v="832"/>
    <x v="1"/>
    <s v="BA"/>
    <n v="46"/>
    <n v="15"/>
    <n v="84"/>
    <n v="18"/>
    <x v="7"/>
    <m/>
    <n v="38"/>
    <n v="0.82608695652173914"/>
    <n v="8"/>
    <x v="0"/>
    <x v="22"/>
    <x v="1"/>
  </r>
  <r>
    <x v="22"/>
    <x v="833"/>
    <x v="1"/>
    <s v="BA"/>
    <n v="16"/>
    <n v="10"/>
    <n v="29"/>
    <n v="0"/>
    <x v="2"/>
    <m/>
    <n v="13"/>
    <n v="0.8125"/>
    <n v="3"/>
    <x v="0"/>
    <x v="15"/>
    <x v="0"/>
  </r>
  <r>
    <x v="22"/>
    <x v="833"/>
    <x v="1"/>
    <s v="BS"/>
    <n v="45"/>
    <n v="9"/>
    <n v="47"/>
    <n v="8"/>
    <x v="2"/>
    <m/>
    <n v="2"/>
    <n v="4.4444444444444446E-2"/>
    <n v="8"/>
    <x v="0"/>
    <x v="21"/>
    <x v="0"/>
  </r>
  <r>
    <x v="22"/>
    <x v="457"/>
    <x v="1"/>
    <s v="BA"/>
    <n v="31"/>
    <n v="14"/>
    <n v="43"/>
    <n v="19"/>
    <x v="2"/>
    <m/>
    <n v="12"/>
    <n v="0.38709677419354838"/>
    <n v="5"/>
    <x v="0"/>
    <x v="81"/>
    <x v="1"/>
  </r>
  <r>
    <x v="22"/>
    <x v="834"/>
    <x v="3"/>
    <s v="Adv. Cert. Post Bacc."/>
    <n v="6"/>
    <n v="0"/>
    <n v="9"/>
    <n v="4"/>
    <x v="7"/>
    <m/>
    <n v="3"/>
    <n v="0.5"/>
    <m/>
    <x v="2"/>
    <x v="42"/>
    <x v="2"/>
  </r>
  <r>
    <x v="22"/>
    <x v="834"/>
    <x v="1"/>
    <s v="BA"/>
    <n v="13"/>
    <n v="5"/>
    <n v="12"/>
    <n v="2"/>
    <x v="7"/>
    <m/>
    <n v="-1"/>
    <n v="-7.6923076923076927E-2"/>
    <n v="2"/>
    <x v="0"/>
    <x v="37"/>
    <x v="0"/>
  </r>
  <r>
    <x v="22"/>
    <x v="834"/>
    <x v="0"/>
    <s v="MS in Ed"/>
    <n v="8"/>
    <n v="4"/>
    <n v="11"/>
    <n v="8"/>
    <x v="7"/>
    <m/>
    <n v="3"/>
    <n v="0.375"/>
    <n v="3"/>
    <x v="0"/>
    <x v="91"/>
    <x v="1"/>
  </r>
  <r>
    <x v="22"/>
    <x v="835"/>
    <x v="1"/>
    <s v="BA"/>
    <n v="174"/>
    <n v="31"/>
    <n v="163"/>
    <n v="43"/>
    <x v="16"/>
    <m/>
    <n v="-11"/>
    <n v="-6.3218390804597707E-2"/>
    <n v="29"/>
    <x v="0"/>
    <x v="33"/>
    <x v="1"/>
  </r>
  <r>
    <x v="22"/>
    <x v="836"/>
    <x v="1"/>
    <s v="BA"/>
    <n v="33"/>
    <n v="1"/>
    <n v="41"/>
    <n v="8"/>
    <x v="3"/>
    <m/>
    <n v="8"/>
    <n v="0.24242424242424243"/>
    <n v="6"/>
    <x v="1"/>
    <x v="81"/>
    <x v="1"/>
  </r>
  <r>
    <x v="22"/>
    <x v="156"/>
    <x v="1"/>
    <s v="BA"/>
    <n v="13"/>
    <n v="3"/>
    <n v="11"/>
    <n v="4"/>
    <x v="5"/>
    <m/>
    <n v="-2"/>
    <n v="-0.15384615384615385"/>
    <n v="2"/>
    <x v="0"/>
    <x v="37"/>
    <x v="1"/>
  </r>
  <r>
    <x v="22"/>
    <x v="156"/>
    <x v="0"/>
    <s v="MA"/>
    <n v="7"/>
    <n v="2"/>
    <n v="3"/>
    <n v="3"/>
    <x v="5"/>
    <m/>
    <n v="-4"/>
    <n v="-0.5714285714285714"/>
    <n v="2"/>
    <x v="1"/>
    <x v="17"/>
    <x v="1"/>
  </r>
  <r>
    <x v="22"/>
    <x v="837"/>
    <x v="1"/>
    <s v="BA"/>
    <n v="2"/>
    <n v="0"/>
    <n v="1"/>
    <n v="0"/>
    <x v="7"/>
    <m/>
    <n v="-1"/>
    <n v="-0.5"/>
    <n v="0"/>
    <x v="1"/>
    <x v="6"/>
    <x v="0"/>
  </r>
  <r>
    <x v="22"/>
    <x v="838"/>
    <x v="0"/>
    <s v="MA"/>
    <n v="4"/>
    <n v="3"/>
    <n v="6"/>
    <n v="0"/>
    <x v="2"/>
    <m/>
    <n v="2"/>
    <n v="0.5"/>
    <n v="1"/>
    <x v="0"/>
    <x v="37"/>
    <x v="0"/>
  </r>
  <r>
    <x v="22"/>
    <x v="293"/>
    <x v="1"/>
    <s v="BA"/>
    <n v="10"/>
    <n v="2"/>
    <n v="9"/>
    <n v="0"/>
    <x v="2"/>
    <m/>
    <n v="-1"/>
    <n v="-0.1"/>
    <n v="2"/>
    <x v="1"/>
    <x v="37"/>
    <x v="0"/>
  </r>
  <r>
    <x v="22"/>
    <x v="293"/>
    <x v="1"/>
    <s v="BS"/>
    <n v="28"/>
    <n v="6"/>
    <n v="22"/>
    <n v="3"/>
    <x v="2"/>
    <m/>
    <n v="-6"/>
    <n v="-0.21428571428571427"/>
    <n v="5"/>
    <x v="0"/>
    <x v="91"/>
    <x v="0"/>
  </r>
  <r>
    <x v="22"/>
    <x v="839"/>
    <x v="1"/>
    <s v="BA"/>
    <n v="5"/>
    <n v="0"/>
    <n v="6"/>
    <n v="0"/>
    <x v="7"/>
    <m/>
    <n v="1"/>
    <n v="0.2"/>
    <n v="1"/>
    <x v="1"/>
    <x v="17"/>
    <x v="0"/>
  </r>
  <r>
    <x v="22"/>
    <x v="462"/>
    <x v="1"/>
    <s v="BA"/>
    <n v="4"/>
    <n v="1"/>
    <n v="3"/>
    <n v="0"/>
    <x v="5"/>
    <m/>
    <n v="-1"/>
    <n v="-0.25"/>
    <n v="1"/>
    <x v="1"/>
    <x v="17"/>
    <x v="0"/>
  </r>
  <r>
    <x v="22"/>
    <x v="466"/>
    <x v="1"/>
    <s v="BA"/>
    <n v="2"/>
    <n v="0"/>
    <n v="1"/>
    <n v="1"/>
    <x v="5"/>
    <m/>
    <n v="-1"/>
    <n v="-0.5"/>
    <n v="0"/>
    <x v="1"/>
    <x v="6"/>
    <x v="1"/>
  </r>
  <r>
    <x v="22"/>
    <x v="20"/>
    <x v="1"/>
    <s v="BA"/>
    <n v="227"/>
    <n v="69"/>
    <n v="185"/>
    <n v="90"/>
    <x v="5"/>
    <m/>
    <n v="-42"/>
    <n v="-0.18502202643171806"/>
    <n v="38"/>
    <x v="0"/>
    <x v="89"/>
    <x v="1"/>
  </r>
  <r>
    <x v="22"/>
    <x v="20"/>
    <x v="1"/>
    <s v="BA"/>
    <n v="2"/>
    <n v="0"/>
    <n v="0"/>
    <n v="0"/>
    <x v="5"/>
    <m/>
    <n v="-2"/>
    <n v="-1"/>
    <n v="0"/>
    <x v="1"/>
    <x v="6"/>
    <x v="0"/>
  </r>
  <r>
    <x v="22"/>
    <x v="20"/>
    <x v="0"/>
    <s v="MA"/>
    <n v="2"/>
    <n v="0"/>
    <n v="0"/>
    <n v="0"/>
    <x v="5"/>
    <m/>
    <n v="-2"/>
    <n v="-1"/>
    <n v="1"/>
    <x v="1"/>
    <x v="6"/>
    <x v="0"/>
  </r>
  <r>
    <x v="22"/>
    <x v="20"/>
    <x v="0"/>
    <s v="MA"/>
    <n v="45"/>
    <n v="13"/>
    <n v="26"/>
    <n v="23"/>
    <x v="5"/>
    <m/>
    <n v="-19"/>
    <n v="-0.42222222222222222"/>
    <n v="15"/>
    <x v="1"/>
    <x v="19"/>
    <x v="1"/>
  </r>
  <r>
    <x v="22"/>
    <x v="20"/>
    <x v="0"/>
    <s v="MA"/>
    <n v="48"/>
    <n v="9"/>
    <n v="44"/>
    <n v="16"/>
    <x v="5"/>
    <m/>
    <n v="-4"/>
    <n v="-8.3333333333333329E-2"/>
    <n v="16"/>
    <x v="1"/>
    <x v="98"/>
    <x v="1"/>
  </r>
  <r>
    <x v="22"/>
    <x v="840"/>
    <x v="1"/>
    <s v="BA"/>
    <n v="99"/>
    <n v="14"/>
    <n v="94"/>
    <n v="20"/>
    <x v="7"/>
    <m/>
    <n v="-5"/>
    <n v="-5.0505050505050504E-2"/>
    <n v="17"/>
    <x v="1"/>
    <x v="112"/>
    <x v="1"/>
  </r>
  <r>
    <x v="22"/>
    <x v="841"/>
    <x v="1"/>
    <s v="BA"/>
    <n v="10"/>
    <n v="2"/>
    <n v="4"/>
    <n v="3"/>
    <x v="14"/>
    <m/>
    <n v="-6"/>
    <n v="-0.6"/>
    <n v="2"/>
    <x v="1"/>
    <x v="17"/>
    <x v="1"/>
  </r>
  <r>
    <x v="22"/>
    <x v="164"/>
    <x v="1"/>
    <s v="BA"/>
    <n v="10"/>
    <n v="0"/>
    <n v="6"/>
    <n v="3"/>
    <x v="5"/>
    <m/>
    <n v="-4"/>
    <n v="-0.4"/>
    <n v="2"/>
    <x v="1"/>
    <x v="17"/>
    <x v="1"/>
  </r>
  <r>
    <x v="22"/>
    <x v="164"/>
    <x v="0"/>
    <s v="MA"/>
    <n v="3"/>
    <n v="0"/>
    <n v="2"/>
    <n v="1"/>
    <x v="5"/>
    <m/>
    <n v="-1"/>
    <n v="-0.33333333333333331"/>
    <n v="1"/>
    <x v="1"/>
    <x v="17"/>
    <x v="0"/>
  </r>
  <r>
    <x v="22"/>
    <x v="842"/>
    <x v="3"/>
    <s v="Adv. Cert. Post Bacc."/>
    <n v="1"/>
    <n v="0"/>
    <n v="0"/>
    <n v="0"/>
    <x v="5"/>
    <m/>
    <n v="-1"/>
    <n v="-1"/>
    <m/>
    <x v="2"/>
    <x v="42"/>
    <x v="2"/>
  </r>
  <r>
    <x v="22"/>
    <x v="843"/>
    <x v="1"/>
    <s v="BA"/>
    <n v="3"/>
    <n v="0"/>
    <n v="6"/>
    <n v="0"/>
    <x v="7"/>
    <m/>
    <n v="3"/>
    <n v="1"/>
    <n v="1"/>
    <x v="1"/>
    <x v="17"/>
    <x v="0"/>
  </r>
  <r>
    <x v="22"/>
    <x v="297"/>
    <x v="0"/>
    <s v="MM"/>
    <n v="61"/>
    <n v="27"/>
    <n v="55"/>
    <n v="32"/>
    <x v="9"/>
    <m/>
    <n v="-6"/>
    <n v="-9.8360655737704916E-2"/>
    <n v="20"/>
    <x v="0"/>
    <x v="85"/>
    <x v="1"/>
  </r>
  <r>
    <x v="22"/>
    <x v="471"/>
    <x v="1"/>
    <s v="BA"/>
    <n v="2"/>
    <n v="1"/>
    <n v="1"/>
    <n v="1"/>
    <x v="5"/>
    <m/>
    <n v="-1"/>
    <n v="-0.5"/>
    <n v="0"/>
    <x v="0"/>
    <x v="6"/>
    <x v="1"/>
  </r>
  <r>
    <x v="22"/>
    <x v="844"/>
    <x v="1"/>
    <s v="BA"/>
    <n v="23"/>
    <n v="8"/>
    <n v="20"/>
    <n v="9"/>
    <x v="10"/>
    <m/>
    <n v="-3"/>
    <n v="-0.13043478260869565"/>
    <n v="4"/>
    <x v="0"/>
    <x v="57"/>
    <x v="1"/>
  </r>
  <r>
    <x v="22"/>
    <x v="845"/>
    <x v="1"/>
    <s v="BA"/>
    <n v="5"/>
    <n v="1"/>
    <n v="2"/>
    <n v="4"/>
    <x v="5"/>
    <m/>
    <n v="-3"/>
    <n v="-0.6"/>
    <n v="1"/>
    <x v="1"/>
    <x v="6"/>
    <x v="1"/>
  </r>
  <r>
    <x v="22"/>
    <x v="363"/>
    <x v="0"/>
    <s v="MA"/>
    <n v="10"/>
    <n v="3"/>
    <n v="7"/>
    <n v="6"/>
    <x v="5"/>
    <m/>
    <n v="-3"/>
    <n v="-0.3"/>
    <n v="3"/>
    <x v="1"/>
    <x v="37"/>
    <x v="1"/>
  </r>
  <r>
    <x v="22"/>
    <x v="846"/>
    <x v="3"/>
    <s v="Adv. Cert. Post Master's"/>
    <n v="2"/>
    <n v="1"/>
    <n v="1"/>
    <n v="2"/>
    <x v="7"/>
    <m/>
    <n v="-1"/>
    <n v="-0.5"/>
    <m/>
    <x v="2"/>
    <x v="42"/>
    <x v="2"/>
  </r>
  <r>
    <x v="22"/>
    <x v="846"/>
    <x v="0"/>
    <s v="MLS"/>
    <n v="14"/>
    <n v="2"/>
    <n v="19"/>
    <n v="5"/>
    <x v="7"/>
    <m/>
    <n v="5"/>
    <n v="0.35714285714285715"/>
    <n v="5"/>
    <x v="1"/>
    <x v="30"/>
    <x v="0"/>
  </r>
  <r>
    <x v="22"/>
    <x v="847"/>
    <x v="0"/>
    <s v="MLS"/>
    <n v="5"/>
    <n v="1"/>
    <n v="2"/>
    <n v="1"/>
    <x v="7"/>
    <m/>
    <n v="-3"/>
    <n v="-0.6"/>
    <n v="2"/>
    <x v="1"/>
    <x v="17"/>
    <x v="0"/>
  </r>
  <r>
    <x v="22"/>
    <x v="848"/>
    <x v="0"/>
    <s v="MLS"/>
    <n v="48"/>
    <n v="9"/>
    <m/>
    <m/>
    <x v="7"/>
    <m/>
    <n v="-48"/>
    <n v="-1"/>
    <n v="16"/>
    <x v="1"/>
    <x v="6"/>
    <x v="0"/>
  </r>
  <r>
    <x v="22"/>
    <x v="848"/>
    <x v="0"/>
    <s v="MLS"/>
    <n v="257"/>
    <n v="64"/>
    <n v="256"/>
    <n v="76"/>
    <x v="7"/>
    <m/>
    <n v="-1"/>
    <n v="-3.8910505836575876E-3"/>
    <n v="86"/>
    <x v="1"/>
    <x v="111"/>
    <x v="0"/>
  </r>
  <r>
    <x v="22"/>
    <x v="167"/>
    <x v="1"/>
    <s v="BA"/>
    <n v="57"/>
    <n v="16"/>
    <n v="57"/>
    <n v="27"/>
    <x v="5"/>
    <m/>
    <n v="0"/>
    <n v="0"/>
    <n v="10"/>
    <x v="0"/>
    <x v="36"/>
    <x v="1"/>
  </r>
  <r>
    <x v="22"/>
    <x v="849"/>
    <x v="1"/>
    <s v="BA"/>
    <n v="97"/>
    <n v="19"/>
    <n v="68"/>
    <n v="26"/>
    <x v="5"/>
    <m/>
    <n v="-29"/>
    <n v="-0.29896907216494845"/>
    <n v="16"/>
    <x v="0"/>
    <x v="29"/>
    <x v="1"/>
  </r>
  <r>
    <x v="22"/>
    <x v="849"/>
    <x v="0"/>
    <s v="MS in Ed"/>
    <n v="99"/>
    <n v="36"/>
    <n v="93"/>
    <n v="48"/>
    <x v="5"/>
    <m/>
    <n v="-6"/>
    <n v="-6.0606060606060608E-2"/>
    <n v="33"/>
    <x v="0"/>
    <x v="89"/>
    <x v="1"/>
  </r>
  <r>
    <x v="22"/>
    <x v="850"/>
    <x v="3"/>
    <s v="Adv. Cert. Post Bacc."/>
    <n v="18"/>
    <n v="4"/>
    <n v="10"/>
    <n v="4"/>
    <x v="7"/>
    <m/>
    <n v="-8"/>
    <n v="-0.44444444444444442"/>
    <m/>
    <x v="2"/>
    <x v="42"/>
    <x v="2"/>
  </r>
  <r>
    <x v="22"/>
    <x v="850"/>
    <x v="0"/>
    <s v="MS in Ed"/>
    <n v="57"/>
    <n v="25"/>
    <n v="56"/>
    <n v="29"/>
    <x v="7"/>
    <m/>
    <n v="-1"/>
    <n v="-1.7543859649122806E-2"/>
    <n v="19"/>
    <x v="0"/>
    <x v="20"/>
    <x v="1"/>
  </r>
  <r>
    <x v="22"/>
    <x v="851"/>
    <x v="0"/>
    <s v="MS in Ed"/>
    <n v="29"/>
    <n v="14"/>
    <n v="38"/>
    <n v="5"/>
    <x v="7"/>
    <m/>
    <n v="9"/>
    <n v="0.31034482758620691"/>
    <n v="10"/>
    <x v="0"/>
    <x v="103"/>
    <x v="0"/>
  </r>
  <r>
    <x v="22"/>
    <x v="32"/>
    <x v="1"/>
    <s v="BA"/>
    <n v="316"/>
    <n v="63"/>
    <n v="315"/>
    <n v="85"/>
    <x v="8"/>
    <m/>
    <n v="-1"/>
    <n v="-3.1645569620253164E-3"/>
    <n v="53"/>
    <x v="0"/>
    <x v="95"/>
    <x v="1"/>
  </r>
  <r>
    <x v="22"/>
    <x v="32"/>
    <x v="0"/>
    <s v="MA"/>
    <n v="35"/>
    <n v="11"/>
    <n v="39"/>
    <n v="13"/>
    <x v="8"/>
    <m/>
    <n v="4"/>
    <n v="0.11428571428571428"/>
    <n v="12"/>
    <x v="1"/>
    <x v="103"/>
    <x v="0"/>
  </r>
  <r>
    <x v="22"/>
    <x v="852"/>
    <x v="0"/>
    <s v="MS in Ed"/>
    <n v="14"/>
    <n v="0"/>
    <n v="20"/>
    <n v="2"/>
    <x v="7"/>
    <m/>
    <n v="6"/>
    <n v="0.42857142857142855"/>
    <n v="5"/>
    <x v="1"/>
    <x v="81"/>
    <x v="0"/>
  </r>
  <r>
    <x v="22"/>
    <x v="853"/>
    <x v="1"/>
    <s v="BA"/>
    <n v="123"/>
    <n v="17"/>
    <n v="140"/>
    <n v="22"/>
    <x v="7"/>
    <m/>
    <n v="17"/>
    <n v="0.13821138211382114"/>
    <n v="21"/>
    <x v="1"/>
    <x v="4"/>
    <x v="0"/>
  </r>
  <r>
    <x v="22"/>
    <x v="170"/>
    <x v="1"/>
    <s v="BA"/>
    <n v="317"/>
    <n v="78"/>
    <n v="291"/>
    <n v="134"/>
    <x v="3"/>
    <m/>
    <n v="-26"/>
    <n v="-8.2018927444794956E-2"/>
    <n v="53"/>
    <x v="0"/>
    <x v="12"/>
    <x v="1"/>
  </r>
  <r>
    <x v="22"/>
    <x v="170"/>
    <x v="0"/>
    <s v="MA"/>
    <n v="15"/>
    <n v="3"/>
    <n v="19"/>
    <n v="3"/>
    <x v="3"/>
    <m/>
    <n v="4"/>
    <n v="0.26666666666666666"/>
    <n v="5"/>
    <x v="1"/>
    <x v="30"/>
    <x v="0"/>
  </r>
  <r>
    <x v="22"/>
    <x v="33"/>
    <x v="0"/>
    <s v="MS"/>
    <n v="73"/>
    <n v="24"/>
    <n v="70"/>
    <n v="21"/>
    <x v="6"/>
    <m/>
    <n v="-3"/>
    <n v="-4.1095890410958902E-2"/>
    <n v="24"/>
    <x v="1"/>
    <x v="4"/>
    <x v="0"/>
  </r>
  <r>
    <x v="22"/>
    <x v="192"/>
    <x v="1"/>
    <s v="BA"/>
    <n v="1"/>
    <n v="1"/>
    <m/>
    <m/>
    <x v="4"/>
    <m/>
    <n v="-1"/>
    <n v="-1"/>
    <n v="0"/>
    <x v="0"/>
    <x v="6"/>
    <x v="0"/>
  </r>
  <r>
    <x v="22"/>
    <x v="364"/>
    <x v="1"/>
    <s v="BA"/>
    <n v="9"/>
    <n v="0"/>
    <n v="7"/>
    <n v="3"/>
    <x v="5"/>
    <m/>
    <n v="-2"/>
    <n v="-0.22222222222222221"/>
    <n v="2"/>
    <x v="1"/>
    <x v="17"/>
    <x v="1"/>
  </r>
  <r>
    <x v="22"/>
    <x v="34"/>
    <x v="1"/>
    <s v="BA"/>
    <n v="40"/>
    <n v="0"/>
    <n v="35"/>
    <n v="10"/>
    <x v="9"/>
    <m/>
    <n v="-5"/>
    <n v="-0.125"/>
    <n v="7"/>
    <x v="1"/>
    <x v="30"/>
    <x v="1"/>
  </r>
  <r>
    <x v="22"/>
    <x v="34"/>
    <x v="0"/>
    <s v="MA"/>
    <n v="6"/>
    <n v="4"/>
    <n v="7"/>
    <n v="5"/>
    <x v="9"/>
    <m/>
    <n v="1"/>
    <n v="0.16666666666666666"/>
    <n v="2"/>
    <x v="0"/>
    <x v="37"/>
    <x v="1"/>
  </r>
  <r>
    <x v="22"/>
    <x v="854"/>
    <x v="3"/>
    <s v="Adv. Cert. Post Bacc."/>
    <n v="4"/>
    <n v="1"/>
    <n v="2"/>
    <n v="2"/>
    <x v="3"/>
    <m/>
    <n v="-2"/>
    <n v="-0.5"/>
    <m/>
    <x v="2"/>
    <x v="42"/>
    <x v="2"/>
  </r>
  <r>
    <x v="22"/>
    <x v="855"/>
    <x v="3"/>
    <s v="Adv. Cert. Post Bacc."/>
    <n v="13"/>
    <n v="4"/>
    <n v="20"/>
    <n v="7"/>
    <x v="7"/>
    <m/>
    <n v="7"/>
    <n v="0.53846153846153844"/>
    <m/>
    <x v="2"/>
    <x v="42"/>
    <x v="2"/>
  </r>
  <r>
    <x v="22"/>
    <x v="856"/>
    <x v="3"/>
    <s v="Adv. Cert. Post Master's"/>
    <n v="3"/>
    <n v="0"/>
    <n v="2"/>
    <n v="4"/>
    <x v="9"/>
    <m/>
    <n v="-1"/>
    <n v="-0.33333333333333331"/>
    <m/>
    <x v="2"/>
    <x v="42"/>
    <x v="2"/>
  </r>
  <r>
    <x v="22"/>
    <x v="856"/>
    <x v="3"/>
    <s v="Adv. Dipl. Post Master's"/>
    <n v="3"/>
    <n v="0"/>
    <n v="1"/>
    <n v="0"/>
    <x v="9"/>
    <m/>
    <n v="-2"/>
    <n v="-0.66666666666666663"/>
    <m/>
    <x v="2"/>
    <x v="42"/>
    <x v="2"/>
  </r>
  <r>
    <x v="22"/>
    <x v="856"/>
    <x v="0"/>
    <s v="Mus.B"/>
    <n v="68"/>
    <n v="6"/>
    <n v="73"/>
    <n v="21"/>
    <x v="9"/>
    <m/>
    <n v="5"/>
    <n v="7.3529411764705885E-2"/>
    <n v="23"/>
    <x v="1"/>
    <x v="101"/>
    <x v="0"/>
  </r>
  <r>
    <x v="22"/>
    <x v="857"/>
    <x v="3"/>
    <s v="Adv. Cert. Post Bacc."/>
    <n v="1"/>
    <n v="0"/>
    <n v="0"/>
    <n v="0"/>
    <x v="9"/>
    <m/>
    <n v="-1"/>
    <n v="-1"/>
    <m/>
    <x v="2"/>
    <x v="42"/>
    <x v="2"/>
  </r>
  <r>
    <x v="22"/>
    <x v="220"/>
    <x v="1"/>
    <s v="BA"/>
    <n v="65"/>
    <n v="5"/>
    <n v="83"/>
    <n v="9"/>
    <x v="7"/>
    <m/>
    <n v="18"/>
    <n v="0.27692307692307694"/>
    <n v="11"/>
    <x v="1"/>
    <x v="22"/>
    <x v="0"/>
  </r>
  <r>
    <x v="22"/>
    <x v="220"/>
    <x v="0"/>
    <s v="MS in Ed"/>
    <n v="49"/>
    <n v="11"/>
    <n v="48"/>
    <n v="10"/>
    <x v="7"/>
    <m/>
    <n v="-1"/>
    <n v="-2.0408163265306121E-2"/>
    <n v="16"/>
    <x v="1"/>
    <x v="112"/>
    <x v="0"/>
  </r>
  <r>
    <x v="22"/>
    <x v="858"/>
    <x v="1"/>
    <s v="BA"/>
    <n v="1"/>
    <n v="0"/>
    <n v="1"/>
    <n v="0"/>
    <x v="9"/>
    <m/>
    <n v="0"/>
    <n v="0"/>
    <n v="0"/>
    <x v="1"/>
    <x v="6"/>
    <x v="0"/>
  </r>
  <r>
    <x v="22"/>
    <x v="858"/>
    <x v="0"/>
    <s v="MA"/>
    <n v="1"/>
    <n v="0"/>
    <n v="1"/>
    <n v="0"/>
    <x v="9"/>
    <m/>
    <n v="0"/>
    <n v="0"/>
    <n v="0"/>
    <x v="1"/>
    <x v="6"/>
    <x v="0"/>
  </r>
  <r>
    <x v="22"/>
    <x v="859"/>
    <x v="1"/>
    <s v="BS"/>
    <n v="209"/>
    <n v="49"/>
    <n v="204"/>
    <n v="61"/>
    <x v="6"/>
    <m/>
    <n v="-5"/>
    <n v="-2.3923444976076555E-2"/>
    <n v="35"/>
    <x v="0"/>
    <x v="87"/>
    <x v="1"/>
  </r>
  <r>
    <x v="22"/>
    <x v="860"/>
    <x v="1"/>
    <s v="BS"/>
    <n v="309"/>
    <n v="55"/>
    <n v="282"/>
    <n v="55"/>
    <x v="6"/>
    <m/>
    <n v="-27"/>
    <n v="-8.7378640776699032E-2"/>
    <n v="52"/>
    <x v="0"/>
    <x v="14"/>
    <x v="1"/>
  </r>
  <r>
    <x v="22"/>
    <x v="860"/>
    <x v="0"/>
    <s v="MS"/>
    <n v="62"/>
    <n v="23"/>
    <n v="57"/>
    <n v="8"/>
    <x v="6"/>
    <m/>
    <n v="-5"/>
    <n v="-8.0645161290322578E-2"/>
    <n v="21"/>
    <x v="0"/>
    <x v="20"/>
    <x v="0"/>
  </r>
  <r>
    <x v="22"/>
    <x v="35"/>
    <x v="1"/>
    <s v="BA"/>
    <n v="43"/>
    <n v="11"/>
    <n v="42"/>
    <n v="14"/>
    <x v="5"/>
    <m/>
    <n v="-1"/>
    <n v="-2.3255813953488372E-2"/>
    <n v="7"/>
    <x v="0"/>
    <x v="81"/>
    <x v="1"/>
  </r>
  <r>
    <x v="22"/>
    <x v="35"/>
    <x v="1"/>
    <s v="BA"/>
    <n v="4"/>
    <n v="1"/>
    <n v="1"/>
    <n v="1"/>
    <x v="5"/>
    <m/>
    <n v="-3"/>
    <n v="-0.75"/>
    <n v="1"/>
    <x v="1"/>
    <x v="6"/>
    <x v="1"/>
  </r>
  <r>
    <x v="22"/>
    <x v="35"/>
    <x v="0"/>
    <s v="MA"/>
    <n v="4"/>
    <n v="1"/>
    <n v="4"/>
    <n v="1"/>
    <x v="5"/>
    <m/>
    <n v="0"/>
    <n v="0"/>
    <n v="1"/>
    <x v="1"/>
    <x v="17"/>
    <x v="0"/>
  </r>
  <r>
    <x v="22"/>
    <x v="861"/>
    <x v="0"/>
    <s v="MS"/>
    <n v="9"/>
    <n v="0"/>
    <n v="12"/>
    <n v="4"/>
    <x v="2"/>
    <m/>
    <n v="3"/>
    <n v="0.33333333333333331"/>
    <n v="3"/>
    <x v="1"/>
    <x v="91"/>
    <x v="0"/>
  </r>
  <r>
    <x v="22"/>
    <x v="862"/>
    <x v="3"/>
    <s v="Adv. Cert. Post Bacc."/>
    <n v="29"/>
    <n v="16"/>
    <n v="45"/>
    <n v="10"/>
    <x v="7"/>
    <m/>
    <n v="16"/>
    <n v="0.55172413793103448"/>
    <m/>
    <x v="2"/>
    <x v="42"/>
    <x v="2"/>
  </r>
  <r>
    <x v="22"/>
    <x v="862"/>
    <x v="1"/>
    <s v="BS"/>
    <n v="200"/>
    <n v="23"/>
    <n v="247"/>
    <n v="23"/>
    <x v="7"/>
    <m/>
    <n v="47"/>
    <n v="0.23499999999999999"/>
    <n v="33"/>
    <x v="1"/>
    <x v="62"/>
    <x v="0"/>
  </r>
  <r>
    <x v="22"/>
    <x v="862"/>
    <x v="0"/>
    <s v="MS in Ed"/>
    <n v="24"/>
    <n v="14"/>
    <n v="21"/>
    <n v="17"/>
    <x v="7"/>
    <m/>
    <n v="-3"/>
    <n v="-0.125"/>
    <n v="8"/>
    <x v="0"/>
    <x v="81"/>
    <x v="1"/>
  </r>
  <r>
    <x v="22"/>
    <x v="230"/>
    <x v="1"/>
    <s v="BA"/>
    <n v="49"/>
    <n v="3"/>
    <n v="58"/>
    <n v="5"/>
    <x v="2"/>
    <m/>
    <n v="9"/>
    <n v="0.18367346938775511"/>
    <n v="8"/>
    <x v="1"/>
    <x v="36"/>
    <x v="0"/>
  </r>
  <r>
    <x v="22"/>
    <x v="230"/>
    <x v="1"/>
    <s v="BS"/>
    <n v="15"/>
    <n v="2"/>
    <n v="45"/>
    <n v="5"/>
    <x v="2"/>
    <m/>
    <n v="30"/>
    <n v="2"/>
    <n v="3"/>
    <x v="1"/>
    <x v="21"/>
    <x v="0"/>
  </r>
  <r>
    <x v="22"/>
    <x v="230"/>
    <x v="0"/>
    <s v="MA"/>
    <n v="10"/>
    <n v="2"/>
    <n v="6"/>
    <n v="1"/>
    <x v="2"/>
    <m/>
    <n v="-4"/>
    <n v="-0.4"/>
    <n v="3"/>
    <x v="1"/>
    <x v="37"/>
    <x v="0"/>
  </r>
  <r>
    <x v="22"/>
    <x v="863"/>
    <x v="1"/>
    <s v="BA"/>
    <n v="1"/>
    <n v="0"/>
    <n v="1"/>
    <n v="0"/>
    <x v="2"/>
    <m/>
    <n v="0"/>
    <n v="0"/>
    <n v="0"/>
    <x v="1"/>
    <x v="6"/>
    <x v="0"/>
  </r>
  <r>
    <x v="22"/>
    <x v="863"/>
    <x v="0"/>
    <s v="MA"/>
    <n v="1"/>
    <n v="0"/>
    <n v="1"/>
    <n v="0"/>
    <x v="2"/>
    <m/>
    <n v="0"/>
    <n v="0"/>
    <n v="0"/>
    <x v="1"/>
    <x v="6"/>
    <x v="0"/>
  </r>
  <r>
    <x v="22"/>
    <x v="864"/>
    <x v="1"/>
    <s v="BA"/>
    <n v="2"/>
    <n v="0"/>
    <n v="3"/>
    <n v="0"/>
    <x v="7"/>
    <m/>
    <n v="1"/>
    <n v="0.5"/>
    <n v="0"/>
    <x v="1"/>
    <x v="17"/>
    <x v="0"/>
  </r>
  <r>
    <x v="22"/>
    <x v="865"/>
    <x v="1"/>
    <s v="BA"/>
    <n v="328"/>
    <n v="94"/>
    <n v="302"/>
    <n v="155"/>
    <x v="10"/>
    <m/>
    <n v="-26"/>
    <n v="-7.926829268292683E-2"/>
    <n v="55"/>
    <x v="0"/>
    <x v="159"/>
    <x v="1"/>
  </r>
  <r>
    <x v="22"/>
    <x v="866"/>
    <x v="1"/>
    <s v="BA"/>
    <n v="5"/>
    <n v="0"/>
    <n v="5"/>
    <n v="1"/>
    <x v="7"/>
    <m/>
    <n v="0"/>
    <n v="0"/>
    <n v="1"/>
    <x v="1"/>
    <x v="17"/>
    <x v="0"/>
  </r>
  <r>
    <x v="22"/>
    <x v="36"/>
    <x v="1"/>
    <s v="BA"/>
    <n v="1891"/>
    <n v="551"/>
    <n v="2018"/>
    <n v="701"/>
    <x v="5"/>
    <m/>
    <n v="127"/>
    <n v="6.7160232681121104E-2"/>
    <n v="315"/>
    <x v="0"/>
    <x v="177"/>
    <x v="1"/>
  </r>
  <r>
    <x v="22"/>
    <x v="36"/>
    <x v="0"/>
    <s v="MA"/>
    <n v="35"/>
    <n v="11"/>
    <n v="39"/>
    <n v="11"/>
    <x v="5"/>
    <m/>
    <n v="4"/>
    <n v="0.11428571428571428"/>
    <n v="12"/>
    <x v="1"/>
    <x v="103"/>
    <x v="0"/>
  </r>
  <r>
    <x v="22"/>
    <x v="867"/>
    <x v="1"/>
    <s v="BA"/>
    <n v="7"/>
    <n v="5"/>
    <n v="17"/>
    <n v="5"/>
    <x v="5"/>
    <m/>
    <n v="10"/>
    <n v="1.4285714285714286"/>
    <n v="1"/>
    <x v="0"/>
    <x v="57"/>
    <x v="1"/>
  </r>
  <r>
    <x v="22"/>
    <x v="868"/>
    <x v="1"/>
    <s v="BS"/>
    <n v="16"/>
    <n v="0"/>
    <n v="23"/>
    <n v="7"/>
    <x v="1"/>
    <m/>
    <n v="7"/>
    <n v="0.4375"/>
    <n v="3"/>
    <x v="1"/>
    <x v="91"/>
    <x v="1"/>
  </r>
  <r>
    <x v="22"/>
    <x v="869"/>
    <x v="1"/>
    <s v="BA"/>
    <n v="1"/>
    <n v="2"/>
    <n v="4"/>
    <n v="0"/>
    <x v="5"/>
    <m/>
    <n v="3"/>
    <n v="3"/>
    <n v="0"/>
    <x v="0"/>
    <x v="17"/>
    <x v="0"/>
  </r>
  <r>
    <x v="22"/>
    <x v="870"/>
    <x v="3"/>
    <s v="Adv. Cert. Post Bacc."/>
    <n v="1"/>
    <n v="0"/>
    <n v="5"/>
    <n v="0"/>
    <x v="0"/>
    <m/>
    <n v="4"/>
    <n v="4"/>
    <m/>
    <x v="2"/>
    <x v="42"/>
    <x v="2"/>
  </r>
  <r>
    <x v="22"/>
    <x v="871"/>
    <x v="0"/>
    <s v="MS"/>
    <n v="8"/>
    <n v="3"/>
    <n v="5"/>
    <n v="7"/>
    <x v="0"/>
    <m/>
    <n v="-3"/>
    <n v="-0.375"/>
    <n v="3"/>
    <x v="1"/>
    <x v="37"/>
    <x v="1"/>
  </r>
  <r>
    <x v="22"/>
    <x v="872"/>
    <x v="0"/>
    <s v="MS"/>
    <n v="2"/>
    <n v="1"/>
    <n v="0"/>
    <n v="5"/>
    <x v="0"/>
    <m/>
    <n v="-2"/>
    <n v="-1"/>
    <n v="1"/>
    <x v="1"/>
    <x v="6"/>
    <x v="1"/>
  </r>
  <r>
    <x v="22"/>
    <x v="873"/>
    <x v="0"/>
    <s v="MS"/>
    <n v="18"/>
    <n v="16"/>
    <n v="18"/>
    <n v="16"/>
    <x v="0"/>
    <m/>
    <n v="0"/>
    <n v="0"/>
    <n v="6"/>
    <x v="0"/>
    <x v="30"/>
    <x v="1"/>
  </r>
  <r>
    <x v="22"/>
    <x v="531"/>
    <x v="1"/>
    <s v="BA"/>
    <n v="3"/>
    <n v="0"/>
    <n v="3"/>
    <n v="0"/>
    <x v="5"/>
    <m/>
    <n v="0"/>
    <n v="0"/>
    <n v="1"/>
    <x v="1"/>
    <x v="17"/>
    <x v="0"/>
  </r>
  <r>
    <x v="22"/>
    <x v="874"/>
    <x v="3"/>
    <s v="Adv. Cert. Post Master's"/>
    <n v="18"/>
    <n v="0"/>
    <n v="0"/>
    <n v="0"/>
    <x v="7"/>
    <m/>
    <n v="-18"/>
    <n v="-1"/>
    <m/>
    <x v="2"/>
    <x v="42"/>
    <x v="2"/>
  </r>
  <r>
    <x v="22"/>
    <x v="875"/>
    <x v="3"/>
    <s v="Adv. Cert. Post Master's"/>
    <n v="57"/>
    <n v="17"/>
    <n v="48"/>
    <n v="34"/>
    <x v="7"/>
    <m/>
    <n v="-9"/>
    <n v="-0.15789473684210525"/>
    <m/>
    <x v="2"/>
    <x v="42"/>
    <x v="2"/>
  </r>
  <r>
    <x v="22"/>
    <x v="238"/>
    <x v="3"/>
    <s v="Adv. Cert. Post Master's"/>
    <n v="18"/>
    <n v="33"/>
    <n v="0"/>
    <n v="0"/>
    <x v="7"/>
    <m/>
    <n v="-18"/>
    <n v="-1"/>
    <m/>
    <x v="2"/>
    <x v="42"/>
    <x v="2"/>
  </r>
  <r>
    <x v="22"/>
    <x v="239"/>
    <x v="0"/>
    <s v="MS in Ed"/>
    <n v="107"/>
    <n v="38"/>
    <n v="105"/>
    <n v="33"/>
    <x v="7"/>
    <m/>
    <n v="-2"/>
    <n v="-1.8691588785046728E-2"/>
    <n v="36"/>
    <x v="0"/>
    <x v="9"/>
    <x v="0"/>
  </r>
  <r>
    <x v="22"/>
    <x v="876"/>
    <x v="3"/>
    <s v="Adv. Cert. Post Master's"/>
    <n v="4"/>
    <n v="0"/>
    <n v="5"/>
    <n v="1"/>
    <x v="7"/>
    <m/>
    <n v="1"/>
    <n v="0.25"/>
    <m/>
    <x v="2"/>
    <x v="42"/>
    <x v="2"/>
  </r>
  <r>
    <x v="22"/>
    <x v="41"/>
    <x v="1"/>
    <s v="BA"/>
    <n v="509"/>
    <n v="177"/>
    <n v="493"/>
    <n v="248"/>
    <x v="5"/>
    <m/>
    <n v="-16"/>
    <n v="-3.1434184675834968E-2"/>
    <n v="85"/>
    <x v="0"/>
    <x v="178"/>
    <x v="1"/>
  </r>
  <r>
    <x v="22"/>
    <x v="877"/>
    <x v="1"/>
    <s v="BA"/>
    <n v="1"/>
    <n v="0"/>
    <n v="4"/>
    <n v="0"/>
    <x v="7"/>
    <m/>
    <n v="3"/>
    <n v="3"/>
    <n v="0"/>
    <x v="1"/>
    <x v="17"/>
    <x v="0"/>
  </r>
  <r>
    <x v="22"/>
    <x v="42"/>
    <x v="1"/>
    <s v="BA"/>
    <n v="92"/>
    <n v="18"/>
    <n v="74"/>
    <n v="29"/>
    <x v="5"/>
    <m/>
    <n v="-18"/>
    <n v="-0.19565217391304349"/>
    <n v="15"/>
    <x v="0"/>
    <x v="35"/>
    <x v="1"/>
  </r>
  <r>
    <x v="22"/>
    <x v="42"/>
    <x v="0"/>
    <s v="MA"/>
    <n v="5"/>
    <n v="3"/>
    <n v="11"/>
    <n v="1"/>
    <x v="5"/>
    <m/>
    <n v="6"/>
    <n v="1.2"/>
    <n v="2"/>
    <x v="0"/>
    <x v="91"/>
    <x v="0"/>
  </r>
  <r>
    <x v="22"/>
    <x v="878"/>
    <x v="1"/>
    <s v="BA"/>
    <n v="25"/>
    <n v="6"/>
    <n v="29"/>
    <n v="7"/>
    <x v="7"/>
    <m/>
    <n v="4"/>
    <n v="0.16"/>
    <n v="4"/>
    <x v="0"/>
    <x v="15"/>
    <x v="1"/>
  </r>
  <r>
    <x v="22"/>
    <x v="715"/>
    <x v="0"/>
    <s v="MS in Ed"/>
    <n v="17"/>
    <n v="10"/>
    <n v="21"/>
    <n v="6"/>
    <x v="7"/>
    <m/>
    <n v="4"/>
    <n v="0.23529411764705882"/>
    <n v="6"/>
    <x v="0"/>
    <x v="81"/>
    <x v="0"/>
  </r>
  <r>
    <x v="22"/>
    <x v="716"/>
    <x v="0"/>
    <s v="MS in Ed"/>
    <n v="100"/>
    <n v="38"/>
    <n v="88"/>
    <n v="38"/>
    <x v="7"/>
    <m/>
    <n v="-12"/>
    <n v="-0.12"/>
    <n v="33"/>
    <x v="0"/>
    <x v="77"/>
    <x v="1"/>
  </r>
  <r>
    <x v="22"/>
    <x v="879"/>
    <x v="3"/>
    <s v="Adv. Cert. Post Master's"/>
    <n v="8"/>
    <n v="1"/>
    <n v="18"/>
    <n v="2"/>
    <x v="7"/>
    <m/>
    <n v="10"/>
    <n v="1.25"/>
    <m/>
    <x v="2"/>
    <x v="42"/>
    <x v="2"/>
  </r>
  <r>
    <x v="22"/>
    <x v="880"/>
    <x v="3"/>
    <s v="Adv. Cert. Post Master's"/>
    <n v="4"/>
    <n v="5"/>
    <n v="5"/>
    <n v="4"/>
    <x v="7"/>
    <m/>
    <n v="1"/>
    <n v="0.25"/>
    <m/>
    <x v="2"/>
    <x v="42"/>
    <x v="2"/>
  </r>
  <r>
    <x v="22"/>
    <x v="245"/>
    <x v="0"/>
    <s v="MA"/>
    <n v="32"/>
    <n v="16"/>
    <n v="32"/>
    <n v="16"/>
    <x v="6"/>
    <m/>
    <n v="0"/>
    <n v="0"/>
    <n v="11"/>
    <x v="0"/>
    <x v="29"/>
    <x v="1"/>
  </r>
  <r>
    <x v="22"/>
    <x v="881"/>
    <x v="1"/>
    <s v="BA"/>
    <n v="149"/>
    <n v="19"/>
    <n v="170"/>
    <n v="29"/>
    <x v="9"/>
    <m/>
    <n v="21"/>
    <n v="0.14093959731543623"/>
    <n v="25"/>
    <x v="1"/>
    <x v="26"/>
    <x v="1"/>
  </r>
  <r>
    <x v="22"/>
    <x v="881"/>
    <x v="1"/>
    <s v="BFA"/>
    <n v="28"/>
    <n v="13"/>
    <n v="38"/>
    <n v="14"/>
    <x v="9"/>
    <m/>
    <n v="10"/>
    <n v="0.35714285714285715"/>
    <n v="5"/>
    <x v="0"/>
    <x v="30"/>
    <x v="1"/>
  </r>
  <r>
    <x v="22"/>
    <x v="881"/>
    <x v="0"/>
    <s v="MFA"/>
    <n v="16"/>
    <n v="8"/>
    <n v="9"/>
    <n v="15"/>
    <x v="9"/>
    <m/>
    <n v="-7"/>
    <n v="-0.4375"/>
    <n v="5"/>
    <x v="0"/>
    <x v="57"/>
    <x v="1"/>
  </r>
  <r>
    <x v="22"/>
    <x v="882"/>
    <x v="3"/>
    <s v="Adv. Cert. Post Master's"/>
    <n v="9"/>
    <n v="11"/>
    <n v="9"/>
    <n v="0"/>
    <x v="7"/>
    <m/>
    <n v="0"/>
    <n v="0"/>
    <m/>
    <x v="2"/>
    <x v="42"/>
    <x v="2"/>
  </r>
  <r>
    <x v="22"/>
    <x v="883"/>
    <x v="0"/>
    <s v="MS in Ed"/>
    <n v="7"/>
    <n v="0"/>
    <n v="9"/>
    <n v="0"/>
    <x v="7"/>
    <m/>
    <n v="2"/>
    <n v="0.2857142857142857"/>
    <n v="2"/>
    <x v="1"/>
    <x v="57"/>
    <x v="0"/>
  </r>
  <r>
    <x v="22"/>
    <x v="884"/>
    <x v="3"/>
    <s v="Adv. Cert. Post Master's"/>
    <n v="1"/>
    <n v="2"/>
    <m/>
    <m/>
    <x v="7"/>
    <m/>
    <n v="-1"/>
    <n v="-1"/>
    <m/>
    <x v="2"/>
    <x v="42"/>
    <x v="2"/>
  </r>
  <r>
    <x v="22"/>
    <x v="884"/>
    <x v="0"/>
    <s v="MS in Ed"/>
    <n v="41"/>
    <n v="17"/>
    <n v="32"/>
    <n v="16"/>
    <x v="7"/>
    <m/>
    <n v="-9"/>
    <n v="-0.21951219512195122"/>
    <n v="14"/>
    <x v="0"/>
    <x v="29"/>
    <x v="1"/>
  </r>
  <r>
    <x v="22"/>
    <x v="885"/>
    <x v="3"/>
    <s v="Adv. Cert. Post Bacc."/>
    <n v="5"/>
    <n v="0"/>
    <n v="5"/>
    <n v="0"/>
    <x v="7"/>
    <m/>
    <n v="0"/>
    <n v="0"/>
    <m/>
    <x v="2"/>
    <x v="42"/>
    <x v="2"/>
  </r>
  <r>
    <x v="22"/>
    <x v="886"/>
    <x v="1"/>
    <s v="BA"/>
    <n v="28"/>
    <n v="10"/>
    <n v="21"/>
    <n v="8"/>
    <x v="9"/>
    <m/>
    <n v="-7"/>
    <n v="-0.25"/>
    <n v="5"/>
    <x v="0"/>
    <x v="91"/>
    <x v="1"/>
  </r>
  <r>
    <x v="22"/>
    <x v="887"/>
    <x v="0"/>
    <s v="MA"/>
    <n v="77"/>
    <n v="37"/>
    <n v="68"/>
    <n v="40"/>
    <x v="10"/>
    <m/>
    <n v="-9"/>
    <n v="-0.11688311688311688"/>
    <n v="26"/>
    <x v="0"/>
    <x v="4"/>
    <x v="1"/>
  </r>
  <r>
    <x v="22"/>
    <x v="374"/>
    <x v="1"/>
    <s v="BA"/>
    <n v="96"/>
    <n v="24"/>
    <n v="106"/>
    <n v="27"/>
    <x v="10"/>
    <m/>
    <n v="10"/>
    <n v="0.10416666666666667"/>
    <n v="16"/>
    <x v="0"/>
    <x v="85"/>
    <x v="1"/>
  </r>
  <r>
    <x v="22"/>
    <x v="888"/>
    <x v="1"/>
    <s v="BA"/>
    <n v="3"/>
    <n v="0"/>
    <n v="1"/>
    <n v="0"/>
    <x v="7"/>
    <m/>
    <n v="-2"/>
    <n v="-0.66666666666666663"/>
    <n v="1"/>
    <x v="1"/>
    <x v="6"/>
    <x v="0"/>
  </r>
  <r>
    <x v="22"/>
    <x v="556"/>
    <x v="1"/>
    <s v="BA"/>
    <n v="17"/>
    <n v="1"/>
    <n v="12"/>
    <n v="7"/>
    <x v="5"/>
    <m/>
    <n v="-5"/>
    <n v="-0.29411764705882354"/>
    <n v="3"/>
    <x v="1"/>
    <x v="37"/>
    <x v="1"/>
  </r>
  <r>
    <x v="23"/>
    <x v="1"/>
    <x v="2"/>
    <s v="AAS"/>
    <n v="283"/>
    <n v="65"/>
    <n v="277"/>
    <n v="61"/>
    <x v="0"/>
    <m/>
    <n v="-6"/>
    <n v="-2.1201413427561839E-2"/>
    <n v="94"/>
    <x v="1"/>
    <x v="51"/>
    <x v="0"/>
  </r>
  <r>
    <x v="23"/>
    <x v="46"/>
    <x v="2"/>
    <s v="AS"/>
    <n v="22"/>
    <n v="9"/>
    <n v="30"/>
    <n v="7"/>
    <x v="0"/>
    <m/>
    <n v="8"/>
    <n v="0.36363636363636365"/>
    <n v="7"/>
    <x v="0"/>
    <x v="36"/>
    <x v="0"/>
  </r>
  <r>
    <x v="23"/>
    <x v="734"/>
    <x v="2"/>
    <s v="AAS"/>
    <n v="128"/>
    <n v="9"/>
    <n v="136"/>
    <n v="20"/>
    <x v="12"/>
    <m/>
    <n v="8"/>
    <n v="6.25E-2"/>
    <n v="43"/>
    <x v="1"/>
    <x v="13"/>
    <x v="0"/>
  </r>
  <r>
    <x v="23"/>
    <x v="117"/>
    <x v="2"/>
    <s v="AS"/>
    <n v="193"/>
    <n v="33"/>
    <n v="185"/>
    <n v="46"/>
    <x v="9"/>
    <m/>
    <n v="-8"/>
    <n v="-4.145077720207254E-2"/>
    <n v="64"/>
    <x v="1"/>
    <x v="107"/>
    <x v="0"/>
  </r>
  <r>
    <x v="23"/>
    <x v="50"/>
    <x v="2"/>
    <s v="AS"/>
    <n v="63"/>
    <n v="3"/>
    <n v="53"/>
    <n v="8"/>
    <x v="2"/>
    <m/>
    <n v="-10"/>
    <n v="-0.15873015873015872"/>
    <n v="21"/>
    <x v="1"/>
    <x v="85"/>
    <x v="0"/>
  </r>
  <r>
    <x v="23"/>
    <x v="51"/>
    <x v="2"/>
    <s v="AS"/>
    <n v="1385"/>
    <n v="388"/>
    <n v="1204"/>
    <n v="325"/>
    <x v="1"/>
    <m/>
    <n v="-181"/>
    <n v="-0.13068592057761733"/>
    <n v="462"/>
    <x v="1"/>
    <x v="179"/>
    <x v="0"/>
  </r>
  <r>
    <x v="23"/>
    <x v="127"/>
    <x v="2"/>
    <s v="AS"/>
    <n v="49"/>
    <n v="4"/>
    <n v="44"/>
    <n v="5"/>
    <x v="2"/>
    <m/>
    <n v="-5"/>
    <n v="-0.10204081632653061"/>
    <n v="16"/>
    <x v="1"/>
    <x v="98"/>
    <x v="0"/>
  </r>
  <r>
    <x v="23"/>
    <x v="742"/>
    <x v="2"/>
    <s v="AAS"/>
    <n v="257"/>
    <n v="25"/>
    <n v="233"/>
    <n v="34"/>
    <x v="4"/>
    <m/>
    <n v="-24"/>
    <n v="-9.3385214007782102E-2"/>
    <n v="86"/>
    <x v="1"/>
    <x v="141"/>
    <x v="0"/>
  </r>
  <r>
    <x v="23"/>
    <x v="9"/>
    <x v="2"/>
    <s v="AAS"/>
    <n v="228"/>
    <n v="50"/>
    <n v="182"/>
    <n v="37"/>
    <x v="4"/>
    <m/>
    <n v="-46"/>
    <n v="-0.20175438596491227"/>
    <n v="76"/>
    <x v="1"/>
    <x v="18"/>
    <x v="0"/>
  </r>
  <r>
    <x v="23"/>
    <x v="9"/>
    <x v="3"/>
    <s v="Cert. &gt;=30 Credits"/>
    <n v="4"/>
    <n v="3"/>
    <n v="7"/>
    <n v="1"/>
    <x v="4"/>
    <m/>
    <n v="3"/>
    <n v="0.75"/>
    <m/>
    <x v="2"/>
    <x v="42"/>
    <x v="2"/>
  </r>
  <r>
    <x v="23"/>
    <x v="560"/>
    <x v="2"/>
    <s v="AS"/>
    <n v="237"/>
    <n v="5"/>
    <n v="366"/>
    <n v="20"/>
    <x v="4"/>
    <m/>
    <n v="129"/>
    <n v="0.54430379746835444"/>
    <n v="79"/>
    <x v="1"/>
    <x v="180"/>
    <x v="0"/>
  </r>
  <r>
    <x v="23"/>
    <x v="58"/>
    <x v="2"/>
    <s v="AS"/>
    <n v="1287"/>
    <n v="218"/>
    <n v="1221"/>
    <n v="243"/>
    <x v="11"/>
    <m/>
    <n v="-66"/>
    <n v="-5.128205128205128E-2"/>
    <n v="429"/>
    <x v="1"/>
    <x v="181"/>
    <x v="0"/>
  </r>
  <r>
    <x v="23"/>
    <x v="441"/>
    <x v="2"/>
    <s v="AS"/>
    <n v="35"/>
    <n v="4"/>
    <n v="40"/>
    <n v="7"/>
    <x v="9"/>
    <m/>
    <n v="5"/>
    <n v="0.14285714285714285"/>
    <n v="12"/>
    <x v="1"/>
    <x v="103"/>
    <x v="0"/>
  </r>
  <r>
    <x v="23"/>
    <x v="889"/>
    <x v="2"/>
    <s v="AS"/>
    <n v="332"/>
    <n v="57"/>
    <n v="334"/>
    <n v="61"/>
    <x v="3"/>
    <m/>
    <n v="2"/>
    <n v="6.024096385542169E-3"/>
    <n v="111"/>
    <x v="1"/>
    <x v="50"/>
    <x v="0"/>
  </r>
  <r>
    <x v="23"/>
    <x v="890"/>
    <x v="2"/>
    <s v="AAS"/>
    <n v="173"/>
    <n v="16"/>
    <n v="160"/>
    <n v="20"/>
    <x v="17"/>
    <m/>
    <n v="-13"/>
    <n v="-7.5144508670520235E-2"/>
    <n v="58"/>
    <x v="1"/>
    <x v="95"/>
    <x v="0"/>
  </r>
  <r>
    <x v="23"/>
    <x v="60"/>
    <x v="2"/>
    <s v="AS"/>
    <n v="224"/>
    <n v="13"/>
    <n v="186"/>
    <n v="18"/>
    <x v="12"/>
    <m/>
    <n v="-38"/>
    <n v="-0.16964285714285715"/>
    <n v="75"/>
    <x v="1"/>
    <x v="107"/>
    <x v="0"/>
  </r>
  <r>
    <x v="23"/>
    <x v="891"/>
    <x v="2"/>
    <s v="AS"/>
    <n v="3"/>
    <n v="0"/>
    <n v="0"/>
    <n v="0"/>
    <x v="2"/>
    <m/>
    <n v="-3"/>
    <n v="-1"/>
    <n v="1"/>
    <x v="1"/>
    <x v="6"/>
    <x v="0"/>
  </r>
  <r>
    <x v="23"/>
    <x v="652"/>
    <x v="2"/>
    <s v="AS"/>
    <n v="35"/>
    <n v="1"/>
    <n v="30"/>
    <n v="2"/>
    <x v="2"/>
    <m/>
    <n v="-5"/>
    <n v="-0.14285714285714285"/>
    <n v="12"/>
    <x v="1"/>
    <x v="36"/>
    <x v="0"/>
  </r>
  <r>
    <x v="23"/>
    <x v="892"/>
    <x v="3"/>
    <s v="Cert. &gt;=30 Credits"/>
    <n v="9"/>
    <n v="2"/>
    <n v="6"/>
    <n v="2"/>
    <x v="6"/>
    <m/>
    <n v="-3"/>
    <n v="-0.33333333333333331"/>
    <m/>
    <x v="2"/>
    <x v="42"/>
    <x v="2"/>
  </r>
  <r>
    <x v="23"/>
    <x v="893"/>
    <x v="2"/>
    <s v="AS"/>
    <n v="1311"/>
    <n v="168"/>
    <n v="1205"/>
    <n v="237"/>
    <x v="6"/>
    <m/>
    <n v="-106"/>
    <n v="-8.0854309687261636E-2"/>
    <n v="437"/>
    <x v="1"/>
    <x v="182"/>
    <x v="0"/>
  </r>
  <r>
    <x v="23"/>
    <x v="894"/>
    <x v="2"/>
    <s v="AAS"/>
    <n v="117"/>
    <n v="26"/>
    <n v="108"/>
    <n v="38"/>
    <x v="4"/>
    <m/>
    <n v="-9"/>
    <n v="-7.6923076923076927E-2"/>
    <n v="39"/>
    <x v="1"/>
    <x v="60"/>
    <x v="1"/>
  </r>
  <r>
    <x v="23"/>
    <x v="894"/>
    <x v="3"/>
    <s v="Cert. &gt;=30 Credits"/>
    <n v="4"/>
    <n v="1"/>
    <n v="1"/>
    <n v="1"/>
    <x v="4"/>
    <m/>
    <n v="-3"/>
    <n v="-0.75"/>
    <m/>
    <x v="2"/>
    <x v="42"/>
    <x v="2"/>
  </r>
  <r>
    <x v="23"/>
    <x v="99"/>
    <x v="2"/>
    <s v="AA"/>
    <n v="4358"/>
    <n v="788"/>
    <n v="3818"/>
    <n v="822"/>
    <x v="5"/>
    <m/>
    <n v="-540"/>
    <n v="-0.12391005048187242"/>
    <n v="1453"/>
    <x v="1"/>
    <x v="183"/>
    <x v="0"/>
  </r>
  <r>
    <x v="23"/>
    <x v="895"/>
    <x v="2"/>
    <s v="AA"/>
    <n v="358"/>
    <n v="54"/>
    <n v="333"/>
    <n v="57"/>
    <x v="7"/>
    <m/>
    <n v="-25"/>
    <n v="-6.9832402234636867E-2"/>
    <n v="119"/>
    <x v="1"/>
    <x v="50"/>
    <x v="0"/>
  </r>
  <r>
    <x v="23"/>
    <x v="896"/>
    <x v="2"/>
    <s v="AS"/>
    <n v="571"/>
    <n v="99"/>
    <m/>
    <m/>
    <x v="5"/>
    <m/>
    <n v="-571"/>
    <n v="-1"/>
    <n v="190"/>
    <x v="1"/>
    <x v="6"/>
    <x v="0"/>
  </r>
  <r>
    <x v="23"/>
    <x v="29"/>
    <x v="2"/>
    <s v="AAS"/>
    <n v="166"/>
    <n v="31"/>
    <n v="202"/>
    <n v="19"/>
    <x v="1"/>
    <m/>
    <n v="36"/>
    <n v="0.21686746987951808"/>
    <n v="55"/>
    <x v="1"/>
    <x v="88"/>
    <x v="0"/>
  </r>
  <r>
    <x v="23"/>
    <x v="897"/>
    <x v="2"/>
    <s v="AAS"/>
    <n v="129"/>
    <n v="33"/>
    <n v="113"/>
    <n v="33"/>
    <x v="6"/>
    <m/>
    <n v="-16"/>
    <n v="-0.12403100775193798"/>
    <n v="43"/>
    <x v="1"/>
    <x v="100"/>
    <x v="0"/>
  </r>
  <r>
    <x v="23"/>
    <x v="759"/>
    <x v="2"/>
    <s v="AAS"/>
    <n v="149"/>
    <n v="19"/>
    <n v="160"/>
    <n v="10"/>
    <x v="12"/>
    <m/>
    <n v="11"/>
    <n v="7.3825503355704702E-2"/>
    <n v="50"/>
    <x v="1"/>
    <x v="95"/>
    <x v="0"/>
  </r>
  <r>
    <x v="23"/>
    <x v="103"/>
    <x v="2"/>
    <s v="AAS"/>
    <n v="164"/>
    <n v="29"/>
    <n v="155"/>
    <n v="31"/>
    <x v="6"/>
    <m/>
    <n v="-9"/>
    <n v="-5.4878048780487805E-2"/>
    <n v="55"/>
    <x v="1"/>
    <x v="96"/>
    <x v="0"/>
  </r>
  <r>
    <x v="23"/>
    <x v="103"/>
    <x v="3"/>
    <s v="Cert. &gt;=30 Credits"/>
    <n v="6"/>
    <n v="4"/>
    <n v="9"/>
    <n v="3"/>
    <x v="6"/>
    <m/>
    <n v="3"/>
    <n v="0.5"/>
    <m/>
    <x v="2"/>
    <x v="42"/>
    <x v="2"/>
  </r>
  <r>
    <x v="23"/>
    <x v="898"/>
    <x v="2"/>
    <s v="AS"/>
    <n v="9"/>
    <n v="3"/>
    <n v="9"/>
    <n v="5"/>
    <x v="5"/>
    <m/>
    <n v="0"/>
    <n v="0"/>
    <n v="3"/>
    <x v="1"/>
    <x v="57"/>
    <x v="1"/>
  </r>
  <r>
    <x v="23"/>
    <x v="34"/>
    <x v="2"/>
    <s v="AS"/>
    <n v="41"/>
    <n v="8"/>
    <n v="47"/>
    <n v="8"/>
    <x v="9"/>
    <m/>
    <n v="6"/>
    <n v="0.14634146341463414"/>
    <n v="14"/>
    <x v="1"/>
    <x v="112"/>
    <x v="0"/>
  </r>
  <r>
    <x v="23"/>
    <x v="899"/>
    <x v="2"/>
    <s v="AAS"/>
    <n v="174"/>
    <n v="20"/>
    <n v="186"/>
    <n v="14"/>
    <x v="3"/>
    <m/>
    <n v="12"/>
    <n v="6.8965517241379309E-2"/>
    <n v="58"/>
    <x v="1"/>
    <x v="107"/>
    <x v="0"/>
  </r>
  <r>
    <x v="23"/>
    <x v="76"/>
    <x v="2"/>
    <s v="AAS"/>
    <n v="56"/>
    <n v="21"/>
    <n v="39"/>
    <n v="34"/>
    <x v="13"/>
    <m/>
    <n v="-17"/>
    <n v="-0.30357142857142855"/>
    <n v="19"/>
    <x v="0"/>
    <x v="103"/>
    <x v="1"/>
  </r>
  <r>
    <x v="23"/>
    <x v="76"/>
    <x v="2"/>
    <s v="AAS"/>
    <n v="168"/>
    <n v="51"/>
    <n v="162"/>
    <n v="54"/>
    <x v="13"/>
    <m/>
    <n v="-6"/>
    <n v="-3.5714285714285712E-2"/>
    <n v="56"/>
    <x v="1"/>
    <x v="68"/>
    <x v="0"/>
  </r>
  <r>
    <x v="23"/>
    <x v="76"/>
    <x v="2"/>
    <s v="AAS"/>
    <n v="11"/>
    <n v="4"/>
    <n v="13"/>
    <n v="6"/>
    <x v="13"/>
    <m/>
    <n v="2"/>
    <n v="0.18181818181818182"/>
    <n v="4"/>
    <x v="1"/>
    <x v="91"/>
    <x v="1"/>
  </r>
  <r>
    <x v="23"/>
    <x v="76"/>
    <x v="2"/>
    <s v="AAS"/>
    <n v="34"/>
    <n v="12"/>
    <n v="47"/>
    <n v="19"/>
    <x v="13"/>
    <m/>
    <n v="13"/>
    <n v="0.38235294117647056"/>
    <n v="11"/>
    <x v="0"/>
    <x v="112"/>
    <x v="1"/>
  </r>
  <r>
    <x v="23"/>
    <x v="625"/>
    <x v="2"/>
    <s v="AAS"/>
    <n v="54"/>
    <n v="14"/>
    <n v="36"/>
    <n v="17"/>
    <x v="14"/>
    <m/>
    <n v="-18"/>
    <n v="-0.33333333333333331"/>
    <n v="18"/>
    <x v="1"/>
    <x v="35"/>
    <x v="1"/>
  </r>
  <r>
    <x v="23"/>
    <x v="900"/>
    <x v="3"/>
    <s v="Cert. &gt;=30 Credits"/>
    <n v="10"/>
    <n v="2"/>
    <n v="8"/>
    <n v="3"/>
    <x v="14"/>
    <m/>
    <n v="-2"/>
    <n v="-0.2"/>
    <m/>
    <x v="2"/>
    <x v="42"/>
    <x v="2"/>
  </r>
  <r>
    <x v="23"/>
    <x v="78"/>
    <x v="2"/>
    <s v="AS"/>
    <n v="37"/>
    <n v="0"/>
    <n v="35"/>
    <n v="3"/>
    <x v="6"/>
    <m/>
    <n v="-2"/>
    <n v="-5.4054054054054057E-2"/>
    <n v="12"/>
    <x v="1"/>
    <x v="35"/>
    <x v="0"/>
  </r>
  <r>
    <x v="23"/>
    <x v="109"/>
    <x v="2"/>
    <s v="AS"/>
    <n v="95"/>
    <n v="1"/>
    <n v="70"/>
    <n v="5"/>
    <x v="11"/>
    <m/>
    <n v="-25"/>
    <n v="-0.26315789473684209"/>
    <n v="32"/>
    <x v="1"/>
    <x v="4"/>
    <x v="0"/>
  </r>
  <r>
    <x v="23"/>
    <x v="901"/>
    <x v="2"/>
    <s v="AAS"/>
    <n v="13"/>
    <n v="0"/>
    <n v="15"/>
    <n v="1"/>
    <x v="3"/>
    <m/>
    <n v="2"/>
    <n v="0.15384615384615385"/>
    <n v="4"/>
    <x v="1"/>
    <x v="15"/>
    <x v="0"/>
  </r>
  <r>
    <x v="23"/>
    <x v="252"/>
    <x v="2"/>
    <s v="AS"/>
    <n v="123"/>
    <n v="13"/>
    <n v="99"/>
    <n v="33"/>
    <x v="9"/>
    <m/>
    <n v="-24"/>
    <n v="-0.1951219512195122"/>
    <n v="41"/>
    <x v="1"/>
    <x v="54"/>
    <x v="0"/>
  </r>
  <r>
    <x v="24"/>
    <x v="1"/>
    <x v="1"/>
    <s v="BS"/>
    <n v="322"/>
    <n v="123"/>
    <n v="304"/>
    <n v="108"/>
    <x v="0"/>
    <m/>
    <n v="-18"/>
    <n v="-5.5900621118012424E-2"/>
    <n v="54"/>
    <x v="0"/>
    <x v="40"/>
    <x v="1"/>
  </r>
  <r>
    <x v="24"/>
    <x v="1"/>
    <x v="0"/>
    <s v="MS"/>
    <n v="29"/>
    <n v="16"/>
    <n v="22"/>
    <n v="16"/>
    <x v="0"/>
    <m/>
    <n v="-7"/>
    <n v="-0.2413793103448276"/>
    <n v="10"/>
    <x v="0"/>
    <x v="81"/>
    <x v="1"/>
  </r>
  <r>
    <x v="24"/>
    <x v="902"/>
    <x v="0"/>
    <s v="MS in Ed"/>
    <n v="6"/>
    <n v="1"/>
    <n v="8"/>
    <n v="1"/>
    <x v="7"/>
    <m/>
    <n v="2"/>
    <n v="0.33333333333333331"/>
    <n v="2"/>
    <x v="1"/>
    <x v="57"/>
    <x v="0"/>
  </r>
  <r>
    <x v="24"/>
    <x v="903"/>
    <x v="0"/>
    <s v="MS in Ed"/>
    <n v="2"/>
    <n v="2"/>
    <n v="4"/>
    <n v="1"/>
    <x v="7"/>
    <m/>
    <n v="2"/>
    <n v="1"/>
    <n v="1"/>
    <x v="0"/>
    <x v="17"/>
    <x v="0"/>
  </r>
  <r>
    <x v="24"/>
    <x v="903"/>
    <x v="0"/>
    <s v="MS in Ed"/>
    <n v="23"/>
    <n v="8"/>
    <n v="21"/>
    <n v="13"/>
    <x v="7"/>
    <m/>
    <n v="-2"/>
    <n v="-8.6956521739130432E-2"/>
    <n v="8"/>
    <x v="1"/>
    <x v="81"/>
    <x v="1"/>
  </r>
  <r>
    <x v="24"/>
    <x v="904"/>
    <x v="0"/>
    <s v="MS in Ed"/>
    <n v="16"/>
    <n v="3"/>
    <n v="14"/>
    <n v="6"/>
    <x v="7"/>
    <m/>
    <n v="-2"/>
    <n v="-0.125"/>
    <n v="5"/>
    <x v="1"/>
    <x v="15"/>
    <x v="1"/>
  </r>
  <r>
    <x v="24"/>
    <x v="904"/>
    <x v="0"/>
    <s v="MS in Ed"/>
    <n v="10"/>
    <n v="4"/>
    <n v="11"/>
    <n v="4"/>
    <x v="7"/>
    <m/>
    <n v="1"/>
    <n v="0.1"/>
    <n v="3"/>
    <x v="0"/>
    <x v="91"/>
    <x v="0"/>
  </r>
  <r>
    <x v="24"/>
    <x v="905"/>
    <x v="0"/>
    <s v="MS in Ed"/>
    <n v="4"/>
    <n v="0"/>
    <n v="5"/>
    <n v="3"/>
    <x v="7"/>
    <m/>
    <n v="1"/>
    <n v="0.25"/>
    <n v="1"/>
    <x v="1"/>
    <x v="37"/>
    <x v="1"/>
  </r>
  <r>
    <x v="24"/>
    <x v="905"/>
    <x v="0"/>
    <s v="MS in Ed"/>
    <n v="13"/>
    <n v="8"/>
    <n v="18"/>
    <n v="3"/>
    <x v="7"/>
    <m/>
    <n v="5"/>
    <n v="0.38461538461538464"/>
    <n v="4"/>
    <x v="0"/>
    <x v="30"/>
    <x v="0"/>
  </r>
  <r>
    <x v="24"/>
    <x v="906"/>
    <x v="3"/>
    <s v="Adv. Cert. Post Master's"/>
    <n v="1"/>
    <n v="0"/>
    <n v="0"/>
    <n v="0"/>
    <x v="13"/>
    <m/>
    <n v="-1"/>
    <n v="-1"/>
    <m/>
    <x v="2"/>
    <x v="42"/>
    <x v="2"/>
  </r>
  <r>
    <x v="24"/>
    <x v="406"/>
    <x v="3"/>
    <s v="Adv. Cert. Post Master's"/>
    <n v="5"/>
    <n v="3"/>
    <n v="3"/>
    <n v="5"/>
    <x v="13"/>
    <m/>
    <n v="-2"/>
    <n v="-0.4"/>
    <m/>
    <x v="2"/>
    <x v="42"/>
    <x v="2"/>
  </r>
  <r>
    <x v="24"/>
    <x v="406"/>
    <x v="5"/>
    <s v="DNP"/>
    <n v="9"/>
    <n v="0"/>
    <n v="13"/>
    <n v="0"/>
    <x v="13"/>
    <m/>
    <n v="4"/>
    <n v="0.44444444444444442"/>
    <m/>
    <x v="2"/>
    <x v="42"/>
    <x v="2"/>
  </r>
  <r>
    <x v="24"/>
    <x v="406"/>
    <x v="0"/>
    <s v="MS"/>
    <n v="33"/>
    <n v="11"/>
    <n v="46"/>
    <n v="9"/>
    <x v="13"/>
    <m/>
    <n v="13"/>
    <n v="0.39393939393939392"/>
    <n v="11"/>
    <x v="1"/>
    <x v="98"/>
    <x v="0"/>
  </r>
  <r>
    <x v="24"/>
    <x v="907"/>
    <x v="1"/>
    <s v="BA"/>
    <n v="6"/>
    <n v="1"/>
    <n v="7"/>
    <n v="2"/>
    <x v="5"/>
    <m/>
    <n v="1"/>
    <n v="0.16666666666666666"/>
    <n v="1"/>
    <x v="1"/>
    <x v="17"/>
    <x v="1"/>
  </r>
  <r>
    <x v="24"/>
    <x v="115"/>
    <x v="1"/>
    <s v="BA"/>
    <n v="5"/>
    <n v="2"/>
    <n v="5"/>
    <n v="0"/>
    <x v="5"/>
    <m/>
    <n v="0"/>
    <n v="0"/>
    <n v="1"/>
    <x v="0"/>
    <x v="17"/>
    <x v="0"/>
  </r>
  <r>
    <x v="24"/>
    <x v="117"/>
    <x v="1"/>
    <s v="BA"/>
    <n v="74"/>
    <n v="9"/>
    <n v="90"/>
    <n v="12"/>
    <x v="9"/>
    <m/>
    <n v="16"/>
    <n v="0.21621621621621623"/>
    <n v="12"/>
    <x v="1"/>
    <x v="98"/>
    <x v="0"/>
  </r>
  <r>
    <x v="24"/>
    <x v="117"/>
    <x v="1"/>
    <s v="BFA"/>
    <n v="14"/>
    <n v="8"/>
    <n v="17"/>
    <n v="6"/>
    <x v="9"/>
    <m/>
    <n v="3"/>
    <n v="0.21428571428571427"/>
    <n v="2"/>
    <x v="0"/>
    <x v="57"/>
    <x v="1"/>
  </r>
  <r>
    <x v="24"/>
    <x v="908"/>
    <x v="3"/>
    <s v="Adv. Cert. Post Bacc."/>
    <n v="6"/>
    <n v="4"/>
    <n v="2"/>
    <n v="5"/>
    <x v="6"/>
    <m/>
    <n v="-4"/>
    <n v="-0.66666666666666663"/>
    <m/>
    <x v="2"/>
    <x v="42"/>
    <x v="2"/>
  </r>
  <r>
    <x v="24"/>
    <x v="267"/>
    <x v="1"/>
    <s v="BS"/>
    <n v="49"/>
    <n v="9"/>
    <n v="40"/>
    <n v="5"/>
    <x v="2"/>
    <m/>
    <n v="-9"/>
    <n v="-0.18367346938775511"/>
    <n v="8"/>
    <x v="0"/>
    <x v="81"/>
    <x v="0"/>
  </r>
  <r>
    <x v="24"/>
    <x v="123"/>
    <x v="1"/>
    <s v="BS"/>
    <n v="698"/>
    <n v="85"/>
    <n v="690"/>
    <n v="64"/>
    <x v="2"/>
    <m/>
    <n v="-8"/>
    <n v="-1.1461318051575931E-2"/>
    <n v="116"/>
    <x v="1"/>
    <x v="61"/>
    <x v="0"/>
  </r>
  <r>
    <x v="24"/>
    <x v="123"/>
    <x v="0"/>
    <s v="MS"/>
    <n v="29"/>
    <n v="9"/>
    <n v="37"/>
    <n v="17"/>
    <x v="2"/>
    <m/>
    <n v="8"/>
    <n v="0.27586206896551724"/>
    <n v="10"/>
    <x v="1"/>
    <x v="35"/>
    <x v="1"/>
  </r>
  <r>
    <x v="24"/>
    <x v="810"/>
    <x v="1"/>
    <s v="BS"/>
    <n v="5"/>
    <n v="5"/>
    <n v="5"/>
    <n v="1"/>
    <x v="7"/>
    <m/>
    <n v="0"/>
    <n v="0"/>
    <n v="1"/>
    <x v="0"/>
    <x v="17"/>
    <x v="0"/>
  </r>
  <r>
    <x v="24"/>
    <x v="355"/>
    <x v="1"/>
    <s v="BS"/>
    <n v="711"/>
    <n v="172"/>
    <n v="700"/>
    <n v="209"/>
    <x v="1"/>
    <m/>
    <n v="-11"/>
    <n v="-1.5471167369901548E-2"/>
    <n v="119"/>
    <x v="0"/>
    <x v="84"/>
    <x v="1"/>
  </r>
  <r>
    <x v="24"/>
    <x v="355"/>
    <x v="2"/>
    <s v="AAS"/>
    <n v="734"/>
    <n v="107"/>
    <n v="657"/>
    <n v="88"/>
    <x v="1"/>
    <m/>
    <n v="-77"/>
    <n v="-0.10490463215258855"/>
    <n v="245"/>
    <x v="1"/>
    <x v="184"/>
    <x v="0"/>
  </r>
  <r>
    <x v="24"/>
    <x v="52"/>
    <x v="0"/>
    <s v="MS"/>
    <n v="39"/>
    <n v="21"/>
    <n v="43"/>
    <n v="20"/>
    <x v="1"/>
    <m/>
    <n v="4"/>
    <n v="0.10256410256410256"/>
    <n v="13"/>
    <x v="0"/>
    <x v="22"/>
    <x v="1"/>
  </r>
  <r>
    <x v="24"/>
    <x v="127"/>
    <x v="1"/>
    <s v="BS"/>
    <n v="49"/>
    <n v="9"/>
    <n v="42"/>
    <n v="12"/>
    <x v="2"/>
    <m/>
    <n v="-7"/>
    <n v="-0.14285714285714285"/>
    <n v="8"/>
    <x v="0"/>
    <x v="81"/>
    <x v="1"/>
  </r>
  <r>
    <x v="24"/>
    <x v="816"/>
    <x v="1"/>
    <s v="BS"/>
    <n v="1"/>
    <n v="0"/>
    <n v="2"/>
    <n v="0"/>
    <x v="7"/>
    <m/>
    <n v="1"/>
    <n v="1"/>
    <n v="0"/>
    <x v="1"/>
    <x v="6"/>
    <x v="0"/>
  </r>
  <r>
    <x v="24"/>
    <x v="909"/>
    <x v="0"/>
    <s v="MS in Ed"/>
    <n v="12"/>
    <n v="7"/>
    <n v="12"/>
    <n v="4"/>
    <x v="7"/>
    <m/>
    <n v="0"/>
    <n v="0"/>
    <n v="4"/>
    <x v="0"/>
    <x v="91"/>
    <x v="0"/>
  </r>
  <r>
    <x v="24"/>
    <x v="909"/>
    <x v="0"/>
    <s v="MS in Ed"/>
    <n v="48"/>
    <n v="13"/>
    <n v="53"/>
    <n v="17"/>
    <x v="7"/>
    <m/>
    <n v="5"/>
    <n v="0.10416666666666667"/>
    <n v="16"/>
    <x v="1"/>
    <x v="85"/>
    <x v="0"/>
  </r>
  <r>
    <x v="24"/>
    <x v="910"/>
    <x v="0"/>
    <s v="MS in Ed"/>
    <n v="70"/>
    <n v="27"/>
    <n v="66"/>
    <n v="36"/>
    <x v="7"/>
    <m/>
    <n v="-4"/>
    <n v="-5.7142857142857141E-2"/>
    <n v="23"/>
    <x v="0"/>
    <x v="34"/>
    <x v="1"/>
  </r>
  <r>
    <x v="24"/>
    <x v="910"/>
    <x v="0"/>
    <s v="MS in Ed"/>
    <n v="32"/>
    <n v="9"/>
    <n v="37"/>
    <n v="7"/>
    <x v="7"/>
    <m/>
    <n v="5"/>
    <n v="0.15625"/>
    <n v="11"/>
    <x v="1"/>
    <x v="35"/>
    <x v="0"/>
  </r>
  <r>
    <x v="24"/>
    <x v="911"/>
    <x v="0"/>
    <s v="MA"/>
    <n v="11"/>
    <n v="2"/>
    <n v="5"/>
    <n v="5"/>
    <x v="3"/>
    <m/>
    <n v="-6"/>
    <n v="-0.54545454545454541"/>
    <n v="4"/>
    <x v="1"/>
    <x v="37"/>
    <x v="1"/>
  </r>
  <r>
    <x v="24"/>
    <x v="436"/>
    <x v="1"/>
    <s v="BA"/>
    <n v="71"/>
    <n v="14"/>
    <n v="81"/>
    <n v="20"/>
    <x v="3"/>
    <m/>
    <n v="10"/>
    <n v="0.14084507042253522"/>
    <n v="12"/>
    <x v="0"/>
    <x v="22"/>
    <x v="1"/>
  </r>
  <r>
    <x v="24"/>
    <x v="912"/>
    <x v="0"/>
    <s v="MA"/>
    <n v="61"/>
    <n v="20"/>
    <n v="62"/>
    <n v="19"/>
    <x v="6"/>
    <m/>
    <n v="1"/>
    <n v="1.6393442622950821E-2"/>
    <n v="20"/>
    <x v="1"/>
    <x v="0"/>
    <x v="0"/>
  </r>
  <r>
    <x v="24"/>
    <x v="644"/>
    <x v="1"/>
    <s v="BS"/>
    <n v="300"/>
    <n v="69"/>
    <n v="296"/>
    <n v="68"/>
    <x v="3"/>
    <m/>
    <n v="-4"/>
    <n v="-1.3333333333333334E-2"/>
    <n v="50"/>
    <x v="0"/>
    <x v="12"/>
    <x v="1"/>
  </r>
  <r>
    <x v="24"/>
    <x v="57"/>
    <x v="1"/>
    <s v="BS"/>
    <n v="413"/>
    <n v="79"/>
    <n v="442"/>
    <n v="55"/>
    <x v="4"/>
    <m/>
    <n v="29"/>
    <n v="7.0217917675544791E-2"/>
    <n v="69"/>
    <x v="0"/>
    <x v="185"/>
    <x v="0"/>
  </r>
  <r>
    <x v="24"/>
    <x v="57"/>
    <x v="0"/>
    <s v="MS"/>
    <n v="35"/>
    <n v="17"/>
    <n v="42"/>
    <n v="10"/>
    <x v="4"/>
    <m/>
    <n v="7"/>
    <n v="0.2"/>
    <n v="12"/>
    <x v="0"/>
    <x v="22"/>
    <x v="0"/>
  </r>
  <r>
    <x v="24"/>
    <x v="647"/>
    <x v="2"/>
    <s v="AAS"/>
    <n v="256"/>
    <n v="20"/>
    <n v="203"/>
    <n v="20"/>
    <x v="4"/>
    <m/>
    <n v="-53"/>
    <n v="-0.20703125"/>
    <n v="85"/>
    <x v="1"/>
    <x v="169"/>
    <x v="0"/>
  </r>
  <r>
    <x v="24"/>
    <x v="913"/>
    <x v="1"/>
    <s v="BS"/>
    <n v="40"/>
    <n v="5"/>
    <n v="32"/>
    <n v="7"/>
    <x v="9"/>
    <m/>
    <n v="-8"/>
    <n v="-0.2"/>
    <n v="7"/>
    <x v="1"/>
    <x v="15"/>
    <x v="1"/>
  </r>
  <r>
    <x v="24"/>
    <x v="145"/>
    <x v="1"/>
    <s v="BS"/>
    <n v="23"/>
    <n v="0"/>
    <n v="24"/>
    <n v="0"/>
    <x v="2"/>
    <m/>
    <n v="1"/>
    <n v="4.3478260869565216E-2"/>
    <n v="4"/>
    <x v="1"/>
    <x v="91"/>
    <x v="0"/>
  </r>
  <r>
    <x v="24"/>
    <x v="11"/>
    <x v="1"/>
    <s v="BS"/>
    <n v="181"/>
    <n v="50"/>
    <n v="182"/>
    <n v="54"/>
    <x v="1"/>
    <m/>
    <n v="1"/>
    <n v="5.5248618784530384E-3"/>
    <n v="30"/>
    <x v="0"/>
    <x v="39"/>
    <x v="1"/>
  </r>
  <r>
    <x v="24"/>
    <x v="11"/>
    <x v="1"/>
    <s v="BA"/>
    <n v="12"/>
    <n v="5"/>
    <n v="14"/>
    <n v="1"/>
    <x v="1"/>
    <m/>
    <n v="2"/>
    <n v="0.16666666666666666"/>
    <n v="2"/>
    <x v="0"/>
    <x v="37"/>
    <x v="0"/>
  </r>
  <r>
    <x v="24"/>
    <x v="289"/>
    <x v="1"/>
    <s v="BS"/>
    <n v="177"/>
    <n v="22"/>
    <n v="181"/>
    <n v="42"/>
    <x v="12"/>
    <m/>
    <n v="4"/>
    <n v="2.2598870056497175E-2"/>
    <n v="30"/>
    <x v="1"/>
    <x v="39"/>
    <x v="1"/>
  </r>
  <r>
    <x v="24"/>
    <x v="289"/>
    <x v="0"/>
    <s v="ME"/>
    <n v="14"/>
    <n v="0"/>
    <n v="8"/>
    <n v="2"/>
    <x v="12"/>
    <m/>
    <n v="-6"/>
    <n v="-0.42857142857142855"/>
    <n v="5"/>
    <x v="1"/>
    <x v="57"/>
    <x v="0"/>
  </r>
  <r>
    <x v="24"/>
    <x v="748"/>
    <x v="2"/>
    <s v="AAS"/>
    <n v="33"/>
    <n v="3"/>
    <n v="5"/>
    <n v="0"/>
    <x v="12"/>
    <m/>
    <n v="-28"/>
    <n v="-0.84848484848484851"/>
    <n v="11"/>
    <x v="1"/>
    <x v="37"/>
    <x v="0"/>
  </r>
  <r>
    <x v="24"/>
    <x v="60"/>
    <x v="2"/>
    <s v="AS"/>
    <n v="155"/>
    <n v="1"/>
    <n v="143"/>
    <n v="2"/>
    <x v="12"/>
    <m/>
    <n v="-12"/>
    <n v="-7.7419354838709681E-2"/>
    <n v="52"/>
    <x v="1"/>
    <x v="102"/>
    <x v="0"/>
  </r>
  <r>
    <x v="24"/>
    <x v="60"/>
    <x v="1"/>
    <s v="BS"/>
    <n v="208"/>
    <n v="26"/>
    <n v="189"/>
    <n v="21"/>
    <x v="12"/>
    <m/>
    <n v="-19"/>
    <n v="-9.1346153846153841E-2"/>
    <n v="35"/>
    <x v="1"/>
    <x v="49"/>
    <x v="0"/>
  </r>
  <r>
    <x v="24"/>
    <x v="12"/>
    <x v="1"/>
    <s v="BA"/>
    <n v="359"/>
    <n v="102"/>
    <n v="360"/>
    <n v="123"/>
    <x v="5"/>
    <m/>
    <n v="1"/>
    <n v="2.7855153203342618E-3"/>
    <n v="60"/>
    <x v="0"/>
    <x v="114"/>
    <x v="1"/>
  </r>
  <r>
    <x v="24"/>
    <x v="12"/>
    <x v="0"/>
    <s v="MA"/>
    <n v="49"/>
    <n v="7"/>
    <n v="41"/>
    <n v="17"/>
    <x v="5"/>
    <m/>
    <n v="-8"/>
    <n v="-0.16326530612244897"/>
    <n v="16"/>
    <x v="1"/>
    <x v="22"/>
    <x v="1"/>
  </r>
  <r>
    <x v="24"/>
    <x v="832"/>
    <x v="1"/>
    <s v="BA"/>
    <n v="14"/>
    <n v="10"/>
    <n v="21"/>
    <n v="13"/>
    <x v="7"/>
    <m/>
    <n v="7"/>
    <n v="0.5"/>
    <n v="2"/>
    <x v="0"/>
    <x v="91"/>
    <x v="1"/>
  </r>
  <r>
    <x v="24"/>
    <x v="652"/>
    <x v="0"/>
    <s v="MS"/>
    <n v="16"/>
    <n v="4"/>
    <n v="15"/>
    <n v="5"/>
    <x v="2"/>
    <m/>
    <n v="-1"/>
    <n v="-6.25E-2"/>
    <n v="5"/>
    <x v="1"/>
    <x v="15"/>
    <x v="0"/>
  </r>
  <r>
    <x v="24"/>
    <x v="683"/>
    <x v="1"/>
    <s v="BA"/>
    <n v="11"/>
    <n v="2"/>
    <n v="9"/>
    <n v="6"/>
    <x v="2"/>
    <m/>
    <n v="-2"/>
    <n v="-0.18181818181818182"/>
    <n v="2"/>
    <x v="1"/>
    <x v="37"/>
    <x v="1"/>
  </r>
  <r>
    <x v="24"/>
    <x v="914"/>
    <x v="0"/>
    <s v="MS"/>
    <n v="9"/>
    <n v="0"/>
    <n v="20"/>
    <n v="0"/>
    <x v="6"/>
    <m/>
    <n v="11"/>
    <n v="1.2222222222222223"/>
    <n v="3"/>
    <x v="1"/>
    <x v="81"/>
    <x v="0"/>
  </r>
  <r>
    <x v="24"/>
    <x v="20"/>
    <x v="1"/>
    <s v="BA"/>
    <n v="186"/>
    <n v="21"/>
    <n v="169"/>
    <n v="44"/>
    <x v="5"/>
    <m/>
    <n v="-17"/>
    <n v="-9.1397849462365593E-2"/>
    <n v="31"/>
    <x v="1"/>
    <x v="26"/>
    <x v="1"/>
  </r>
  <r>
    <x v="24"/>
    <x v="20"/>
    <x v="1"/>
    <s v="BA"/>
    <n v="2"/>
    <n v="0"/>
    <n v="0"/>
    <n v="0"/>
    <x v="5"/>
    <m/>
    <n v="-2"/>
    <n v="-1"/>
    <n v="0"/>
    <x v="1"/>
    <x v="6"/>
    <x v="0"/>
  </r>
  <r>
    <x v="24"/>
    <x v="20"/>
    <x v="1"/>
    <s v="BA"/>
    <n v="2"/>
    <n v="0"/>
    <n v="0"/>
    <n v="0"/>
    <x v="5"/>
    <m/>
    <n v="-2"/>
    <n v="-1"/>
    <n v="0"/>
    <x v="1"/>
    <x v="6"/>
    <x v="0"/>
  </r>
  <r>
    <x v="24"/>
    <x v="20"/>
    <x v="0"/>
    <s v="MA"/>
    <n v="2"/>
    <n v="0"/>
    <n v="0"/>
    <n v="0"/>
    <x v="5"/>
    <m/>
    <n v="-2"/>
    <n v="-1"/>
    <n v="1"/>
    <x v="1"/>
    <x v="6"/>
    <x v="0"/>
  </r>
  <r>
    <x v="24"/>
    <x v="20"/>
    <x v="0"/>
    <s v="MA"/>
    <n v="14"/>
    <n v="4"/>
    <n v="14"/>
    <n v="1"/>
    <x v="5"/>
    <m/>
    <n v="0"/>
    <n v="0"/>
    <n v="5"/>
    <x v="1"/>
    <x v="15"/>
    <x v="0"/>
  </r>
  <r>
    <x v="24"/>
    <x v="915"/>
    <x v="1"/>
    <s v="BA"/>
    <n v="7"/>
    <n v="7"/>
    <n v="12"/>
    <n v="2"/>
    <x v="7"/>
    <m/>
    <n v="5"/>
    <n v="0.7142857142857143"/>
    <n v="1"/>
    <x v="0"/>
    <x v="37"/>
    <x v="0"/>
  </r>
  <r>
    <x v="24"/>
    <x v="916"/>
    <x v="1"/>
    <s v="BS"/>
    <n v="71"/>
    <n v="9"/>
    <n v="64"/>
    <n v="12"/>
    <x v="4"/>
    <m/>
    <n v="-7"/>
    <n v="-9.8591549295774641E-2"/>
    <n v="12"/>
    <x v="1"/>
    <x v="29"/>
    <x v="1"/>
  </r>
  <r>
    <x v="24"/>
    <x v="296"/>
    <x v="1"/>
    <s v="BA"/>
    <n v="31"/>
    <n v="11"/>
    <n v="26"/>
    <n v="11"/>
    <x v="10"/>
    <m/>
    <n v="-5"/>
    <n v="-0.16129032258064516"/>
    <n v="5"/>
    <x v="0"/>
    <x v="91"/>
    <x v="1"/>
  </r>
  <r>
    <x v="24"/>
    <x v="296"/>
    <x v="1"/>
    <s v="BS"/>
    <n v="1"/>
    <n v="0"/>
    <n v="1"/>
    <n v="0"/>
    <x v="10"/>
    <m/>
    <n v="0"/>
    <n v="0"/>
    <n v="0"/>
    <x v="1"/>
    <x v="6"/>
    <x v="0"/>
  </r>
  <r>
    <x v="24"/>
    <x v="917"/>
    <x v="1"/>
    <s v="BA"/>
    <n v="8"/>
    <n v="3"/>
    <n v="14"/>
    <n v="4"/>
    <x v="5"/>
    <m/>
    <n v="6"/>
    <n v="0.75"/>
    <n v="1"/>
    <x v="0"/>
    <x v="37"/>
    <x v="1"/>
  </r>
  <r>
    <x v="24"/>
    <x v="918"/>
    <x v="1"/>
    <s v="BA"/>
    <n v="2"/>
    <n v="1"/>
    <n v="1"/>
    <n v="1"/>
    <x v="7"/>
    <m/>
    <n v="-1"/>
    <n v="-0.5"/>
    <n v="0"/>
    <x v="0"/>
    <x v="6"/>
    <x v="1"/>
  </r>
  <r>
    <x v="24"/>
    <x v="919"/>
    <x v="3"/>
    <s v="Adv. Cert. Post Master's"/>
    <n v="33"/>
    <n v="19"/>
    <n v="33"/>
    <n v="15"/>
    <x v="7"/>
    <m/>
    <n v="0"/>
    <n v="0"/>
    <m/>
    <x v="2"/>
    <x v="42"/>
    <x v="2"/>
  </r>
  <r>
    <x v="24"/>
    <x v="920"/>
    <x v="3"/>
    <s v="Adv. Cert. Post Master's"/>
    <n v="1"/>
    <n v="0"/>
    <n v="0"/>
    <n v="0"/>
    <x v="7"/>
    <m/>
    <n v="-1"/>
    <n v="-1"/>
    <m/>
    <x v="2"/>
    <x v="42"/>
    <x v="2"/>
  </r>
  <r>
    <x v="24"/>
    <x v="921"/>
    <x v="3"/>
    <s v="Adv. Cert. Post Master's"/>
    <n v="3"/>
    <n v="0"/>
    <n v="3"/>
    <n v="0"/>
    <x v="7"/>
    <m/>
    <n v="0"/>
    <n v="0"/>
    <m/>
    <x v="2"/>
    <x v="42"/>
    <x v="2"/>
  </r>
  <r>
    <x v="24"/>
    <x v="99"/>
    <x v="2"/>
    <s v="AA"/>
    <n v="2450"/>
    <n v="506"/>
    <n v="2144"/>
    <n v="646"/>
    <x v="5"/>
    <m/>
    <n v="-306"/>
    <n v="-0.12489795918367347"/>
    <n v="817"/>
    <x v="1"/>
    <x v="186"/>
    <x v="0"/>
  </r>
  <r>
    <x v="24"/>
    <x v="99"/>
    <x v="2"/>
    <s v="AS"/>
    <n v="521"/>
    <n v="35"/>
    <n v="575"/>
    <n v="39"/>
    <x v="5"/>
    <m/>
    <n v="54"/>
    <n v="0.1036468330134357"/>
    <n v="174"/>
    <x v="1"/>
    <x v="146"/>
    <x v="0"/>
  </r>
  <r>
    <x v="24"/>
    <x v="363"/>
    <x v="0"/>
    <s v="MA"/>
    <n v="18"/>
    <n v="10"/>
    <n v="19"/>
    <n v="6"/>
    <x v="5"/>
    <m/>
    <n v="1"/>
    <n v="5.5555555555555552E-2"/>
    <n v="6"/>
    <x v="0"/>
    <x v="30"/>
    <x v="0"/>
  </r>
  <r>
    <x v="24"/>
    <x v="32"/>
    <x v="1"/>
    <s v="BS"/>
    <n v="96"/>
    <n v="10"/>
    <n v="96"/>
    <n v="20"/>
    <x v="8"/>
    <m/>
    <n v="0"/>
    <n v="0"/>
    <n v="16"/>
    <x v="1"/>
    <x v="112"/>
    <x v="1"/>
  </r>
  <r>
    <x v="24"/>
    <x v="853"/>
    <x v="1"/>
    <s v="BS"/>
    <n v="16"/>
    <n v="5"/>
    <n v="17"/>
    <n v="3"/>
    <x v="7"/>
    <m/>
    <n v="1"/>
    <n v="6.25E-2"/>
    <n v="3"/>
    <x v="0"/>
    <x v="57"/>
    <x v="0"/>
  </r>
  <r>
    <x v="24"/>
    <x v="922"/>
    <x v="1"/>
    <s v="BS"/>
    <n v="50"/>
    <n v="10"/>
    <n v="44"/>
    <n v="11"/>
    <x v="6"/>
    <m/>
    <n v="-6"/>
    <n v="-0.12"/>
    <n v="8"/>
    <x v="0"/>
    <x v="81"/>
    <x v="1"/>
  </r>
  <r>
    <x v="24"/>
    <x v="179"/>
    <x v="1"/>
    <s v="BS"/>
    <n v="5"/>
    <n v="2"/>
    <n v="1"/>
    <n v="2"/>
    <x v="0"/>
    <m/>
    <n v="-4"/>
    <n v="-0.8"/>
    <n v="1"/>
    <x v="0"/>
    <x v="6"/>
    <x v="1"/>
  </r>
  <r>
    <x v="24"/>
    <x v="314"/>
    <x v="1"/>
    <s v="BS"/>
    <n v="6"/>
    <n v="1"/>
    <n v="6"/>
    <n v="1"/>
    <x v="2"/>
    <m/>
    <n v="0"/>
    <n v="0"/>
    <n v="1"/>
    <x v="1"/>
    <x v="17"/>
    <x v="0"/>
  </r>
  <r>
    <x v="24"/>
    <x v="184"/>
    <x v="1"/>
    <s v="BS"/>
    <n v="10"/>
    <n v="4"/>
    <n v="6"/>
    <n v="6"/>
    <x v="2"/>
    <m/>
    <n v="-4"/>
    <n v="-0.4"/>
    <n v="2"/>
    <x v="0"/>
    <x v="17"/>
    <x v="1"/>
  </r>
  <r>
    <x v="24"/>
    <x v="923"/>
    <x v="1"/>
    <s v="BS"/>
    <n v="5"/>
    <n v="4"/>
    <n v="3"/>
    <n v="3"/>
    <x v="1"/>
    <m/>
    <n v="-2"/>
    <n v="-0.4"/>
    <n v="1"/>
    <x v="0"/>
    <x v="17"/>
    <x v="1"/>
  </r>
  <r>
    <x v="24"/>
    <x v="188"/>
    <x v="1"/>
    <s v="BS"/>
    <n v="4"/>
    <n v="2"/>
    <n v="6"/>
    <n v="1"/>
    <x v="2"/>
    <m/>
    <n v="2"/>
    <n v="0.5"/>
    <n v="1"/>
    <x v="0"/>
    <x v="17"/>
    <x v="0"/>
  </r>
  <r>
    <x v="24"/>
    <x v="924"/>
    <x v="1"/>
    <s v="BS"/>
    <n v="3"/>
    <n v="2"/>
    <n v="8"/>
    <n v="1"/>
    <x v="3"/>
    <m/>
    <n v="5"/>
    <n v="1.6666666666666667"/>
    <n v="1"/>
    <x v="0"/>
    <x v="17"/>
    <x v="0"/>
  </r>
  <r>
    <x v="24"/>
    <x v="192"/>
    <x v="1"/>
    <s v="BS"/>
    <n v="5"/>
    <n v="4"/>
    <n v="6"/>
    <n v="2"/>
    <x v="4"/>
    <m/>
    <n v="1"/>
    <n v="0.2"/>
    <n v="1"/>
    <x v="0"/>
    <x v="17"/>
    <x v="1"/>
  </r>
  <r>
    <x v="24"/>
    <x v="925"/>
    <x v="1"/>
    <s v="BS"/>
    <n v="3"/>
    <n v="0"/>
    <n v="3"/>
    <n v="0"/>
    <x v="4"/>
    <m/>
    <n v="0"/>
    <n v="0"/>
    <n v="1"/>
    <x v="1"/>
    <x v="17"/>
    <x v="0"/>
  </r>
  <r>
    <x v="24"/>
    <x v="317"/>
    <x v="1"/>
    <s v="BS"/>
    <n v="1"/>
    <n v="1"/>
    <n v="7"/>
    <n v="1"/>
    <x v="12"/>
    <m/>
    <n v="6"/>
    <n v="6"/>
    <n v="0"/>
    <x v="0"/>
    <x v="17"/>
    <x v="0"/>
  </r>
  <r>
    <x v="24"/>
    <x v="926"/>
    <x v="1"/>
    <s v="BS"/>
    <n v="2"/>
    <n v="0"/>
    <n v="2"/>
    <n v="1"/>
    <x v="12"/>
    <m/>
    <n v="0"/>
    <n v="0"/>
    <n v="0"/>
    <x v="1"/>
    <x v="6"/>
    <x v="1"/>
  </r>
  <r>
    <x v="24"/>
    <x v="195"/>
    <x v="1"/>
    <s v="BA"/>
    <n v="4"/>
    <n v="3"/>
    <n v="5"/>
    <n v="3"/>
    <x v="5"/>
    <m/>
    <n v="1"/>
    <n v="0.25"/>
    <n v="1"/>
    <x v="0"/>
    <x v="17"/>
    <x v="1"/>
  </r>
  <r>
    <x v="24"/>
    <x v="202"/>
    <x v="1"/>
    <s v="BA"/>
    <n v="1"/>
    <n v="1"/>
    <n v="2"/>
    <n v="1"/>
    <x v="5"/>
    <m/>
    <n v="1"/>
    <n v="1"/>
    <n v="0"/>
    <x v="0"/>
    <x v="6"/>
    <x v="1"/>
  </r>
  <r>
    <x v="24"/>
    <x v="203"/>
    <x v="1"/>
    <s v="BS"/>
    <n v="1"/>
    <n v="1"/>
    <n v="1"/>
    <n v="1"/>
    <x v="4"/>
    <m/>
    <n v="0"/>
    <n v="0"/>
    <n v="0"/>
    <x v="0"/>
    <x v="6"/>
    <x v="1"/>
  </r>
  <r>
    <x v="24"/>
    <x v="319"/>
    <x v="1"/>
    <s v="BA"/>
    <n v="1"/>
    <n v="1"/>
    <n v="1"/>
    <n v="0"/>
    <x v="5"/>
    <m/>
    <n v="0"/>
    <n v="0"/>
    <n v="0"/>
    <x v="0"/>
    <x v="6"/>
    <x v="0"/>
  </r>
  <r>
    <x v="24"/>
    <x v="927"/>
    <x v="1"/>
    <s v="BA"/>
    <n v="1"/>
    <n v="0"/>
    <n v="0"/>
    <n v="1"/>
    <x v="5"/>
    <m/>
    <n v="-1"/>
    <n v="-1"/>
    <n v="0"/>
    <x v="1"/>
    <x v="6"/>
    <x v="1"/>
  </r>
  <r>
    <x v="24"/>
    <x v="210"/>
    <x v="1"/>
    <s v="BS"/>
    <n v="2"/>
    <n v="2"/>
    <n v="7"/>
    <n v="1"/>
    <x v="2"/>
    <m/>
    <n v="5"/>
    <n v="2.5"/>
    <n v="0"/>
    <x v="0"/>
    <x v="17"/>
    <x v="0"/>
  </r>
  <r>
    <x v="24"/>
    <x v="928"/>
    <x v="1"/>
    <s v="BA"/>
    <n v="3"/>
    <n v="0"/>
    <n v="2"/>
    <n v="0"/>
    <x v="10"/>
    <m/>
    <n v="-1"/>
    <n v="-0.33333333333333331"/>
    <n v="1"/>
    <x v="1"/>
    <x v="6"/>
    <x v="0"/>
  </r>
  <r>
    <x v="24"/>
    <x v="212"/>
    <x v="1"/>
    <s v="BA"/>
    <n v="2"/>
    <n v="0"/>
    <n v="1"/>
    <n v="3"/>
    <x v="5"/>
    <m/>
    <n v="-1"/>
    <n v="-0.5"/>
    <n v="0"/>
    <x v="1"/>
    <x v="6"/>
    <x v="1"/>
  </r>
  <r>
    <x v="24"/>
    <x v="212"/>
    <x v="1"/>
    <s v="BS"/>
    <n v="13"/>
    <n v="1"/>
    <n v="11"/>
    <n v="7"/>
    <x v="5"/>
    <m/>
    <n v="-2"/>
    <n v="-0.15384615384615385"/>
    <n v="2"/>
    <x v="1"/>
    <x v="37"/>
    <x v="1"/>
  </r>
  <r>
    <x v="24"/>
    <x v="929"/>
    <x v="1"/>
    <s v="BA"/>
    <n v="1"/>
    <n v="2"/>
    <n v="0"/>
    <n v="2"/>
    <x v="5"/>
    <m/>
    <n v="-1"/>
    <n v="-1"/>
    <n v="0"/>
    <x v="0"/>
    <x v="6"/>
    <x v="1"/>
  </r>
  <r>
    <x v="24"/>
    <x v="34"/>
    <x v="1"/>
    <s v="BA"/>
    <n v="30"/>
    <n v="1"/>
    <n v="35"/>
    <n v="2"/>
    <x v="9"/>
    <m/>
    <n v="5"/>
    <n v="0.16666666666666666"/>
    <n v="5"/>
    <x v="1"/>
    <x v="30"/>
    <x v="0"/>
  </r>
  <r>
    <x v="24"/>
    <x v="34"/>
    <x v="1"/>
    <s v="BS"/>
    <n v="8"/>
    <n v="2"/>
    <n v="6"/>
    <n v="2"/>
    <x v="9"/>
    <m/>
    <n v="-2"/>
    <n v="-0.25"/>
    <n v="1"/>
    <x v="0"/>
    <x v="17"/>
    <x v="1"/>
  </r>
  <r>
    <x v="24"/>
    <x v="930"/>
    <x v="0"/>
    <s v="MS"/>
    <n v="24"/>
    <n v="9"/>
    <n v="25"/>
    <n v="7"/>
    <x v="6"/>
    <m/>
    <n v="1"/>
    <n v="4.1666666666666664E-2"/>
    <n v="8"/>
    <x v="0"/>
    <x v="21"/>
    <x v="0"/>
  </r>
  <r>
    <x v="24"/>
    <x v="76"/>
    <x v="2"/>
    <s v="AAS"/>
    <n v="831"/>
    <n v="116"/>
    <n v="781"/>
    <n v="96"/>
    <x v="13"/>
    <m/>
    <n v="-50"/>
    <n v="-6.0168471720818288E-2"/>
    <n v="277"/>
    <x v="1"/>
    <x v="187"/>
    <x v="0"/>
  </r>
  <r>
    <x v="24"/>
    <x v="515"/>
    <x v="1"/>
    <s v="BS"/>
    <n v="134"/>
    <n v="82"/>
    <n v="118"/>
    <n v="95"/>
    <x v="13"/>
    <m/>
    <n v="-16"/>
    <n v="-0.11940298507462686"/>
    <n v="22"/>
    <x v="0"/>
    <x v="11"/>
    <x v="1"/>
  </r>
  <r>
    <x v="24"/>
    <x v="35"/>
    <x v="1"/>
    <s v="BA"/>
    <n v="24"/>
    <n v="8"/>
    <n v="20"/>
    <n v="4"/>
    <x v="5"/>
    <m/>
    <n v="-4"/>
    <n v="-0.16666666666666666"/>
    <n v="4"/>
    <x v="0"/>
    <x v="57"/>
    <x v="1"/>
  </r>
  <r>
    <x v="24"/>
    <x v="931"/>
    <x v="1"/>
    <s v="BA"/>
    <n v="15"/>
    <n v="2"/>
    <n v="16"/>
    <n v="4"/>
    <x v="5"/>
    <m/>
    <n v="1"/>
    <n v="6.6666666666666666E-2"/>
    <n v="3"/>
    <x v="1"/>
    <x v="57"/>
    <x v="1"/>
  </r>
  <r>
    <x v="24"/>
    <x v="521"/>
    <x v="5"/>
    <s v="DPT"/>
    <n v="58"/>
    <n v="19"/>
    <n v="58"/>
    <n v="18"/>
    <x v="6"/>
    <m/>
    <n v="0"/>
    <n v="0"/>
    <m/>
    <x v="2"/>
    <x v="42"/>
    <x v="2"/>
  </r>
  <r>
    <x v="24"/>
    <x v="230"/>
    <x v="1"/>
    <s v="BS"/>
    <n v="29"/>
    <n v="1"/>
    <n v="22"/>
    <n v="4"/>
    <x v="2"/>
    <m/>
    <n v="-7"/>
    <n v="-0.2413793103448276"/>
    <n v="5"/>
    <x v="1"/>
    <x v="91"/>
    <x v="0"/>
  </r>
  <r>
    <x v="24"/>
    <x v="864"/>
    <x v="1"/>
    <s v="BS"/>
    <n v="1"/>
    <n v="1"/>
    <n v="1"/>
    <n v="1"/>
    <x v="7"/>
    <m/>
    <n v="0"/>
    <n v="0"/>
    <n v="0"/>
    <x v="0"/>
    <x v="6"/>
    <x v="1"/>
  </r>
  <r>
    <x v="24"/>
    <x v="233"/>
    <x v="1"/>
    <s v="BA"/>
    <n v="156"/>
    <n v="36"/>
    <n v="140"/>
    <n v="51"/>
    <x v="5"/>
    <m/>
    <n v="-16"/>
    <n v="-0.10256410256410256"/>
    <n v="26"/>
    <x v="0"/>
    <x v="4"/>
    <x v="1"/>
  </r>
  <r>
    <x v="24"/>
    <x v="36"/>
    <x v="1"/>
    <s v="BA"/>
    <n v="237"/>
    <n v="87"/>
    <n v="239"/>
    <n v="75"/>
    <x v="5"/>
    <m/>
    <n v="2"/>
    <n v="8.4388185654008432E-3"/>
    <n v="40"/>
    <x v="0"/>
    <x v="3"/>
    <x v="1"/>
  </r>
  <r>
    <x v="24"/>
    <x v="36"/>
    <x v="1"/>
    <s v="BS"/>
    <n v="634"/>
    <n v="193"/>
    <n v="619"/>
    <n v="206"/>
    <x v="5"/>
    <m/>
    <n v="-15"/>
    <n v="-2.365930599369085E-2"/>
    <n v="106"/>
    <x v="0"/>
    <x v="108"/>
    <x v="1"/>
  </r>
  <r>
    <x v="24"/>
    <x v="932"/>
    <x v="3"/>
    <s v="Adv. Cert. Post Bacc."/>
    <n v="3"/>
    <n v="2"/>
    <n v="3"/>
    <n v="1"/>
    <x v="5"/>
    <m/>
    <n v="0"/>
    <n v="0"/>
    <m/>
    <x v="2"/>
    <x v="42"/>
    <x v="2"/>
  </r>
  <r>
    <x v="24"/>
    <x v="933"/>
    <x v="1"/>
    <s v="BA"/>
    <n v="205"/>
    <n v="42"/>
    <n v="247"/>
    <n v="29"/>
    <x v="5"/>
    <m/>
    <n v="42"/>
    <n v="0.20487804878048779"/>
    <n v="34"/>
    <x v="0"/>
    <x v="62"/>
    <x v="0"/>
  </r>
  <r>
    <x v="24"/>
    <x v="934"/>
    <x v="1"/>
    <s v="BA"/>
    <n v="83"/>
    <n v="57"/>
    <n v="90"/>
    <n v="47"/>
    <x v="5"/>
    <m/>
    <n v="7"/>
    <n v="8.4337349397590355E-2"/>
    <n v="14"/>
    <x v="0"/>
    <x v="98"/>
    <x v="1"/>
  </r>
  <r>
    <x v="24"/>
    <x v="536"/>
    <x v="1"/>
    <s v="BS"/>
    <n v="64"/>
    <n v="26"/>
    <n v="73"/>
    <n v="23"/>
    <x v="16"/>
    <m/>
    <n v="9"/>
    <n v="0.140625"/>
    <n v="11"/>
    <x v="0"/>
    <x v="35"/>
    <x v="1"/>
  </r>
  <r>
    <x v="24"/>
    <x v="536"/>
    <x v="0"/>
    <s v="MSW"/>
    <n v="80"/>
    <n v="26"/>
    <n v="78"/>
    <n v="30"/>
    <x v="16"/>
    <m/>
    <n v="-2"/>
    <n v="-2.5000000000000001E-2"/>
    <n v="27"/>
    <x v="1"/>
    <x v="67"/>
    <x v="1"/>
  </r>
  <r>
    <x v="24"/>
    <x v="935"/>
    <x v="1"/>
    <s v="BA"/>
    <n v="298"/>
    <n v="71"/>
    <n v="305"/>
    <n v="74"/>
    <x v="5"/>
    <m/>
    <n v="7"/>
    <n v="2.3489932885906041E-2"/>
    <n v="50"/>
    <x v="0"/>
    <x v="40"/>
    <x v="1"/>
  </r>
  <r>
    <x v="24"/>
    <x v="42"/>
    <x v="1"/>
    <s v="BA"/>
    <n v="44"/>
    <n v="12"/>
    <n v="42"/>
    <n v="6"/>
    <x v="5"/>
    <m/>
    <n v="-2"/>
    <n v="-4.5454545454545456E-2"/>
    <n v="7"/>
    <x v="0"/>
    <x v="81"/>
    <x v="0"/>
  </r>
  <r>
    <x v="24"/>
    <x v="878"/>
    <x v="1"/>
    <s v="BA"/>
    <n v="10"/>
    <n v="2"/>
    <n v="9"/>
    <n v="6"/>
    <x v="7"/>
    <m/>
    <n v="-1"/>
    <n v="-0.1"/>
    <n v="2"/>
    <x v="1"/>
    <x v="37"/>
    <x v="1"/>
  </r>
  <r>
    <x v="24"/>
    <x v="936"/>
    <x v="0"/>
    <s v="MS in Ed"/>
    <n v="30"/>
    <n v="6"/>
    <n v="31"/>
    <n v="2"/>
    <x v="7"/>
    <m/>
    <n v="1"/>
    <n v="3.3333333333333333E-2"/>
    <n v="10"/>
    <x v="1"/>
    <x v="36"/>
    <x v="0"/>
  </r>
  <r>
    <x v="24"/>
    <x v="937"/>
    <x v="0"/>
    <s v="MS in Ed"/>
    <n v="2"/>
    <n v="1"/>
    <n v="2"/>
    <n v="1"/>
    <x v="7"/>
    <m/>
    <n v="0"/>
    <n v="0"/>
    <n v="1"/>
    <x v="1"/>
    <x v="17"/>
    <x v="0"/>
  </r>
  <r>
    <x v="24"/>
    <x v="938"/>
    <x v="3"/>
    <s v="Adv. Cert. Post Master's"/>
    <n v="7"/>
    <n v="5"/>
    <n v="4"/>
    <n v="5"/>
    <x v="7"/>
    <m/>
    <n v="-3"/>
    <n v="-0.42857142857142855"/>
    <m/>
    <x v="2"/>
    <x v="42"/>
    <x v="2"/>
  </r>
  <r>
    <x v="24"/>
    <x v="939"/>
    <x v="0"/>
    <s v="MS in Ed"/>
    <n v="66"/>
    <n v="19"/>
    <n v="74"/>
    <n v="23"/>
    <x v="7"/>
    <m/>
    <n v="8"/>
    <n v="0.12121212121212122"/>
    <n v="22"/>
    <x v="1"/>
    <x v="104"/>
    <x v="0"/>
  </r>
  <r>
    <x v="24"/>
    <x v="940"/>
    <x v="1"/>
    <s v="BA"/>
    <n v="7"/>
    <n v="5"/>
    <n v="12"/>
    <n v="1"/>
    <x v="5"/>
    <m/>
    <n v="5"/>
    <n v="0.7142857142857143"/>
    <n v="1"/>
    <x v="0"/>
    <x v="37"/>
    <x v="0"/>
  </r>
  <r>
    <x v="25"/>
    <x v="1"/>
    <x v="1"/>
    <s v="BS"/>
    <n v="352"/>
    <n v="85"/>
    <n v="328"/>
    <n v="74"/>
    <x v="0"/>
    <m/>
    <n v="-24"/>
    <n v="-6.8181818181818177E-2"/>
    <n v="59"/>
    <x v="0"/>
    <x v="70"/>
    <x v="1"/>
  </r>
  <r>
    <x v="25"/>
    <x v="116"/>
    <x v="1"/>
    <s v="BA"/>
    <n v="11"/>
    <n v="0"/>
    <n v="11"/>
    <n v="5"/>
    <x v="5"/>
    <m/>
    <n v="0"/>
    <n v="0"/>
    <n v="2"/>
    <x v="1"/>
    <x v="37"/>
    <x v="1"/>
  </r>
  <r>
    <x v="25"/>
    <x v="941"/>
    <x v="1"/>
    <s v="BA"/>
    <n v="49"/>
    <n v="6"/>
    <n v="67"/>
    <n v="10"/>
    <x v="9"/>
    <m/>
    <n v="18"/>
    <n v="0.36734693877551022"/>
    <n v="8"/>
    <x v="1"/>
    <x v="29"/>
    <x v="0"/>
  </r>
  <r>
    <x v="25"/>
    <x v="119"/>
    <x v="1"/>
    <s v="BA"/>
    <n v="3"/>
    <n v="1"/>
    <n v="3"/>
    <n v="0"/>
    <x v="5"/>
    <m/>
    <n v="0"/>
    <n v="0"/>
    <n v="1"/>
    <x v="1"/>
    <x v="17"/>
    <x v="0"/>
  </r>
  <r>
    <x v="25"/>
    <x v="942"/>
    <x v="1"/>
    <s v="BS"/>
    <n v="138"/>
    <n v="40"/>
    <n v="153"/>
    <n v="24"/>
    <x v="1"/>
    <m/>
    <n v="15"/>
    <n v="0.10869565217391304"/>
    <n v="23"/>
    <x v="0"/>
    <x v="67"/>
    <x v="0"/>
  </r>
  <r>
    <x v="25"/>
    <x v="123"/>
    <x v="1"/>
    <s v="BA"/>
    <n v="77"/>
    <n v="6"/>
    <n v="153"/>
    <n v="7"/>
    <x v="2"/>
    <m/>
    <n v="76"/>
    <n v="0.98701298701298701"/>
    <n v="13"/>
    <x v="1"/>
    <x v="67"/>
    <x v="0"/>
  </r>
  <r>
    <x v="25"/>
    <x v="123"/>
    <x v="1"/>
    <s v="BS"/>
    <n v="334"/>
    <n v="33"/>
    <n v="271"/>
    <n v="16"/>
    <x v="2"/>
    <m/>
    <n v="-63"/>
    <n v="-0.18862275449101795"/>
    <n v="56"/>
    <x v="1"/>
    <x v="13"/>
    <x v="0"/>
  </r>
  <r>
    <x v="25"/>
    <x v="50"/>
    <x v="1"/>
    <s v="BS"/>
    <n v="39"/>
    <n v="6"/>
    <n v="35"/>
    <n v="3"/>
    <x v="2"/>
    <m/>
    <n v="-4"/>
    <n v="-0.10256410256410256"/>
    <n v="7"/>
    <x v="1"/>
    <x v="30"/>
    <x v="0"/>
  </r>
  <r>
    <x v="25"/>
    <x v="943"/>
    <x v="1"/>
    <s v="BA"/>
    <n v="2"/>
    <n v="0"/>
    <n v="3"/>
    <n v="0"/>
    <x v="5"/>
    <m/>
    <n v="1"/>
    <n v="0.5"/>
    <n v="0"/>
    <x v="1"/>
    <x v="17"/>
    <x v="0"/>
  </r>
  <r>
    <x v="25"/>
    <x v="51"/>
    <x v="1"/>
    <s v="BS"/>
    <n v="524"/>
    <n v="103"/>
    <n v="440"/>
    <n v="118"/>
    <x v="1"/>
    <m/>
    <n v="-84"/>
    <n v="-0.16030534351145037"/>
    <n v="87"/>
    <x v="0"/>
    <x v="82"/>
    <x v="1"/>
  </r>
  <r>
    <x v="25"/>
    <x v="127"/>
    <x v="1"/>
    <s v="BA"/>
    <n v="7"/>
    <n v="0"/>
    <n v="8"/>
    <n v="0"/>
    <x v="2"/>
    <m/>
    <n v="1"/>
    <n v="0.14285714285714285"/>
    <n v="1"/>
    <x v="1"/>
    <x v="17"/>
    <x v="0"/>
  </r>
  <r>
    <x v="25"/>
    <x v="127"/>
    <x v="1"/>
    <s v="BS"/>
    <n v="35"/>
    <n v="4"/>
    <n v="21"/>
    <n v="7"/>
    <x v="2"/>
    <m/>
    <n v="-14"/>
    <n v="-0.4"/>
    <n v="6"/>
    <x v="1"/>
    <x v="91"/>
    <x v="1"/>
  </r>
  <r>
    <x v="25"/>
    <x v="944"/>
    <x v="1"/>
    <s v="BS"/>
    <n v="123"/>
    <n v="20"/>
    <n v="120"/>
    <n v="33"/>
    <x v="6"/>
    <m/>
    <n v="-3"/>
    <n v="-2.4390243902439025E-2"/>
    <n v="21"/>
    <x v="1"/>
    <x v="11"/>
    <x v="1"/>
  </r>
  <r>
    <x v="25"/>
    <x v="945"/>
    <x v="1"/>
    <s v="BS"/>
    <n v="76"/>
    <n v="16"/>
    <n v="64"/>
    <n v="18"/>
    <x v="3"/>
    <m/>
    <n v="-12"/>
    <n v="-0.15789473684210525"/>
    <n v="13"/>
    <x v="0"/>
    <x v="29"/>
    <x v="1"/>
  </r>
  <r>
    <x v="25"/>
    <x v="55"/>
    <x v="1"/>
    <s v="BS"/>
    <n v="113"/>
    <n v="39"/>
    <n v="109"/>
    <n v="31"/>
    <x v="6"/>
    <m/>
    <n v="-4"/>
    <n v="-3.5398230088495575E-2"/>
    <n v="19"/>
    <x v="0"/>
    <x v="85"/>
    <x v="1"/>
  </r>
  <r>
    <x v="25"/>
    <x v="57"/>
    <x v="1"/>
    <s v="BS"/>
    <n v="257"/>
    <n v="49"/>
    <n v="243"/>
    <n v="35"/>
    <x v="4"/>
    <m/>
    <n v="-14"/>
    <n v="-5.4474708171206226E-2"/>
    <n v="43"/>
    <x v="0"/>
    <x v="62"/>
    <x v="0"/>
  </r>
  <r>
    <x v="25"/>
    <x v="146"/>
    <x v="1"/>
    <s v="BS"/>
    <n v="2"/>
    <n v="0"/>
    <n v="4"/>
    <n v="0"/>
    <x v="7"/>
    <m/>
    <n v="2"/>
    <n v="1"/>
    <n v="0"/>
    <x v="1"/>
    <x v="17"/>
    <x v="0"/>
  </r>
  <r>
    <x v="25"/>
    <x v="11"/>
    <x v="1"/>
    <s v="BA"/>
    <n v="52"/>
    <n v="8"/>
    <n v="51"/>
    <n v="16"/>
    <x v="1"/>
    <m/>
    <n v="-1"/>
    <n v="-1.9230769230769232E-2"/>
    <n v="9"/>
    <x v="1"/>
    <x v="19"/>
    <x v="1"/>
  </r>
  <r>
    <x v="25"/>
    <x v="12"/>
    <x v="1"/>
    <s v="BA"/>
    <n v="90"/>
    <n v="23"/>
    <n v="89"/>
    <n v="13"/>
    <x v="5"/>
    <m/>
    <n v="-1"/>
    <n v="-1.1111111111111112E-2"/>
    <n v="15"/>
    <x v="0"/>
    <x v="98"/>
    <x v="0"/>
  </r>
  <r>
    <x v="25"/>
    <x v="946"/>
    <x v="1"/>
    <s v="BA"/>
    <n v="5"/>
    <n v="7"/>
    <n v="4"/>
    <n v="2"/>
    <x v="7"/>
    <m/>
    <n v="-1"/>
    <n v="-0.2"/>
    <n v="1"/>
    <x v="0"/>
    <x v="17"/>
    <x v="1"/>
  </r>
  <r>
    <x v="25"/>
    <x v="947"/>
    <x v="1"/>
    <s v="BS"/>
    <n v="24"/>
    <n v="7"/>
    <n v="20"/>
    <n v="7"/>
    <x v="2"/>
    <m/>
    <n v="-4"/>
    <n v="-0.16666666666666666"/>
    <n v="4"/>
    <x v="0"/>
    <x v="57"/>
    <x v="1"/>
  </r>
  <r>
    <x v="25"/>
    <x v="14"/>
    <x v="1"/>
    <s v="BS"/>
    <n v="44"/>
    <n v="0"/>
    <n v="56"/>
    <n v="1"/>
    <x v="0"/>
    <m/>
    <n v="12"/>
    <n v="0.27272727272727271"/>
    <n v="7"/>
    <x v="1"/>
    <x v="19"/>
    <x v="0"/>
  </r>
  <r>
    <x v="25"/>
    <x v="156"/>
    <x v="1"/>
    <s v="BA"/>
    <n v="4"/>
    <n v="0"/>
    <n v="5"/>
    <n v="0"/>
    <x v="5"/>
    <m/>
    <n v="1"/>
    <n v="0.25"/>
    <n v="1"/>
    <x v="1"/>
    <x v="17"/>
    <x v="0"/>
  </r>
  <r>
    <x v="25"/>
    <x v="293"/>
    <x v="1"/>
    <s v="BS"/>
    <n v="18"/>
    <n v="5"/>
    <n v="13"/>
    <n v="5"/>
    <x v="2"/>
    <m/>
    <n v="-5"/>
    <n v="-0.27777777777777779"/>
    <n v="3"/>
    <x v="0"/>
    <x v="37"/>
    <x v="1"/>
  </r>
  <r>
    <x v="25"/>
    <x v="948"/>
    <x v="1"/>
    <s v="BS"/>
    <n v="21"/>
    <n v="10"/>
    <n v="14"/>
    <n v="9"/>
    <x v="6"/>
    <m/>
    <n v="-7"/>
    <n v="-0.33333333333333331"/>
    <n v="4"/>
    <x v="0"/>
    <x v="37"/>
    <x v="1"/>
  </r>
  <r>
    <x v="25"/>
    <x v="949"/>
    <x v="1"/>
    <s v="BS"/>
    <n v="46"/>
    <n v="25"/>
    <n v="34"/>
    <n v="16"/>
    <x v="6"/>
    <m/>
    <n v="-12"/>
    <n v="-0.2608695652173913"/>
    <n v="8"/>
    <x v="0"/>
    <x v="30"/>
    <x v="1"/>
  </r>
  <r>
    <x v="25"/>
    <x v="950"/>
    <x v="1"/>
    <s v="BS"/>
    <n v="526"/>
    <n v="48"/>
    <n v="672"/>
    <n v="77"/>
    <x v="6"/>
    <m/>
    <n v="146"/>
    <n v="0.27756653992395436"/>
    <n v="88"/>
    <x v="1"/>
    <x v="97"/>
    <x v="0"/>
  </r>
  <r>
    <x v="25"/>
    <x v="950"/>
    <x v="1"/>
    <s v="BS"/>
    <n v="135"/>
    <n v="24"/>
    <n v="137"/>
    <n v="34"/>
    <x v="6"/>
    <m/>
    <n v="2"/>
    <n v="1.4814814814814815E-2"/>
    <n v="23"/>
    <x v="0"/>
    <x v="4"/>
    <x v="1"/>
  </r>
  <r>
    <x v="25"/>
    <x v="688"/>
    <x v="1"/>
    <s v="BS"/>
    <n v="4"/>
    <n v="0"/>
    <n v="0"/>
    <n v="1"/>
    <x v="7"/>
    <m/>
    <n v="-4"/>
    <n v="-1"/>
    <n v="1"/>
    <x v="1"/>
    <x v="6"/>
    <x v="1"/>
  </r>
  <r>
    <x v="25"/>
    <x v="20"/>
    <x v="1"/>
    <s v="BA"/>
    <n v="31"/>
    <n v="7"/>
    <n v="38"/>
    <n v="7"/>
    <x v="5"/>
    <m/>
    <n v="7"/>
    <n v="0.22580645161290322"/>
    <n v="5"/>
    <x v="0"/>
    <x v="30"/>
    <x v="1"/>
  </r>
  <r>
    <x v="25"/>
    <x v="689"/>
    <x v="1"/>
    <s v="BS"/>
    <n v="4"/>
    <n v="2"/>
    <n v="3"/>
    <n v="1"/>
    <x v="7"/>
    <m/>
    <n v="-1"/>
    <n v="-0.25"/>
    <n v="1"/>
    <x v="0"/>
    <x v="17"/>
    <x v="0"/>
  </r>
  <r>
    <x v="25"/>
    <x v="951"/>
    <x v="1"/>
    <s v="BS"/>
    <n v="89"/>
    <n v="22"/>
    <n v="84"/>
    <n v="17"/>
    <x v="4"/>
    <m/>
    <n v="-5"/>
    <n v="-5.6179775280898875E-2"/>
    <n v="15"/>
    <x v="0"/>
    <x v="22"/>
    <x v="1"/>
  </r>
  <r>
    <x v="25"/>
    <x v="952"/>
    <x v="1"/>
    <s v="BA"/>
    <n v="146"/>
    <n v="11"/>
    <n v="172"/>
    <n v="24"/>
    <x v="14"/>
    <m/>
    <n v="26"/>
    <n v="0.17808219178082191"/>
    <n v="24"/>
    <x v="1"/>
    <x v="77"/>
    <x v="0"/>
  </r>
  <r>
    <x v="25"/>
    <x v="953"/>
    <x v="1"/>
    <s v="BA"/>
    <n v="23"/>
    <n v="13"/>
    <n v="26"/>
    <n v="12"/>
    <x v="7"/>
    <m/>
    <n v="3"/>
    <n v="0.13043478260869565"/>
    <n v="4"/>
    <x v="0"/>
    <x v="91"/>
    <x v="1"/>
  </r>
  <r>
    <x v="25"/>
    <x v="27"/>
    <x v="1"/>
    <s v="BA"/>
    <n v="82"/>
    <n v="17"/>
    <n v="72"/>
    <n v="15"/>
    <x v="3"/>
    <m/>
    <n v="-10"/>
    <n v="-0.12195121951219512"/>
    <n v="14"/>
    <x v="0"/>
    <x v="35"/>
    <x v="1"/>
  </r>
  <r>
    <x v="25"/>
    <x v="30"/>
    <x v="1"/>
    <s v="BS"/>
    <n v="134"/>
    <n v="41"/>
    <n v="134"/>
    <n v="39"/>
    <x v="1"/>
    <m/>
    <n v="0"/>
    <n v="0"/>
    <n v="22"/>
    <x v="0"/>
    <x v="34"/>
    <x v="1"/>
  </r>
  <r>
    <x v="25"/>
    <x v="32"/>
    <x v="1"/>
    <s v="BA"/>
    <n v="11"/>
    <n v="0"/>
    <n v="15"/>
    <n v="2"/>
    <x v="8"/>
    <m/>
    <n v="4"/>
    <n v="0.36363636363636365"/>
    <n v="2"/>
    <x v="1"/>
    <x v="57"/>
    <x v="0"/>
  </r>
  <r>
    <x v="25"/>
    <x v="32"/>
    <x v="1"/>
    <s v="BS"/>
    <n v="53"/>
    <n v="14"/>
    <n v="45"/>
    <n v="12"/>
    <x v="8"/>
    <m/>
    <n v="-8"/>
    <n v="-0.15094339622641509"/>
    <n v="9"/>
    <x v="0"/>
    <x v="21"/>
    <x v="1"/>
  </r>
  <r>
    <x v="25"/>
    <x v="954"/>
    <x v="1"/>
    <s v="BS"/>
    <n v="7"/>
    <n v="3"/>
    <n v="8"/>
    <n v="1"/>
    <x v="7"/>
    <m/>
    <n v="1"/>
    <n v="0.14285714285714285"/>
    <n v="1"/>
    <x v="0"/>
    <x v="17"/>
    <x v="0"/>
  </r>
  <r>
    <x v="25"/>
    <x v="955"/>
    <x v="1"/>
    <s v="BS"/>
    <n v="108"/>
    <n v="19"/>
    <n v="136"/>
    <n v="19"/>
    <x v="6"/>
    <m/>
    <n v="28"/>
    <n v="0.25925925925925924"/>
    <n v="18"/>
    <x v="0"/>
    <x v="4"/>
    <x v="0"/>
  </r>
  <r>
    <x v="25"/>
    <x v="34"/>
    <x v="1"/>
    <s v="BA"/>
    <n v="28"/>
    <n v="6"/>
    <n v="40"/>
    <n v="3"/>
    <x v="9"/>
    <m/>
    <n v="12"/>
    <n v="0.42857142857142855"/>
    <n v="5"/>
    <x v="0"/>
    <x v="81"/>
    <x v="0"/>
  </r>
  <r>
    <x v="25"/>
    <x v="76"/>
    <x v="1"/>
    <s v="BS"/>
    <n v="130"/>
    <n v="36"/>
    <n v="138"/>
    <n v="32"/>
    <x v="13"/>
    <m/>
    <n v="8"/>
    <n v="6.1538461538461542E-2"/>
    <n v="22"/>
    <x v="0"/>
    <x v="4"/>
    <x v="1"/>
  </r>
  <r>
    <x v="25"/>
    <x v="515"/>
    <x v="1"/>
    <s v="BS"/>
    <n v="12"/>
    <n v="13"/>
    <n v="15"/>
    <n v="7"/>
    <x v="13"/>
    <m/>
    <n v="3"/>
    <n v="0.25"/>
    <n v="2"/>
    <x v="0"/>
    <x v="57"/>
    <x v="1"/>
  </r>
  <r>
    <x v="25"/>
    <x v="956"/>
    <x v="0"/>
    <s v="MS"/>
    <n v="135"/>
    <n v="24"/>
    <n v="0"/>
    <n v="0"/>
    <x v="6"/>
    <m/>
    <n v="-135"/>
    <n v="-1"/>
    <n v="45"/>
    <x v="1"/>
    <x v="6"/>
    <x v="0"/>
  </r>
  <r>
    <x v="25"/>
    <x v="957"/>
    <x v="0"/>
    <s v="MS"/>
    <n v="26"/>
    <n v="1"/>
    <n v="29"/>
    <n v="5"/>
    <x v="6"/>
    <m/>
    <n v="3"/>
    <n v="0.11538461538461539"/>
    <n v="9"/>
    <x v="1"/>
    <x v="36"/>
    <x v="0"/>
  </r>
  <r>
    <x v="25"/>
    <x v="958"/>
    <x v="1"/>
    <s v="BS"/>
    <n v="2"/>
    <n v="0"/>
    <m/>
    <m/>
    <x v="6"/>
    <m/>
    <n v="-2"/>
    <n v="-1"/>
    <n v="0"/>
    <x v="1"/>
    <x v="6"/>
    <x v="0"/>
  </r>
  <r>
    <x v="25"/>
    <x v="958"/>
    <x v="1"/>
    <s v="BS"/>
    <n v="108"/>
    <n v="18"/>
    <n v="109"/>
    <n v="13"/>
    <x v="6"/>
    <m/>
    <n v="1"/>
    <n v="9.2592592592592587E-3"/>
    <n v="18"/>
    <x v="1"/>
    <x v="85"/>
    <x v="0"/>
  </r>
  <r>
    <x v="25"/>
    <x v="35"/>
    <x v="1"/>
    <s v="BA"/>
    <n v="5"/>
    <n v="0"/>
    <n v="7"/>
    <n v="1"/>
    <x v="5"/>
    <m/>
    <n v="2"/>
    <n v="0.4"/>
    <n v="1"/>
    <x v="1"/>
    <x v="17"/>
    <x v="0"/>
  </r>
  <r>
    <x v="25"/>
    <x v="228"/>
    <x v="1"/>
    <s v="BS"/>
    <n v="11"/>
    <n v="7"/>
    <n v="14"/>
    <n v="3"/>
    <x v="7"/>
    <m/>
    <n v="3"/>
    <n v="0.27272727272727271"/>
    <n v="2"/>
    <x v="0"/>
    <x v="37"/>
    <x v="1"/>
  </r>
  <r>
    <x v="25"/>
    <x v="326"/>
    <x v="1"/>
    <s v="BS"/>
    <n v="1"/>
    <n v="24"/>
    <n v="0"/>
    <n v="0"/>
    <x v="6"/>
    <m/>
    <n v="-1"/>
    <n v="-1"/>
    <n v="0"/>
    <x v="0"/>
    <x v="6"/>
    <x v="0"/>
  </r>
  <r>
    <x v="25"/>
    <x v="326"/>
    <x v="0"/>
    <s v="MS"/>
    <n v="85"/>
    <n v="0"/>
    <n v="83"/>
    <n v="29"/>
    <x v="6"/>
    <m/>
    <n v="-2"/>
    <n v="-2.3529411764705882E-2"/>
    <n v="28"/>
    <x v="1"/>
    <x v="26"/>
    <x v="1"/>
  </r>
  <r>
    <x v="25"/>
    <x v="230"/>
    <x v="1"/>
    <s v="BS"/>
    <n v="36"/>
    <n v="6"/>
    <n v="19"/>
    <n v="2"/>
    <x v="2"/>
    <m/>
    <n v="-17"/>
    <n v="-0.47222222222222221"/>
    <n v="6"/>
    <x v="1"/>
    <x v="57"/>
    <x v="0"/>
  </r>
  <r>
    <x v="25"/>
    <x v="233"/>
    <x v="1"/>
    <s v="BA"/>
    <n v="67"/>
    <n v="12"/>
    <n v="78"/>
    <n v="11"/>
    <x v="5"/>
    <m/>
    <n v="11"/>
    <n v="0.16417910447761194"/>
    <n v="11"/>
    <x v="0"/>
    <x v="103"/>
    <x v="0"/>
  </r>
  <r>
    <x v="25"/>
    <x v="36"/>
    <x v="1"/>
    <s v="BA"/>
    <n v="651"/>
    <n v="208"/>
    <n v="629"/>
    <n v="186"/>
    <x v="5"/>
    <m/>
    <n v="-22"/>
    <n v="-3.3794162826420893E-2"/>
    <n v="109"/>
    <x v="0"/>
    <x v="163"/>
    <x v="1"/>
  </r>
  <r>
    <x v="25"/>
    <x v="959"/>
    <x v="1"/>
    <s v="BS"/>
    <n v="7"/>
    <n v="0"/>
    <n v="7"/>
    <n v="0"/>
    <x v="6"/>
    <m/>
    <n v="0"/>
    <n v="0"/>
    <n v="1"/>
    <x v="1"/>
    <x v="17"/>
    <x v="0"/>
  </r>
  <r>
    <x v="25"/>
    <x v="536"/>
    <x v="1"/>
    <s v="BS"/>
    <n v="167"/>
    <n v="105"/>
    <n v="146"/>
    <n v="87"/>
    <x v="16"/>
    <m/>
    <n v="-21"/>
    <n v="-0.12574850299401197"/>
    <n v="28"/>
    <x v="0"/>
    <x v="101"/>
    <x v="1"/>
  </r>
  <r>
    <x v="25"/>
    <x v="536"/>
    <x v="0"/>
    <s v="MSW"/>
    <n v="24"/>
    <n v="0"/>
    <n v="33"/>
    <n v="13"/>
    <x v="16"/>
    <m/>
    <n v="9"/>
    <n v="0.375"/>
    <n v="8"/>
    <x v="1"/>
    <x v="29"/>
    <x v="1"/>
  </r>
  <r>
    <x v="25"/>
    <x v="41"/>
    <x v="1"/>
    <s v="BA"/>
    <n v="312"/>
    <n v="43"/>
    <n v="400"/>
    <n v="58"/>
    <x v="5"/>
    <m/>
    <n v="88"/>
    <n v="0.28205128205128205"/>
    <n v="52"/>
    <x v="1"/>
    <x v="88"/>
    <x v="0"/>
  </r>
  <r>
    <x v="25"/>
    <x v="42"/>
    <x v="1"/>
    <s v="BA"/>
    <n v="7"/>
    <n v="7"/>
    <n v="11"/>
    <n v="0"/>
    <x v="5"/>
    <m/>
    <n v="4"/>
    <n v="0.5714285714285714"/>
    <n v="1"/>
    <x v="0"/>
    <x v="37"/>
    <x v="0"/>
  </r>
  <r>
    <x v="25"/>
    <x v="42"/>
    <x v="1"/>
    <s v="BA"/>
    <n v="29"/>
    <n v="6"/>
    <n v="17"/>
    <n v="7"/>
    <x v="5"/>
    <m/>
    <n v="-12"/>
    <n v="-0.41379310344827586"/>
    <n v="5"/>
    <x v="0"/>
    <x v="57"/>
    <x v="1"/>
  </r>
  <r>
    <x v="25"/>
    <x v="960"/>
    <x v="1"/>
    <s v="BA"/>
    <n v="23"/>
    <n v="1"/>
    <n v="21"/>
    <n v="11"/>
    <x v="9"/>
    <m/>
    <n v="-2"/>
    <n v="-8.6956521739130432E-2"/>
    <n v="4"/>
    <x v="1"/>
    <x v="91"/>
    <x v="1"/>
  </r>
  <r>
    <x v="26"/>
    <x v="111"/>
    <x v="4"/>
    <m/>
    <n v="137657"/>
    <n v="32934"/>
    <m/>
    <m/>
    <x v="15"/>
    <m/>
    <n v="-560"/>
    <n v="-4.0680822624348922E-3"/>
    <m/>
    <x v="2"/>
    <x v="42"/>
    <x v="2"/>
  </r>
  <r>
    <x v="4"/>
    <x v="111"/>
    <x v="4"/>
    <m/>
    <m/>
    <m/>
    <m/>
    <m/>
    <x v="15"/>
    <m/>
    <m/>
    <m/>
    <m/>
    <x v="2"/>
    <x v="42"/>
    <x v="2"/>
  </r>
  <r>
    <x v="4"/>
    <x v="111"/>
    <x v="4"/>
    <m/>
    <m/>
    <m/>
    <m/>
    <m/>
    <x v="15"/>
    <m/>
    <m/>
    <m/>
    <m/>
    <x v="2"/>
    <x v="42"/>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21">
  <r>
    <x v="0"/>
    <x v="0"/>
    <x v="0"/>
    <s v="MBA"/>
    <n v="58"/>
    <n v="28"/>
    <n v="62"/>
    <n v="15"/>
    <x v="0"/>
    <m/>
  </r>
  <r>
    <x v="0"/>
    <x v="0"/>
    <x v="0"/>
    <s v="MS"/>
    <n v="440"/>
    <n v="230"/>
    <n v="360"/>
    <n v="253"/>
    <x v="0"/>
    <m/>
  </r>
  <r>
    <x v="0"/>
    <x v="1"/>
    <x v="1"/>
    <s v="BBA"/>
    <n v="2984"/>
    <n v="600"/>
    <n v="2725"/>
    <n v="636"/>
    <x v="0"/>
    <m/>
  </r>
  <r>
    <x v="0"/>
    <x v="2"/>
    <x v="1"/>
    <s v="BA"/>
    <n v="226"/>
    <n v="43"/>
    <n v="240"/>
    <n v="52"/>
    <x v="0"/>
    <m/>
  </r>
  <r>
    <x v="0"/>
    <x v="3"/>
    <x v="0"/>
    <s v="MA"/>
    <n v="66"/>
    <n v="30"/>
    <n v="68"/>
    <n v="29"/>
    <x v="1"/>
    <m/>
  </r>
  <r>
    <x v="0"/>
    <x v="4"/>
    <x v="1"/>
    <s v="BA"/>
    <n v="271"/>
    <n v="33"/>
    <n v="277"/>
    <n v="32"/>
    <x v="2"/>
    <m/>
  </r>
  <r>
    <x v="0"/>
    <x v="5"/>
    <x v="0"/>
    <s v="MBA"/>
    <n v="8"/>
    <n v="8"/>
    <n v="0"/>
    <n v="9"/>
    <x v="1"/>
    <m/>
  </r>
  <r>
    <x v="0"/>
    <x v="6"/>
    <x v="0"/>
    <s v="MBA"/>
    <n v="492"/>
    <n v="144"/>
    <n v="544"/>
    <n v="152"/>
    <x v="1"/>
    <m/>
  </r>
  <r>
    <x v="0"/>
    <x v="7"/>
    <x v="1"/>
    <s v="BA"/>
    <n v="1055"/>
    <n v="338"/>
    <n v="1027"/>
    <n v="290"/>
    <x v="3"/>
    <m/>
  </r>
  <r>
    <x v="0"/>
    <x v="8"/>
    <x v="1"/>
    <s v="BA"/>
    <n v="149"/>
    <n v="36"/>
    <n v="210"/>
    <n v="60"/>
    <x v="3"/>
    <m/>
  </r>
  <r>
    <x v="0"/>
    <x v="9"/>
    <x v="1"/>
    <s v="BBA"/>
    <n v="890"/>
    <n v="184"/>
    <n v="990"/>
    <n v="243"/>
    <x v="4"/>
    <m/>
  </r>
  <r>
    <x v="0"/>
    <x v="10"/>
    <x v="0"/>
    <s v="MA"/>
    <n v="53"/>
    <n v="21"/>
    <n v="60"/>
    <n v="24"/>
    <x v="3"/>
    <m/>
  </r>
  <r>
    <x v="0"/>
    <x v="11"/>
    <x v="1"/>
    <s v="BA"/>
    <n v="231"/>
    <n v="70"/>
    <n v="295"/>
    <n v="69"/>
    <x v="1"/>
    <m/>
  </r>
  <r>
    <x v="0"/>
    <x v="11"/>
    <x v="1"/>
    <s v="BBA"/>
    <n v="222"/>
    <n v="68"/>
    <n v="271"/>
    <n v="79"/>
    <x v="1"/>
    <m/>
  </r>
  <r>
    <x v="0"/>
    <x v="12"/>
    <x v="1"/>
    <s v="BA"/>
    <n v="92"/>
    <n v="31"/>
    <n v="135"/>
    <n v="34"/>
    <x v="5"/>
    <m/>
  </r>
  <r>
    <x v="0"/>
    <x v="13"/>
    <x v="1"/>
    <s v="BBA"/>
    <n v="208"/>
    <n v="69"/>
    <n v="280"/>
    <n v="87"/>
    <x v="1"/>
    <m/>
  </r>
  <r>
    <x v="0"/>
    <x v="13"/>
    <x v="0"/>
    <s v="MS"/>
    <n v="10"/>
    <n v="19"/>
    <n v="14"/>
    <n v="8"/>
    <x v="1"/>
    <m/>
  </r>
  <r>
    <x v="0"/>
    <x v="14"/>
    <x v="1"/>
    <s v="BBA"/>
    <n v="3507"/>
    <n v="865"/>
    <n v="3383"/>
    <n v="918"/>
    <x v="0"/>
    <m/>
  </r>
  <r>
    <x v="0"/>
    <x v="14"/>
    <x v="0"/>
    <s v="MBA"/>
    <n v="13"/>
    <n v="21"/>
    <n v="2"/>
    <n v="5"/>
    <x v="0"/>
    <m/>
  </r>
  <r>
    <x v="0"/>
    <x v="14"/>
    <x v="0"/>
    <s v="MS"/>
    <n v="116"/>
    <n v="72"/>
    <n v="183"/>
    <n v="63"/>
    <x v="0"/>
    <m/>
  </r>
  <r>
    <x v="0"/>
    <x v="15"/>
    <x v="0"/>
    <s v="MS"/>
    <n v="83"/>
    <n v="35"/>
    <n v="68"/>
    <n v="45"/>
    <x v="0"/>
    <m/>
  </r>
  <r>
    <x v="0"/>
    <x v="16"/>
    <x v="1"/>
    <s v="BS"/>
    <n v="69"/>
    <n v="10"/>
    <n v="122"/>
    <n v="14"/>
    <x v="0"/>
    <m/>
  </r>
  <r>
    <x v="0"/>
    <x v="17"/>
    <x v="0"/>
    <s v="MS"/>
    <n v="27"/>
    <n v="7"/>
    <n v="28"/>
    <n v="12"/>
    <x v="0"/>
    <m/>
  </r>
  <r>
    <x v="0"/>
    <x v="18"/>
    <x v="0"/>
    <s v="MBA"/>
    <n v="61"/>
    <n v="12"/>
    <n v="57"/>
    <n v="29"/>
    <x v="6"/>
    <m/>
  </r>
  <r>
    <x v="0"/>
    <x v="19"/>
    <x v="0"/>
    <s v="MS in Ed"/>
    <n v="135"/>
    <n v="44"/>
    <n v="119"/>
    <n v="44"/>
    <x v="7"/>
    <m/>
  </r>
  <r>
    <x v="0"/>
    <x v="20"/>
    <x v="1"/>
    <s v="BA"/>
    <n v="49"/>
    <n v="21"/>
    <n v="45"/>
    <n v="18"/>
    <x v="5"/>
    <m/>
  </r>
  <r>
    <x v="0"/>
    <x v="21"/>
    <x v="0"/>
    <s v="MS"/>
    <n v="11"/>
    <n v="1"/>
    <n v="26"/>
    <n v="0"/>
    <x v="1"/>
    <m/>
  </r>
  <r>
    <x v="0"/>
    <x v="22"/>
    <x v="0"/>
    <s v="MS"/>
    <n v="16"/>
    <n v="16"/>
    <n v="1"/>
    <n v="18"/>
    <x v="1"/>
    <m/>
  </r>
  <r>
    <x v="0"/>
    <x v="23"/>
    <x v="0"/>
    <s v="MS"/>
    <n v="110"/>
    <n v="59"/>
    <n v="121"/>
    <n v="43"/>
    <x v="1"/>
    <m/>
  </r>
  <r>
    <x v="0"/>
    <x v="23"/>
    <x v="1"/>
    <s v="BBA"/>
    <n v="74"/>
    <n v="38"/>
    <n v="81"/>
    <n v="17"/>
    <x v="1"/>
    <m/>
  </r>
  <r>
    <x v="0"/>
    <x v="24"/>
    <x v="0"/>
    <s v="MS"/>
    <n v="163"/>
    <n v="42"/>
    <n v="260"/>
    <n v="80"/>
    <x v="4"/>
    <m/>
  </r>
  <r>
    <x v="0"/>
    <x v="25"/>
    <x v="0"/>
    <s v="MIA"/>
    <n v="82"/>
    <n v="0"/>
    <n v="116"/>
    <n v="9"/>
    <x v="1"/>
    <m/>
  </r>
  <r>
    <x v="0"/>
    <x v="26"/>
    <x v="1"/>
    <s v="BBA"/>
    <n v="321"/>
    <n v="36"/>
    <n v="392"/>
    <n v="44"/>
    <x v="1"/>
    <m/>
  </r>
  <r>
    <x v="0"/>
    <x v="27"/>
    <x v="1"/>
    <s v="BA"/>
    <n v="149"/>
    <n v="46"/>
    <n v="168"/>
    <n v="45"/>
    <x v="3"/>
    <m/>
  </r>
  <r>
    <x v="0"/>
    <x v="28"/>
    <x v="1"/>
    <s v="BA"/>
    <n v="96"/>
    <n v="21"/>
    <n v="56"/>
    <n v="32"/>
    <x v="5"/>
    <m/>
  </r>
  <r>
    <x v="0"/>
    <x v="29"/>
    <x v="1"/>
    <s v="BBA"/>
    <n v="700"/>
    <n v="226"/>
    <n v="767"/>
    <n v="207"/>
    <x v="1"/>
    <m/>
  </r>
  <r>
    <x v="0"/>
    <x v="30"/>
    <x v="0"/>
    <s v="MS"/>
    <n v="56"/>
    <n v="43"/>
    <n v="61"/>
    <n v="29"/>
    <x v="1"/>
    <m/>
  </r>
  <r>
    <x v="0"/>
    <x v="31"/>
    <x v="1"/>
    <s v="BBA"/>
    <n v="1611"/>
    <n v="394"/>
    <n v="1903"/>
    <n v="416"/>
    <x v="1"/>
    <m/>
  </r>
  <r>
    <x v="0"/>
    <x v="32"/>
    <x v="1"/>
    <s v="BA"/>
    <n v="148"/>
    <n v="29"/>
    <n v="167"/>
    <n v="53"/>
    <x v="8"/>
    <m/>
  </r>
  <r>
    <x v="0"/>
    <x v="33"/>
    <x v="0"/>
    <s v="MA"/>
    <n v="36"/>
    <n v="18"/>
    <n v="41"/>
    <n v="20"/>
    <x v="6"/>
    <m/>
  </r>
  <r>
    <x v="0"/>
    <x v="34"/>
    <x v="1"/>
    <s v="BA"/>
    <n v="57"/>
    <n v="17"/>
    <n v="66"/>
    <n v="12"/>
    <x v="9"/>
    <m/>
  </r>
  <r>
    <x v="0"/>
    <x v="35"/>
    <x v="1"/>
    <s v="BA"/>
    <n v="29"/>
    <n v="17"/>
    <n v="38"/>
    <n v="12"/>
    <x v="5"/>
    <m/>
  </r>
  <r>
    <x v="0"/>
    <x v="36"/>
    <x v="1"/>
    <s v="BA"/>
    <n v="351"/>
    <n v="129"/>
    <n v="451"/>
    <n v="105"/>
    <x v="5"/>
    <m/>
  </r>
  <r>
    <x v="0"/>
    <x v="37"/>
    <x v="0"/>
    <s v="MPA"/>
    <n v="562"/>
    <n v="190"/>
    <n v="508"/>
    <n v="205"/>
    <x v="10"/>
    <m/>
  </r>
  <r>
    <x v="0"/>
    <x v="38"/>
    <x v="1"/>
    <s v="BS"/>
    <n v="163"/>
    <n v="48"/>
    <n v="162"/>
    <n v="58"/>
    <x v="10"/>
    <m/>
  </r>
  <r>
    <x v="0"/>
    <x v="39"/>
    <x v="0"/>
    <s v="MS"/>
    <n v="81"/>
    <n v="32"/>
    <n v="66"/>
    <n v="36"/>
    <x v="0"/>
    <m/>
  </r>
  <r>
    <x v="0"/>
    <x v="40"/>
    <x v="0"/>
    <s v="MS"/>
    <n v="32"/>
    <n v="4"/>
    <n v="35"/>
    <n v="11"/>
    <x v="1"/>
    <m/>
  </r>
  <r>
    <x v="0"/>
    <x v="40"/>
    <x v="1"/>
    <s v="BBA"/>
    <n v="193"/>
    <n v="66"/>
    <n v="211"/>
    <n v="64"/>
    <x v="1"/>
    <m/>
  </r>
  <r>
    <x v="0"/>
    <x v="41"/>
    <x v="1"/>
    <s v="BA"/>
    <n v="40"/>
    <n v="15"/>
    <n v="61"/>
    <n v="12"/>
    <x v="5"/>
    <m/>
  </r>
  <r>
    <x v="0"/>
    <x v="42"/>
    <x v="1"/>
    <s v="BA"/>
    <n v="6"/>
    <n v="6"/>
    <n v="11"/>
    <n v="4"/>
    <x v="5"/>
    <m/>
  </r>
  <r>
    <x v="0"/>
    <x v="43"/>
    <x v="1"/>
    <s v="BA"/>
    <n v="24"/>
    <n v="6"/>
    <n v="28"/>
    <n v="6"/>
    <x v="8"/>
    <m/>
  </r>
  <r>
    <x v="0"/>
    <x v="43"/>
    <x v="0"/>
    <s v="MS"/>
    <n v="106"/>
    <n v="39"/>
    <n v="112"/>
    <n v="31"/>
    <x v="8"/>
    <m/>
  </r>
  <r>
    <x v="0"/>
    <x v="44"/>
    <x v="1"/>
    <s v="BBA"/>
    <n v="178"/>
    <n v="38"/>
    <n v="179"/>
    <n v="55"/>
    <x v="8"/>
    <m/>
  </r>
  <r>
    <x v="0"/>
    <x v="45"/>
    <x v="0"/>
    <s v="MS"/>
    <n v="123"/>
    <n v="70"/>
    <n v="153"/>
    <n v="67"/>
    <x v="0"/>
    <m/>
  </r>
  <r>
    <x v="1"/>
    <x v="1"/>
    <x v="2"/>
    <s v="AAS"/>
    <n v="704"/>
    <n v="188"/>
    <n v="574"/>
    <n v="166"/>
    <x v="0"/>
    <m/>
  </r>
  <r>
    <x v="1"/>
    <x v="1"/>
    <x v="3"/>
    <s v="Cert. &gt;=30 Credits"/>
    <n v="37"/>
    <n v="12"/>
    <n v="29"/>
    <n v="3"/>
    <x v="0"/>
    <m/>
  </r>
  <r>
    <x v="1"/>
    <x v="46"/>
    <x v="2"/>
    <s v="AS"/>
    <n v="38"/>
    <n v="13"/>
    <n v="41"/>
    <n v="15"/>
    <x v="0"/>
    <m/>
  </r>
  <r>
    <x v="1"/>
    <x v="47"/>
    <x v="2"/>
    <s v="AS"/>
    <n v="422"/>
    <n v="34"/>
    <n v="443"/>
    <n v="42"/>
    <x v="3"/>
    <m/>
  </r>
  <r>
    <x v="1"/>
    <x v="48"/>
    <x v="2"/>
    <s v="AA"/>
    <n v="28"/>
    <n v="5"/>
    <n v="41"/>
    <n v="3"/>
    <x v="5"/>
    <m/>
  </r>
  <r>
    <x v="1"/>
    <x v="49"/>
    <x v="2"/>
    <s v="AS"/>
    <n v="302"/>
    <n v="37"/>
    <n v="375"/>
    <n v="57"/>
    <x v="9"/>
    <m/>
  </r>
  <r>
    <x v="1"/>
    <x v="50"/>
    <x v="2"/>
    <s v="AS"/>
    <n v="104"/>
    <n v="7"/>
    <n v="104"/>
    <n v="9"/>
    <x v="2"/>
    <m/>
  </r>
  <r>
    <x v="1"/>
    <x v="51"/>
    <x v="2"/>
    <s v="AA"/>
    <n v="620"/>
    <n v="401"/>
    <n v="701"/>
    <n v="391"/>
    <x v="1"/>
    <m/>
  </r>
  <r>
    <x v="1"/>
    <x v="51"/>
    <x v="2"/>
    <s v="AA"/>
    <n v="1523"/>
    <n v="0"/>
    <n v="0"/>
    <n v="2"/>
    <x v="1"/>
    <m/>
  </r>
  <r>
    <x v="1"/>
    <x v="52"/>
    <x v="2"/>
    <s v="AAS"/>
    <n v="1096"/>
    <n v="110"/>
    <n v="1248"/>
    <n v="172"/>
    <x v="1"/>
    <m/>
  </r>
  <r>
    <x v="1"/>
    <x v="53"/>
    <x v="2"/>
    <s v="AS"/>
    <n v="791"/>
    <n v="171"/>
    <n v="721"/>
    <n v="173"/>
    <x v="7"/>
    <m/>
  </r>
  <r>
    <x v="1"/>
    <x v="54"/>
    <x v="2"/>
    <s v="AA"/>
    <n v="16"/>
    <n v="0"/>
    <n v="32"/>
    <n v="1"/>
    <x v="5"/>
    <m/>
  </r>
  <r>
    <x v="1"/>
    <x v="8"/>
    <x v="2"/>
    <s v="AA"/>
    <n v="400"/>
    <n v="103"/>
    <n v="380"/>
    <n v="112"/>
    <x v="3"/>
    <m/>
  </r>
  <r>
    <x v="1"/>
    <x v="55"/>
    <x v="2"/>
    <s v="AS"/>
    <n v="127"/>
    <n v="56"/>
    <n v="95"/>
    <n v="47"/>
    <x v="6"/>
    <m/>
  </r>
  <r>
    <x v="1"/>
    <x v="9"/>
    <x v="2"/>
    <s v="AAS"/>
    <n v="321"/>
    <n v="66"/>
    <n v="334"/>
    <n v="54"/>
    <x v="4"/>
    <m/>
  </r>
  <r>
    <x v="1"/>
    <x v="56"/>
    <x v="2"/>
    <s v="AAS"/>
    <n v="319"/>
    <n v="83"/>
    <n v="276"/>
    <n v="82"/>
    <x v="4"/>
    <m/>
  </r>
  <r>
    <x v="1"/>
    <x v="57"/>
    <x v="2"/>
    <s v="AS"/>
    <n v="960"/>
    <n v="57"/>
    <n v="985"/>
    <n v="96"/>
    <x v="4"/>
    <m/>
  </r>
  <r>
    <x v="1"/>
    <x v="58"/>
    <x v="2"/>
    <s v="AA"/>
    <n v="2614"/>
    <n v="523"/>
    <n v="2463"/>
    <n v="562"/>
    <x v="11"/>
    <m/>
  </r>
  <r>
    <x v="1"/>
    <x v="59"/>
    <x v="2"/>
    <s v="AS"/>
    <n v="53"/>
    <n v="0"/>
    <n v="148"/>
    <n v="5"/>
    <x v="3"/>
    <m/>
  </r>
  <r>
    <x v="1"/>
    <x v="11"/>
    <x v="2"/>
    <s v="AA"/>
    <n v="68"/>
    <n v="10"/>
    <n v="100"/>
    <n v="6"/>
    <x v="1"/>
    <m/>
  </r>
  <r>
    <x v="1"/>
    <x v="60"/>
    <x v="2"/>
    <s v="AS"/>
    <n v="528"/>
    <n v="64"/>
    <n v="498"/>
    <n v="54"/>
    <x v="12"/>
    <m/>
  </r>
  <r>
    <x v="1"/>
    <x v="61"/>
    <x v="2"/>
    <s v="AS"/>
    <n v="55"/>
    <n v="0"/>
    <n v="105"/>
    <n v="9"/>
    <x v="0"/>
    <m/>
  </r>
  <r>
    <x v="1"/>
    <x v="62"/>
    <x v="2"/>
    <s v="AS"/>
    <n v="264"/>
    <n v="12"/>
    <n v="193"/>
    <n v="15"/>
    <x v="11"/>
    <m/>
  </r>
  <r>
    <x v="1"/>
    <x v="63"/>
    <x v="2"/>
    <s v="AA"/>
    <n v="17"/>
    <n v="0"/>
    <n v="16"/>
    <n v="3"/>
    <x v="5"/>
    <m/>
  </r>
  <r>
    <x v="1"/>
    <x v="64"/>
    <x v="2"/>
    <s v="AS"/>
    <n v="12"/>
    <n v="2"/>
    <n v="9"/>
    <n v="1"/>
    <x v="2"/>
    <m/>
  </r>
  <r>
    <x v="1"/>
    <x v="65"/>
    <x v="2"/>
    <s v="AS"/>
    <n v="10"/>
    <n v="1"/>
    <n v="14"/>
    <n v="6"/>
    <x v="6"/>
    <m/>
  </r>
  <r>
    <x v="1"/>
    <x v="66"/>
    <x v="3"/>
    <s v="Cert. &gt;=30 Credits"/>
    <n v="1"/>
    <n v="1"/>
    <n v="0"/>
    <n v="0"/>
    <x v="6"/>
    <m/>
  </r>
  <r>
    <x v="1"/>
    <x v="67"/>
    <x v="2"/>
    <s v="AAS"/>
    <n v="102"/>
    <n v="32"/>
    <n v="82"/>
    <n v="30"/>
    <x v="6"/>
    <m/>
  </r>
  <r>
    <x v="1"/>
    <x v="20"/>
    <x v="2"/>
    <s v="AA"/>
    <n v="101"/>
    <n v="14"/>
    <n v="116"/>
    <n v="12"/>
    <x v="5"/>
    <m/>
  </r>
  <r>
    <x v="1"/>
    <x v="68"/>
    <x v="2"/>
    <s v="AS"/>
    <n v="678"/>
    <n v="155"/>
    <n v="599"/>
    <n v="156"/>
    <x v="5"/>
    <m/>
  </r>
  <r>
    <x v="1"/>
    <x v="69"/>
    <x v="2"/>
    <s v="AA"/>
    <n v="6562"/>
    <n v="1161"/>
    <n v="5401"/>
    <n v="1069"/>
    <x v="5"/>
    <m/>
  </r>
  <r>
    <x v="1"/>
    <x v="70"/>
    <x v="2"/>
    <s v="AA"/>
    <n v="94"/>
    <n v="25"/>
    <n v="108"/>
    <n v="22"/>
    <x v="7"/>
    <m/>
  </r>
  <r>
    <x v="1"/>
    <x v="71"/>
    <x v="2"/>
    <s v="AA"/>
    <n v="342"/>
    <n v="64"/>
    <n v="344"/>
    <n v="57"/>
    <x v="7"/>
    <m/>
  </r>
  <r>
    <x v="1"/>
    <x v="72"/>
    <x v="2"/>
    <s v="AA"/>
    <n v="9"/>
    <n v="0"/>
    <n v="29"/>
    <n v="0"/>
    <x v="5"/>
    <m/>
  </r>
  <r>
    <x v="1"/>
    <x v="73"/>
    <x v="2"/>
    <s v="AS"/>
    <n v="51"/>
    <n v="8"/>
    <n v="57"/>
    <n v="10"/>
    <x v="7"/>
    <m/>
  </r>
  <r>
    <x v="1"/>
    <x v="32"/>
    <x v="2"/>
    <s v="AS"/>
    <n v="111"/>
    <n v="20"/>
    <n v="123"/>
    <n v="29"/>
    <x v="8"/>
    <m/>
  </r>
  <r>
    <x v="1"/>
    <x v="74"/>
    <x v="2"/>
    <s v="AA"/>
    <n v="67"/>
    <n v="9"/>
    <n v="63"/>
    <n v="15"/>
    <x v="5"/>
    <m/>
  </r>
  <r>
    <x v="1"/>
    <x v="75"/>
    <x v="2"/>
    <s v="AS"/>
    <n v="277"/>
    <n v="65"/>
    <n v="275"/>
    <n v="63"/>
    <x v="4"/>
    <m/>
  </r>
  <r>
    <x v="1"/>
    <x v="34"/>
    <x v="2"/>
    <s v="AS"/>
    <n v="138"/>
    <n v="0"/>
    <n v="172"/>
    <n v="3"/>
    <x v="9"/>
    <m/>
  </r>
  <r>
    <x v="1"/>
    <x v="76"/>
    <x v="2"/>
    <s v="AAS"/>
    <n v="864"/>
    <n v="118"/>
    <n v="920"/>
    <n v="109"/>
    <x v="13"/>
    <m/>
  </r>
  <r>
    <x v="1"/>
    <x v="77"/>
    <x v="2"/>
    <s v="AAS"/>
    <n v="185"/>
    <n v="14"/>
    <n v="167"/>
    <n v="4"/>
    <x v="6"/>
    <m/>
  </r>
  <r>
    <x v="1"/>
    <x v="36"/>
    <x v="2"/>
    <s v="AA"/>
    <n v="1127"/>
    <n v="75"/>
    <n v="1382"/>
    <n v="195"/>
    <x v="5"/>
    <m/>
  </r>
  <r>
    <x v="1"/>
    <x v="78"/>
    <x v="2"/>
    <s v="AS"/>
    <n v="64"/>
    <n v="1"/>
    <n v="77"/>
    <n v="8"/>
    <x v="6"/>
    <m/>
  </r>
  <r>
    <x v="1"/>
    <x v="79"/>
    <x v="2"/>
    <s v="AAS"/>
    <n v="205"/>
    <n v="28"/>
    <n v="161"/>
    <n v="34"/>
    <x v="6"/>
    <m/>
  </r>
  <r>
    <x v="1"/>
    <x v="80"/>
    <x v="2"/>
    <s v="AS"/>
    <n v="33"/>
    <n v="7"/>
    <n v="37"/>
    <n v="7"/>
    <x v="7"/>
    <m/>
  </r>
  <r>
    <x v="1"/>
    <x v="81"/>
    <x v="2"/>
    <s v="AS"/>
    <n v="793"/>
    <n v="93"/>
    <n v="720"/>
    <n v="117"/>
    <x v="2"/>
    <m/>
  </r>
  <r>
    <x v="1"/>
    <x v="82"/>
    <x v="2"/>
    <s v="AS"/>
    <n v="651"/>
    <n v="64"/>
    <n v="739"/>
    <n v="127"/>
    <x v="6"/>
    <m/>
  </r>
  <r>
    <x v="1"/>
    <x v="83"/>
    <x v="2"/>
    <s v="AAS"/>
    <n v="121"/>
    <n v="9"/>
    <n v="166"/>
    <n v="13"/>
    <x v="1"/>
    <m/>
  </r>
  <r>
    <x v="1"/>
    <x v="41"/>
    <x v="2"/>
    <s v="AA"/>
    <n v="151"/>
    <n v="12"/>
    <n v="168"/>
    <n v="25"/>
    <x v="5"/>
    <m/>
  </r>
  <r>
    <x v="1"/>
    <x v="84"/>
    <x v="2"/>
    <s v="AS"/>
    <n v="390"/>
    <n v="52"/>
    <n v="386"/>
    <n v="56"/>
    <x v="3"/>
    <m/>
  </r>
  <r>
    <x v="1"/>
    <x v="85"/>
    <x v="2"/>
    <s v="AA"/>
    <n v="254"/>
    <n v="63"/>
    <n v="258"/>
    <n v="61"/>
    <x v="5"/>
    <m/>
  </r>
  <r>
    <x v="2"/>
    <x v="1"/>
    <x v="2"/>
    <s v="AAS"/>
    <n v="106"/>
    <n v="10"/>
    <n v="81"/>
    <n v="9"/>
    <x v="0"/>
    <m/>
  </r>
  <r>
    <x v="2"/>
    <x v="86"/>
    <x v="3"/>
    <s v="Cert. &gt;=30 Credits"/>
    <n v="48"/>
    <n v="6"/>
    <n v="41"/>
    <n v="8"/>
    <x v="2"/>
    <m/>
  </r>
  <r>
    <x v="2"/>
    <x v="87"/>
    <x v="3"/>
    <s v="Cert. &gt;=30 Credits"/>
    <n v="2"/>
    <n v="2"/>
    <n v="4"/>
    <n v="1"/>
    <x v="7"/>
    <m/>
  </r>
  <r>
    <x v="2"/>
    <x v="88"/>
    <x v="3"/>
    <s v="Cert. &gt;=30 Credits"/>
    <n v="36"/>
    <n v="8"/>
    <n v="25"/>
    <n v="6"/>
    <x v="14"/>
    <m/>
  </r>
  <r>
    <x v="2"/>
    <x v="89"/>
    <x v="2"/>
    <s v="AAS"/>
    <n v="213"/>
    <n v="36"/>
    <n v="198"/>
    <n v="26"/>
    <x v="14"/>
    <m/>
  </r>
  <r>
    <x v="2"/>
    <x v="50"/>
    <x v="2"/>
    <s v="AS"/>
    <n v="32"/>
    <n v="5"/>
    <n v="32"/>
    <n v="5"/>
    <x v="2"/>
    <m/>
  </r>
  <r>
    <x v="2"/>
    <x v="51"/>
    <x v="2"/>
    <s v="AS"/>
    <n v="873"/>
    <n v="163"/>
    <n v="820"/>
    <n v="176"/>
    <x v="1"/>
    <m/>
  </r>
  <r>
    <x v="2"/>
    <x v="90"/>
    <x v="2"/>
    <s v="AS"/>
    <n v="5"/>
    <n v="0"/>
    <n v="1"/>
    <n v="1"/>
    <x v="6"/>
    <m/>
  </r>
  <r>
    <x v="2"/>
    <x v="9"/>
    <x v="2"/>
    <s v="AAS"/>
    <n v="191"/>
    <n v="35"/>
    <n v="168"/>
    <n v="31"/>
    <x v="4"/>
    <m/>
  </r>
  <r>
    <x v="2"/>
    <x v="57"/>
    <x v="2"/>
    <s v="AS"/>
    <n v="307"/>
    <n v="32"/>
    <n v="289"/>
    <n v="29"/>
    <x v="4"/>
    <m/>
  </r>
  <r>
    <x v="2"/>
    <x v="58"/>
    <x v="2"/>
    <s v="AA"/>
    <n v="1026"/>
    <n v="205"/>
    <n v="1046"/>
    <n v="170"/>
    <x v="11"/>
    <m/>
  </r>
  <r>
    <x v="2"/>
    <x v="91"/>
    <x v="2"/>
    <s v="AAS"/>
    <n v="32"/>
    <n v="0"/>
    <n v="86"/>
    <n v="0"/>
    <x v="4"/>
    <m/>
  </r>
  <r>
    <x v="2"/>
    <x v="91"/>
    <x v="3"/>
    <s v="Cert. &gt;=30 Credits"/>
    <n v="1"/>
    <n v="0"/>
    <n v="3"/>
    <n v="0"/>
    <x v="4"/>
    <m/>
  </r>
  <r>
    <x v="2"/>
    <x v="92"/>
    <x v="2"/>
    <s v="AS"/>
    <n v="354"/>
    <n v="142"/>
    <n v="347"/>
    <n v="123"/>
    <x v="6"/>
    <m/>
  </r>
  <r>
    <x v="2"/>
    <x v="93"/>
    <x v="2"/>
    <s v="AAS"/>
    <n v="230"/>
    <n v="53"/>
    <n v="211"/>
    <n v="45"/>
    <x v="3"/>
    <m/>
  </r>
  <r>
    <x v="2"/>
    <x v="94"/>
    <x v="3"/>
    <s v="Cert. &gt;=30 Credits"/>
    <n v="6"/>
    <n v="2"/>
    <n v="7"/>
    <n v="0"/>
    <x v="7"/>
    <m/>
  </r>
  <r>
    <x v="2"/>
    <x v="95"/>
    <x v="2"/>
    <s v="AAS"/>
    <n v="148"/>
    <n v="29"/>
    <n v="69"/>
    <n v="37"/>
    <x v="7"/>
    <m/>
  </r>
  <r>
    <x v="2"/>
    <x v="60"/>
    <x v="2"/>
    <s v="AS"/>
    <n v="151"/>
    <n v="31"/>
    <n v="135"/>
    <n v="23"/>
    <x v="12"/>
    <m/>
  </r>
  <r>
    <x v="2"/>
    <x v="12"/>
    <x v="2"/>
    <s v="AA"/>
    <n v="70"/>
    <n v="11"/>
    <n v="52"/>
    <n v="22"/>
    <x v="5"/>
    <m/>
  </r>
  <r>
    <x v="2"/>
    <x v="96"/>
    <x v="2"/>
    <s v="AAS"/>
    <n v="4"/>
    <n v="2"/>
    <n v="0"/>
    <n v="0"/>
    <x v="12"/>
    <m/>
  </r>
  <r>
    <x v="2"/>
    <x v="97"/>
    <x v="2"/>
    <s v="AS"/>
    <n v="89"/>
    <n v="2"/>
    <n v="108"/>
    <n v="12"/>
    <x v="6"/>
    <m/>
  </r>
  <r>
    <x v="2"/>
    <x v="98"/>
    <x v="2"/>
    <s v="AAS"/>
    <n v="13"/>
    <n v="5"/>
    <n v="22"/>
    <n v="1"/>
    <x v="2"/>
    <m/>
  </r>
  <r>
    <x v="2"/>
    <x v="68"/>
    <x v="2"/>
    <s v="AAS"/>
    <n v="211"/>
    <n v="66"/>
    <n v="218"/>
    <n v="61"/>
    <x v="5"/>
    <m/>
  </r>
  <r>
    <x v="2"/>
    <x v="99"/>
    <x v="2"/>
    <s v="AA"/>
    <n v="3243"/>
    <n v="679"/>
    <n v="2935"/>
    <n v="642"/>
    <x v="5"/>
    <m/>
  </r>
  <r>
    <x v="2"/>
    <x v="99"/>
    <x v="2"/>
    <s v="AS"/>
    <n v="345"/>
    <n v="49"/>
    <n v="351"/>
    <n v="45"/>
    <x v="5"/>
    <m/>
  </r>
  <r>
    <x v="2"/>
    <x v="100"/>
    <x v="3"/>
    <s v="Cert. &gt;=30 Credits"/>
    <n v="22"/>
    <n v="4"/>
    <n v="9"/>
    <n v="0"/>
    <x v="13"/>
    <m/>
  </r>
  <r>
    <x v="2"/>
    <x v="31"/>
    <x v="2"/>
    <s v="AAS"/>
    <n v="44"/>
    <n v="8"/>
    <n v="36"/>
    <n v="4"/>
    <x v="1"/>
    <m/>
  </r>
  <r>
    <x v="2"/>
    <x v="32"/>
    <x v="2"/>
    <s v="AS"/>
    <n v="40"/>
    <n v="11"/>
    <n v="29"/>
    <n v="9"/>
    <x v="8"/>
    <m/>
  </r>
  <r>
    <x v="2"/>
    <x v="101"/>
    <x v="2"/>
    <s v="AS"/>
    <n v="112"/>
    <n v="17"/>
    <n v="97"/>
    <n v="26"/>
    <x v="3"/>
    <m/>
  </r>
  <r>
    <x v="2"/>
    <x v="102"/>
    <x v="2"/>
    <s v="AAS"/>
    <n v="113"/>
    <n v="21"/>
    <n v="111"/>
    <n v="14"/>
    <x v="6"/>
    <m/>
  </r>
  <r>
    <x v="2"/>
    <x v="103"/>
    <x v="2"/>
    <s v="AAS"/>
    <n v="105"/>
    <n v="31"/>
    <n v="86"/>
    <n v="22"/>
    <x v="6"/>
    <m/>
  </r>
  <r>
    <x v="2"/>
    <x v="104"/>
    <x v="2"/>
    <s v="AAS"/>
    <n v="71"/>
    <n v="6"/>
    <n v="55"/>
    <n v="10"/>
    <x v="6"/>
    <m/>
  </r>
  <r>
    <x v="2"/>
    <x v="76"/>
    <x v="2"/>
    <s v="AAS"/>
    <n v="604"/>
    <n v="15"/>
    <n v="605"/>
    <n v="26"/>
    <x v="13"/>
    <m/>
  </r>
  <r>
    <x v="2"/>
    <x v="105"/>
    <x v="2"/>
    <s v="AAS"/>
    <n v="34"/>
    <n v="6"/>
    <n v="23"/>
    <n v="9"/>
    <x v="14"/>
    <m/>
  </r>
  <r>
    <x v="2"/>
    <x v="106"/>
    <x v="2"/>
    <s v="AAS"/>
    <n v="78"/>
    <n v="6"/>
    <n v="57"/>
    <n v="21"/>
    <x v="11"/>
    <m/>
  </r>
  <r>
    <x v="2"/>
    <x v="106"/>
    <x v="3"/>
    <s v="Cert. &gt;=30 Credits"/>
    <n v="2"/>
    <n v="1"/>
    <n v="6"/>
    <n v="0"/>
    <x v="11"/>
    <m/>
  </r>
  <r>
    <x v="2"/>
    <x v="107"/>
    <x v="2"/>
    <s v="AAS"/>
    <n v="14"/>
    <n v="0"/>
    <n v="5"/>
    <n v="0"/>
    <x v="6"/>
    <m/>
  </r>
  <r>
    <x v="2"/>
    <x v="78"/>
    <x v="2"/>
    <s v="AS"/>
    <n v="104"/>
    <n v="19"/>
    <n v="101"/>
    <n v="30"/>
    <x v="6"/>
    <m/>
  </r>
  <r>
    <x v="2"/>
    <x v="108"/>
    <x v="2"/>
    <s v="AAS"/>
    <n v="205"/>
    <n v="30"/>
    <n v="200"/>
    <n v="27"/>
    <x v="6"/>
    <m/>
  </r>
  <r>
    <x v="2"/>
    <x v="109"/>
    <x v="2"/>
    <s v="AS"/>
    <n v="56"/>
    <n v="1"/>
    <n v="53"/>
    <n v="3"/>
    <x v="11"/>
    <m/>
  </r>
  <r>
    <x v="2"/>
    <x v="110"/>
    <x v="2"/>
    <s v="AS"/>
    <n v="83"/>
    <n v="25"/>
    <n v="94"/>
    <n v="25"/>
    <x v="6"/>
    <m/>
  </r>
  <r>
    <x v="3"/>
    <x v="1"/>
    <x v="1"/>
    <s v="BS"/>
    <n v="544"/>
    <n v="124"/>
    <n v="479"/>
    <n v="113"/>
    <x v="0"/>
    <m/>
  </r>
  <r>
    <x v="3"/>
    <x v="1"/>
    <x v="0"/>
    <s v="MS"/>
    <n v="20"/>
    <n v="19"/>
    <n v="32"/>
    <n v="7"/>
    <x v="0"/>
    <m/>
  </r>
  <r>
    <x v="4"/>
    <x v="111"/>
    <x v="4"/>
    <m/>
    <m/>
    <m/>
    <m/>
    <m/>
    <x v="15"/>
    <m/>
  </r>
  <r>
    <x v="3"/>
    <x v="112"/>
    <x v="1"/>
    <s v="BS"/>
    <n v="34"/>
    <n v="6"/>
    <n v="33"/>
    <n v="9"/>
    <x v="0"/>
    <m/>
  </r>
  <r>
    <x v="3"/>
    <x v="113"/>
    <x v="0"/>
    <s v="MAT"/>
    <n v="15"/>
    <n v="8"/>
    <n v="9"/>
    <n v="6"/>
    <x v="7"/>
    <m/>
  </r>
  <r>
    <x v="3"/>
    <x v="113"/>
    <x v="0"/>
    <s v="MAT"/>
    <n v="7"/>
    <n v="4"/>
    <n v="5"/>
    <n v="3"/>
    <x v="7"/>
    <m/>
  </r>
  <r>
    <x v="3"/>
    <x v="114"/>
    <x v="1"/>
    <s v="BA"/>
    <n v="14"/>
    <n v="4"/>
    <n v="15"/>
    <n v="4"/>
    <x v="5"/>
    <m/>
  </r>
  <r>
    <x v="3"/>
    <x v="115"/>
    <x v="1"/>
    <s v="BA"/>
    <n v="4"/>
    <n v="0"/>
    <n v="4"/>
    <n v="2"/>
    <x v="5"/>
    <m/>
  </r>
  <r>
    <x v="3"/>
    <x v="116"/>
    <x v="1"/>
    <s v="BA"/>
    <n v="55"/>
    <n v="16"/>
    <n v="51"/>
    <n v="20"/>
    <x v="5"/>
    <m/>
  </r>
  <r>
    <x v="3"/>
    <x v="117"/>
    <x v="1"/>
    <s v="BA"/>
    <n v="124"/>
    <n v="24"/>
    <n v="116"/>
    <n v="31"/>
    <x v="9"/>
    <m/>
  </r>
  <r>
    <x v="3"/>
    <x v="117"/>
    <x v="1"/>
    <s v="BFA"/>
    <n v="34"/>
    <n v="7"/>
    <n v="35"/>
    <n v="13"/>
    <x v="9"/>
    <m/>
  </r>
  <r>
    <x v="3"/>
    <x v="117"/>
    <x v="0"/>
    <s v="MFA"/>
    <n v="22"/>
    <n v="9"/>
    <n v="20"/>
    <n v="10"/>
    <x v="9"/>
    <m/>
  </r>
  <r>
    <x v="3"/>
    <x v="118"/>
    <x v="3"/>
    <s v="Adv. Cert. Post Master's"/>
    <n v="5"/>
    <n v="9"/>
    <n v="12"/>
    <n v="1"/>
    <x v="7"/>
    <m/>
  </r>
  <r>
    <x v="3"/>
    <x v="119"/>
    <x v="1"/>
    <s v="BA"/>
    <n v="27"/>
    <n v="3"/>
    <n v="23"/>
    <n v="6"/>
    <x v="5"/>
    <m/>
  </r>
  <r>
    <x v="3"/>
    <x v="119"/>
    <x v="0"/>
    <s v="MA"/>
    <n v="6"/>
    <n v="2"/>
    <n v="3"/>
    <n v="2"/>
    <x v="5"/>
    <m/>
  </r>
  <r>
    <x v="3"/>
    <x v="120"/>
    <x v="0"/>
    <s v="MA"/>
    <n v="28"/>
    <n v="6"/>
    <n v="16"/>
    <n v="12"/>
    <x v="7"/>
    <m/>
  </r>
  <r>
    <x v="3"/>
    <x v="121"/>
    <x v="3"/>
    <s v="Adv. Cert. Post Bacc."/>
    <n v="6"/>
    <n v="11"/>
    <n v="10"/>
    <n v="5"/>
    <x v="6"/>
    <m/>
  </r>
  <r>
    <x v="3"/>
    <x v="122"/>
    <x v="3"/>
    <s v="Adv. Cert. Post Bacc."/>
    <n v="31"/>
    <n v="1"/>
    <n v="18"/>
    <n v="1"/>
    <x v="7"/>
    <m/>
  </r>
  <r>
    <x v="3"/>
    <x v="123"/>
    <x v="1"/>
    <s v="BA"/>
    <n v="140"/>
    <n v="25"/>
    <n v="112"/>
    <n v="36"/>
    <x v="2"/>
    <m/>
  </r>
  <r>
    <x v="3"/>
    <x v="123"/>
    <x v="1"/>
    <s v="BS"/>
    <n v="426"/>
    <n v="82"/>
    <n v="426"/>
    <n v="58"/>
    <x v="2"/>
    <m/>
  </r>
  <r>
    <x v="3"/>
    <x v="123"/>
    <x v="0"/>
    <s v="MA"/>
    <n v="15"/>
    <n v="10"/>
    <n v="6"/>
    <n v="6"/>
    <x v="2"/>
    <m/>
  </r>
  <r>
    <x v="3"/>
    <x v="124"/>
    <x v="1"/>
    <s v="BA"/>
    <n v="6"/>
    <n v="3"/>
    <n v="8"/>
    <n v="2"/>
    <x v="7"/>
    <m/>
  </r>
  <r>
    <x v="3"/>
    <x v="124"/>
    <x v="0"/>
    <s v="MA"/>
    <n v="1"/>
    <n v="0"/>
    <n v="2"/>
    <n v="0"/>
    <x v="7"/>
    <m/>
  </r>
  <r>
    <x v="3"/>
    <x v="125"/>
    <x v="0"/>
    <s v="MA"/>
    <n v="44"/>
    <n v="10"/>
    <n v="33"/>
    <n v="21"/>
    <x v="7"/>
    <m/>
  </r>
  <r>
    <x v="3"/>
    <x v="51"/>
    <x v="0"/>
    <s v="MS"/>
    <n v="240"/>
    <n v="151"/>
    <n v="220"/>
    <n v="129"/>
    <x v="1"/>
    <m/>
  </r>
  <r>
    <x v="3"/>
    <x v="51"/>
    <x v="1"/>
    <s v="BBA"/>
    <n v="1145"/>
    <n v="326"/>
    <n v="1072"/>
    <n v="382"/>
    <x v="1"/>
    <m/>
  </r>
  <r>
    <x v="3"/>
    <x v="52"/>
    <x v="1"/>
    <s v="BS"/>
    <n v="388"/>
    <n v="142"/>
    <n v="380"/>
    <n v="143"/>
    <x v="1"/>
    <m/>
  </r>
  <r>
    <x v="3"/>
    <x v="126"/>
    <x v="1"/>
    <s v="BA"/>
    <n v="0"/>
    <n v="0"/>
    <n v="1"/>
    <n v="0"/>
    <x v="15"/>
    <m/>
  </r>
  <r>
    <x v="3"/>
    <x v="127"/>
    <x v="1"/>
    <s v="BA"/>
    <n v="78"/>
    <n v="26"/>
    <n v="65"/>
    <n v="26"/>
    <x v="2"/>
    <m/>
  </r>
  <r>
    <x v="3"/>
    <x v="127"/>
    <x v="1"/>
    <s v="BS"/>
    <n v="51"/>
    <n v="2"/>
    <n v="50"/>
    <n v="6"/>
    <x v="2"/>
    <m/>
  </r>
  <r>
    <x v="3"/>
    <x v="127"/>
    <x v="0"/>
    <s v="MA"/>
    <n v="3"/>
    <n v="1"/>
    <n v="3"/>
    <n v="2"/>
    <x v="2"/>
    <m/>
  </r>
  <r>
    <x v="3"/>
    <x v="127"/>
    <x v="0"/>
    <s v="MS"/>
    <n v="5"/>
    <n v="2"/>
    <n v="6"/>
    <n v="0"/>
    <x v="2"/>
    <m/>
  </r>
  <r>
    <x v="3"/>
    <x v="128"/>
    <x v="1"/>
    <s v="BA"/>
    <n v="3"/>
    <n v="1"/>
    <n v="0"/>
    <n v="2"/>
    <x v="7"/>
    <m/>
  </r>
  <r>
    <x v="3"/>
    <x v="128"/>
    <x v="0"/>
    <s v="MA"/>
    <n v="1"/>
    <n v="0"/>
    <n v="1"/>
    <n v="0"/>
    <x v="7"/>
    <m/>
  </r>
  <r>
    <x v="3"/>
    <x v="129"/>
    <x v="0"/>
    <s v="MS in Ed"/>
    <n v="127"/>
    <n v="50"/>
    <n v="123"/>
    <n v="49"/>
    <x v="7"/>
    <m/>
  </r>
  <r>
    <x v="3"/>
    <x v="130"/>
    <x v="1"/>
    <s v="BA"/>
    <n v="310"/>
    <n v="107"/>
    <n v="316"/>
    <n v="88"/>
    <x v="7"/>
    <m/>
  </r>
  <r>
    <x v="3"/>
    <x v="131"/>
    <x v="1"/>
    <s v="BA"/>
    <n v="50"/>
    <n v="16"/>
    <n v="47"/>
    <n v="10"/>
    <x v="7"/>
    <m/>
  </r>
  <r>
    <x v="3"/>
    <x v="131"/>
    <x v="0"/>
    <s v="MS in Ed"/>
    <n v="17"/>
    <n v="10"/>
    <n v="24"/>
    <n v="5"/>
    <x v="7"/>
    <m/>
  </r>
  <r>
    <x v="3"/>
    <x v="132"/>
    <x v="0"/>
    <s v="MS in Ed"/>
    <n v="163"/>
    <n v="25"/>
    <n v="105"/>
    <n v="62"/>
    <x v="7"/>
    <m/>
  </r>
  <r>
    <x v="3"/>
    <x v="54"/>
    <x v="1"/>
    <s v="BA"/>
    <n v="244"/>
    <n v="83"/>
    <n v="221"/>
    <n v="73"/>
    <x v="5"/>
    <m/>
  </r>
  <r>
    <x v="3"/>
    <x v="133"/>
    <x v="0"/>
    <s v="MFA"/>
    <n v="184"/>
    <n v="46"/>
    <n v="156"/>
    <n v="52"/>
    <x v="3"/>
    <m/>
  </r>
  <r>
    <x v="3"/>
    <x v="134"/>
    <x v="1"/>
    <s v="BA"/>
    <n v="9"/>
    <n v="2"/>
    <n v="7"/>
    <n v="1"/>
    <x v="5"/>
    <m/>
  </r>
  <r>
    <x v="3"/>
    <x v="135"/>
    <x v="1"/>
    <s v="BA"/>
    <n v="195"/>
    <n v="53"/>
    <n v="177"/>
    <n v="57"/>
    <x v="3"/>
    <m/>
  </r>
  <r>
    <x v="3"/>
    <x v="136"/>
    <x v="0"/>
    <s v="MA"/>
    <n v="22"/>
    <n v="10"/>
    <n v="23"/>
    <n v="6"/>
    <x v="6"/>
    <m/>
  </r>
  <r>
    <x v="3"/>
    <x v="137"/>
    <x v="1"/>
    <s v="BA"/>
    <n v="1"/>
    <n v="0"/>
    <n v="3"/>
    <n v="0"/>
    <x v="5"/>
    <m/>
  </r>
  <r>
    <x v="3"/>
    <x v="138"/>
    <x v="1"/>
    <s v="BS"/>
    <n v="5"/>
    <n v="1"/>
    <n v="11"/>
    <n v="2"/>
    <x v="8"/>
    <m/>
  </r>
  <r>
    <x v="3"/>
    <x v="139"/>
    <x v="1"/>
    <s v="BS"/>
    <n v="689"/>
    <n v="111"/>
    <n v="674"/>
    <n v="167"/>
    <x v="4"/>
    <m/>
  </r>
  <r>
    <x v="3"/>
    <x v="57"/>
    <x v="0"/>
    <s v="MA"/>
    <n v="50"/>
    <n v="12"/>
    <n v="51"/>
    <n v="17"/>
    <x v="4"/>
    <m/>
  </r>
  <r>
    <x v="3"/>
    <x v="140"/>
    <x v="1"/>
    <s v="BFA"/>
    <n v="83"/>
    <n v="24"/>
    <n v="90"/>
    <n v="23"/>
    <x v="5"/>
    <m/>
  </r>
  <r>
    <x v="3"/>
    <x v="140"/>
    <x v="0"/>
    <s v="MFA"/>
    <n v="60"/>
    <n v="19"/>
    <n v="60"/>
    <n v="22"/>
    <x v="5"/>
    <m/>
  </r>
  <r>
    <x v="3"/>
    <x v="141"/>
    <x v="1"/>
    <s v="BA"/>
    <n v="240"/>
    <n v="30"/>
    <n v="266"/>
    <n v="36"/>
    <x v="7"/>
    <m/>
  </r>
  <r>
    <x v="3"/>
    <x v="141"/>
    <x v="0"/>
    <s v="MS in Ed"/>
    <n v="195"/>
    <n v="79"/>
    <n v="189"/>
    <n v="65"/>
    <x v="7"/>
    <m/>
  </r>
  <r>
    <x v="3"/>
    <x v="142"/>
    <x v="0"/>
    <s v="MS in Ed"/>
    <n v="27"/>
    <n v="16"/>
    <n v="19"/>
    <n v="13"/>
    <x v="7"/>
    <m/>
  </r>
  <r>
    <x v="3"/>
    <x v="143"/>
    <x v="1"/>
    <s v="BA"/>
    <n v="233"/>
    <n v="43"/>
    <n v="230"/>
    <n v="53"/>
    <x v="7"/>
    <m/>
  </r>
  <r>
    <x v="3"/>
    <x v="144"/>
    <x v="3"/>
    <s v="Adv. Cert. Post Bacc."/>
    <n v="5"/>
    <n v="2"/>
    <n v="6"/>
    <n v="4"/>
    <x v="16"/>
    <m/>
  </r>
  <r>
    <x v="3"/>
    <x v="145"/>
    <x v="1"/>
    <s v="BA"/>
    <n v="17"/>
    <n v="3"/>
    <n v="26"/>
    <n v="0"/>
    <x v="2"/>
    <m/>
  </r>
  <r>
    <x v="3"/>
    <x v="145"/>
    <x v="1"/>
    <s v="BS"/>
    <n v="37"/>
    <n v="8"/>
    <n v="0"/>
    <n v="0"/>
    <x v="2"/>
    <m/>
  </r>
  <r>
    <x v="3"/>
    <x v="145"/>
    <x v="0"/>
    <s v="MA"/>
    <n v="20"/>
    <n v="4"/>
    <n v="22"/>
    <n v="3"/>
    <x v="2"/>
    <m/>
  </r>
  <r>
    <x v="3"/>
    <x v="145"/>
    <x v="0"/>
    <s v="MS"/>
    <n v="7"/>
    <n v="6"/>
    <n v="8"/>
    <n v="3"/>
    <x v="2"/>
    <m/>
  </r>
  <r>
    <x v="3"/>
    <x v="146"/>
    <x v="1"/>
    <s v="BA"/>
    <n v="4"/>
    <n v="0"/>
    <n v="3"/>
    <n v="2"/>
    <x v="7"/>
    <m/>
  </r>
  <r>
    <x v="3"/>
    <x v="147"/>
    <x v="0"/>
    <s v="MAT"/>
    <n v="2"/>
    <n v="4"/>
    <n v="1"/>
    <n v="1"/>
    <x v="7"/>
    <m/>
  </r>
  <r>
    <x v="3"/>
    <x v="148"/>
    <x v="0"/>
    <s v="MAT"/>
    <n v="8"/>
    <n v="3"/>
    <n v="9"/>
    <n v="1"/>
    <x v="7"/>
    <m/>
  </r>
  <r>
    <x v="3"/>
    <x v="11"/>
    <x v="1"/>
    <s v="BA"/>
    <n v="68"/>
    <n v="17"/>
    <n v="68"/>
    <n v="14"/>
    <x v="1"/>
    <m/>
  </r>
  <r>
    <x v="3"/>
    <x v="149"/>
    <x v="0"/>
    <s v="MS in Ed"/>
    <n v="69"/>
    <n v="18"/>
    <n v="72"/>
    <n v="32"/>
    <x v="7"/>
    <m/>
  </r>
  <r>
    <x v="3"/>
    <x v="12"/>
    <x v="1"/>
    <s v="BA"/>
    <n v="190"/>
    <n v="59"/>
    <n v="167"/>
    <n v="61"/>
    <x v="5"/>
    <m/>
  </r>
  <r>
    <x v="3"/>
    <x v="12"/>
    <x v="0"/>
    <s v="MA"/>
    <n v="39"/>
    <n v="14"/>
    <n v="32"/>
    <n v="12"/>
    <x v="5"/>
    <m/>
  </r>
  <r>
    <x v="3"/>
    <x v="150"/>
    <x v="1"/>
    <s v="BA"/>
    <n v="52"/>
    <n v="16"/>
    <n v="52"/>
    <n v="15"/>
    <x v="7"/>
    <m/>
  </r>
  <r>
    <x v="3"/>
    <x v="150"/>
    <x v="0"/>
    <s v="MA"/>
    <n v="46"/>
    <n v="18"/>
    <n v="36"/>
    <n v="12"/>
    <x v="7"/>
    <m/>
  </r>
  <r>
    <x v="3"/>
    <x v="151"/>
    <x v="0"/>
    <s v="MA"/>
    <n v="58"/>
    <n v="26"/>
    <n v="32"/>
    <n v="29"/>
    <x v="7"/>
    <m/>
  </r>
  <r>
    <x v="3"/>
    <x v="152"/>
    <x v="0"/>
    <s v="MS"/>
    <n v="42"/>
    <n v="17"/>
    <n v="20"/>
    <n v="21"/>
    <x v="6"/>
    <m/>
  </r>
  <r>
    <x v="3"/>
    <x v="153"/>
    <x v="1"/>
    <s v="BS"/>
    <n v="289"/>
    <n v="53"/>
    <n v="276"/>
    <n v="53"/>
    <x v="6"/>
    <m/>
  </r>
  <r>
    <x v="3"/>
    <x v="154"/>
    <x v="0"/>
    <s v="MA"/>
    <n v="27"/>
    <n v="11"/>
    <n v="23"/>
    <n v="7"/>
    <x v="5"/>
    <m/>
  </r>
  <r>
    <x v="3"/>
    <x v="155"/>
    <x v="1"/>
    <s v="BA"/>
    <n v="387"/>
    <n v="87"/>
    <n v="394"/>
    <n v="75"/>
    <x v="3"/>
    <m/>
  </r>
  <r>
    <x v="3"/>
    <x v="14"/>
    <x v="1"/>
    <s v="BBA"/>
    <n v="353"/>
    <n v="56"/>
    <n v="364"/>
    <n v="98"/>
    <x v="0"/>
    <m/>
  </r>
  <r>
    <x v="3"/>
    <x v="16"/>
    <x v="1"/>
    <s v="BS"/>
    <n v="11"/>
    <n v="2"/>
    <n v="12"/>
    <n v="1"/>
    <x v="0"/>
    <m/>
  </r>
  <r>
    <x v="3"/>
    <x v="156"/>
    <x v="1"/>
    <s v="BA"/>
    <n v="4"/>
    <n v="1"/>
    <n v="8"/>
    <n v="0"/>
    <x v="5"/>
    <m/>
  </r>
  <r>
    <x v="3"/>
    <x v="156"/>
    <x v="0"/>
    <s v="MA"/>
    <n v="5"/>
    <n v="0"/>
    <n v="4"/>
    <n v="1"/>
    <x v="5"/>
    <m/>
  </r>
  <r>
    <x v="3"/>
    <x v="157"/>
    <x v="1"/>
    <s v="BA"/>
    <n v="1"/>
    <n v="0"/>
    <n v="4"/>
    <n v="0"/>
    <x v="7"/>
    <m/>
  </r>
  <r>
    <x v="3"/>
    <x v="157"/>
    <x v="0"/>
    <s v="MA"/>
    <n v="4"/>
    <n v="0"/>
    <n v="0"/>
    <n v="1"/>
    <x v="7"/>
    <m/>
  </r>
  <r>
    <x v="3"/>
    <x v="158"/>
    <x v="0"/>
    <s v="MM"/>
    <n v="3"/>
    <n v="0"/>
    <n v="5"/>
    <n v="1"/>
    <x v="9"/>
    <m/>
  </r>
  <r>
    <x v="3"/>
    <x v="159"/>
    <x v="3"/>
    <s v="Adv. Cert. Post Bacc."/>
    <n v="4"/>
    <n v="1"/>
    <n v="2"/>
    <n v="2"/>
    <x v="16"/>
    <m/>
  </r>
  <r>
    <x v="3"/>
    <x v="160"/>
    <x v="1"/>
    <s v="BA"/>
    <n v="69"/>
    <n v="37"/>
    <n v="65"/>
    <n v="19"/>
    <x v="6"/>
    <m/>
  </r>
  <r>
    <x v="3"/>
    <x v="160"/>
    <x v="1"/>
    <s v="BS"/>
    <n v="306"/>
    <n v="95"/>
    <n v="286"/>
    <n v="87"/>
    <x v="6"/>
    <m/>
  </r>
  <r>
    <x v="3"/>
    <x v="66"/>
    <x v="0"/>
    <s v="MS"/>
    <n v="11"/>
    <n v="5"/>
    <n v="17"/>
    <n v="2"/>
    <x v="6"/>
    <m/>
  </r>
  <r>
    <x v="3"/>
    <x v="20"/>
    <x v="1"/>
    <s v="BA"/>
    <n v="134"/>
    <n v="30"/>
    <n v="114"/>
    <n v="31"/>
    <x v="5"/>
    <m/>
  </r>
  <r>
    <x v="3"/>
    <x v="20"/>
    <x v="0"/>
    <s v="MA"/>
    <n v="20"/>
    <n v="9"/>
    <n v="21"/>
    <n v="8"/>
    <x v="5"/>
    <m/>
  </r>
  <r>
    <x v="3"/>
    <x v="161"/>
    <x v="0"/>
    <s v="MA"/>
    <n v="34"/>
    <n v="22"/>
    <n v="24"/>
    <n v="2415"/>
    <x v="1"/>
    <m/>
  </r>
  <r>
    <x v="3"/>
    <x v="162"/>
    <x v="0"/>
    <s v="MA"/>
    <n v="48"/>
    <n v="17"/>
    <n v="40"/>
    <n v="18"/>
    <x v="1"/>
    <m/>
  </r>
  <r>
    <x v="3"/>
    <x v="24"/>
    <x v="1"/>
    <s v="BS"/>
    <n v="175"/>
    <n v="25"/>
    <n v="169"/>
    <n v="22"/>
    <x v="4"/>
    <m/>
  </r>
  <r>
    <x v="3"/>
    <x v="24"/>
    <x v="0"/>
    <s v="MS"/>
    <n v="54"/>
    <n v="12"/>
    <n v="41"/>
    <n v="20"/>
    <x v="4"/>
    <m/>
  </r>
  <r>
    <x v="3"/>
    <x v="163"/>
    <x v="1"/>
    <s v="BS"/>
    <n v="104"/>
    <n v="25"/>
    <n v="83"/>
    <n v="26"/>
    <x v="0"/>
    <m/>
  </r>
  <r>
    <x v="3"/>
    <x v="164"/>
    <x v="1"/>
    <s v="BA"/>
    <n v="1"/>
    <n v="1"/>
    <n v="3"/>
    <n v="0"/>
    <x v="5"/>
    <m/>
  </r>
  <r>
    <x v="3"/>
    <x v="27"/>
    <x v="1"/>
    <s v="BA"/>
    <n v="48"/>
    <n v="20"/>
    <n v="30"/>
    <n v="11"/>
    <x v="3"/>
    <m/>
  </r>
  <r>
    <x v="3"/>
    <x v="165"/>
    <x v="1"/>
    <s v="BS"/>
    <n v="78"/>
    <n v="17"/>
    <n v="81"/>
    <n v="14"/>
    <x v="3"/>
    <m/>
  </r>
  <r>
    <x v="3"/>
    <x v="166"/>
    <x v="1"/>
    <s v="BA"/>
    <n v="3"/>
    <n v="2"/>
    <n v="5"/>
    <n v="1"/>
    <x v="5"/>
    <m/>
  </r>
  <r>
    <x v="3"/>
    <x v="167"/>
    <x v="1"/>
    <s v="BA"/>
    <n v="50"/>
    <n v="6"/>
    <n v="47"/>
    <n v="12"/>
    <x v="5"/>
    <m/>
  </r>
  <r>
    <x v="3"/>
    <x v="32"/>
    <x v="1"/>
    <s v="BA"/>
    <n v="45"/>
    <n v="9"/>
    <n v="38"/>
    <n v="6"/>
    <x v="8"/>
    <m/>
  </r>
  <r>
    <x v="3"/>
    <x v="32"/>
    <x v="1"/>
    <s v="BS"/>
    <n v="62"/>
    <n v="6"/>
    <n v="49"/>
    <n v="11"/>
    <x v="8"/>
    <m/>
  </r>
  <r>
    <x v="3"/>
    <x v="32"/>
    <x v="0"/>
    <s v="MA"/>
    <n v="1"/>
    <n v="0"/>
    <n v="1"/>
    <n v="0"/>
    <x v="8"/>
    <m/>
  </r>
  <r>
    <x v="3"/>
    <x v="168"/>
    <x v="1"/>
    <s v="BA"/>
    <n v="38"/>
    <n v="3"/>
    <n v="27"/>
    <n v="12"/>
    <x v="7"/>
    <m/>
  </r>
  <r>
    <x v="3"/>
    <x v="168"/>
    <x v="0"/>
    <s v="MA"/>
    <n v="24"/>
    <n v="8"/>
    <n v="18"/>
    <n v="5"/>
    <x v="7"/>
    <m/>
  </r>
  <r>
    <x v="3"/>
    <x v="169"/>
    <x v="0"/>
    <s v="MFA"/>
    <n v="28"/>
    <n v="0"/>
    <n v="32"/>
    <n v="7"/>
    <x v="9"/>
    <m/>
  </r>
  <r>
    <x v="3"/>
    <x v="170"/>
    <x v="0"/>
    <s v="MS"/>
    <n v="11"/>
    <n v="4"/>
    <n v="10"/>
    <n v="5"/>
    <x v="3"/>
    <m/>
  </r>
  <r>
    <x v="3"/>
    <x v="33"/>
    <x v="0"/>
    <s v="MA"/>
    <n v="75"/>
    <n v="27"/>
    <n v="69"/>
    <n v="42"/>
    <x v="6"/>
    <m/>
  </r>
  <r>
    <x v="3"/>
    <x v="171"/>
    <x v="1"/>
    <s v="BBA"/>
    <n v="2"/>
    <n v="0"/>
    <n v="1"/>
    <n v="2"/>
    <x v="0"/>
    <m/>
  </r>
  <r>
    <x v="3"/>
    <x v="172"/>
    <x v="1"/>
    <s v="BA"/>
    <n v="1"/>
    <n v="1"/>
    <n v="1"/>
    <n v="0"/>
    <x v="7"/>
    <m/>
  </r>
  <r>
    <x v="3"/>
    <x v="173"/>
    <x v="1"/>
    <s v="BS"/>
    <n v="2"/>
    <n v="0"/>
    <n v="1"/>
    <n v="0"/>
    <x v="3"/>
    <m/>
  </r>
  <r>
    <x v="3"/>
    <x v="174"/>
    <x v="1"/>
    <s v="BA"/>
    <n v="1"/>
    <n v="0"/>
    <n v="0"/>
    <n v="1"/>
    <x v="7"/>
    <m/>
  </r>
  <r>
    <x v="3"/>
    <x v="175"/>
    <x v="1"/>
    <s v="BA"/>
    <n v="2"/>
    <n v="0"/>
    <n v="2"/>
    <n v="1"/>
    <x v="5"/>
    <m/>
  </r>
  <r>
    <x v="3"/>
    <x v="176"/>
    <x v="1"/>
    <s v="BA"/>
    <n v="6"/>
    <n v="0"/>
    <n v="3"/>
    <n v="0"/>
    <x v="3"/>
    <m/>
  </r>
  <r>
    <x v="3"/>
    <x v="177"/>
    <x v="1"/>
    <s v="BA"/>
    <n v="3"/>
    <n v="1"/>
    <n v="2"/>
    <n v="1"/>
    <x v="5"/>
    <m/>
  </r>
  <r>
    <x v="3"/>
    <x v="178"/>
    <x v="1"/>
    <s v="BA"/>
    <n v="1"/>
    <n v="0"/>
    <n v="1"/>
    <n v="0"/>
    <x v="5"/>
    <m/>
  </r>
  <r>
    <x v="3"/>
    <x v="179"/>
    <x v="1"/>
    <s v="BS"/>
    <n v="2"/>
    <n v="0"/>
    <n v="0"/>
    <n v="0"/>
    <x v="0"/>
    <m/>
  </r>
  <r>
    <x v="3"/>
    <x v="180"/>
    <x v="1"/>
    <s v="BS"/>
    <n v="1"/>
    <n v="1"/>
    <n v="1"/>
    <n v="0"/>
    <x v="0"/>
    <m/>
  </r>
  <r>
    <x v="3"/>
    <x v="181"/>
    <x v="1"/>
    <s v="BA "/>
    <n v="3"/>
    <n v="0"/>
    <n v="3"/>
    <n v="1"/>
    <x v="5"/>
    <m/>
  </r>
  <r>
    <x v="3"/>
    <x v="182"/>
    <x v="1"/>
    <s v="BA"/>
    <n v="1"/>
    <n v="0"/>
    <n v="1"/>
    <n v="0"/>
    <x v="9"/>
    <m/>
  </r>
  <r>
    <x v="3"/>
    <x v="182"/>
    <x v="1"/>
    <s v="BFA"/>
    <n v="1"/>
    <n v="0"/>
    <n v="2"/>
    <n v="0"/>
    <x v="9"/>
    <m/>
  </r>
  <r>
    <x v="3"/>
    <x v="183"/>
    <x v="1"/>
    <s v="BA"/>
    <n v="1"/>
    <n v="0"/>
    <n v="2"/>
    <n v="0"/>
    <x v="5"/>
    <m/>
  </r>
  <r>
    <x v="3"/>
    <x v="184"/>
    <x v="1"/>
    <s v="BA"/>
    <n v="4"/>
    <n v="1"/>
    <n v="4"/>
    <n v="0"/>
    <x v="2"/>
    <m/>
  </r>
  <r>
    <x v="3"/>
    <x v="184"/>
    <x v="1"/>
    <s v="BS"/>
    <n v="24"/>
    <n v="6"/>
    <n v="18"/>
    <n v="6"/>
    <x v="2"/>
    <m/>
  </r>
  <r>
    <x v="3"/>
    <x v="185"/>
    <x v="1"/>
    <s v="BS"/>
    <n v="2"/>
    <n v="0"/>
    <n v="1"/>
    <n v="1"/>
    <x v="3"/>
    <m/>
  </r>
  <r>
    <x v="3"/>
    <x v="186"/>
    <x v="1"/>
    <s v="BBA"/>
    <n v="11"/>
    <n v="4"/>
    <n v="13"/>
    <n v="5"/>
    <x v="1"/>
    <m/>
  </r>
  <r>
    <x v="3"/>
    <x v="187"/>
    <x v="1"/>
    <s v="BS"/>
    <n v="1"/>
    <n v="0"/>
    <n v="2"/>
    <n v="0"/>
    <x v="1"/>
    <m/>
  </r>
  <r>
    <x v="3"/>
    <x v="188"/>
    <x v="1"/>
    <s v="BA"/>
    <n v="18"/>
    <n v="5"/>
    <n v="25"/>
    <n v="6"/>
    <x v="2"/>
    <m/>
  </r>
  <r>
    <x v="3"/>
    <x v="188"/>
    <x v="1"/>
    <s v="BS"/>
    <n v="6"/>
    <n v="1"/>
    <n v="5"/>
    <n v="2"/>
    <x v="2"/>
    <m/>
  </r>
  <r>
    <x v="3"/>
    <x v="189"/>
    <x v="1"/>
    <s v="BA"/>
    <n v="1"/>
    <n v="0"/>
    <n v="1"/>
    <n v="0"/>
    <x v="7"/>
    <m/>
  </r>
  <r>
    <x v="3"/>
    <x v="190"/>
    <x v="1"/>
    <s v="BA"/>
    <n v="1"/>
    <n v="1"/>
    <n v="1"/>
    <n v="0"/>
    <x v="3"/>
    <m/>
  </r>
  <r>
    <x v="3"/>
    <x v="191"/>
    <x v="1"/>
    <s v="BS"/>
    <n v="2"/>
    <n v="0"/>
    <n v="0"/>
    <n v="0"/>
    <x v="8"/>
    <m/>
  </r>
  <r>
    <x v="3"/>
    <x v="192"/>
    <x v="1"/>
    <s v="BS"/>
    <n v="12"/>
    <n v="1"/>
    <n v="12"/>
    <n v="2"/>
    <x v="4"/>
    <m/>
  </r>
  <r>
    <x v="3"/>
    <x v="193"/>
    <x v="1"/>
    <s v="BFA"/>
    <n v="2"/>
    <n v="0"/>
    <n v="0"/>
    <n v="1"/>
    <x v="5"/>
    <m/>
  </r>
  <r>
    <x v="3"/>
    <x v="194"/>
    <x v="1"/>
    <s v="BA"/>
    <n v="7"/>
    <n v="0"/>
    <n v="4"/>
    <n v="3"/>
    <x v="1"/>
    <m/>
  </r>
  <r>
    <x v="3"/>
    <x v="195"/>
    <x v="1"/>
    <s v="BA"/>
    <n v="10"/>
    <n v="1"/>
    <n v="4"/>
    <n v="4"/>
    <x v="5"/>
    <m/>
  </r>
  <r>
    <x v="3"/>
    <x v="196"/>
    <x v="1"/>
    <s v="BA"/>
    <n v="1"/>
    <n v="1"/>
    <n v="2"/>
    <n v="0"/>
    <x v="7"/>
    <m/>
  </r>
  <r>
    <x v="3"/>
    <x v="197"/>
    <x v="1"/>
    <s v="BS"/>
    <n v="3"/>
    <n v="0"/>
    <n v="1"/>
    <n v="0"/>
    <x v="6"/>
    <m/>
  </r>
  <r>
    <x v="3"/>
    <x v="198"/>
    <x v="1"/>
    <s v="BA"/>
    <n v="6"/>
    <n v="1"/>
    <n v="8"/>
    <n v="1"/>
    <x v="3"/>
    <m/>
  </r>
  <r>
    <x v="3"/>
    <x v="199"/>
    <x v="1"/>
    <s v="BS"/>
    <n v="2"/>
    <n v="0"/>
    <n v="1"/>
    <n v="0"/>
    <x v="0"/>
    <m/>
  </r>
  <r>
    <x v="3"/>
    <x v="200"/>
    <x v="1"/>
    <s v="BA"/>
    <n v="1"/>
    <n v="0"/>
    <n v="1"/>
    <n v="0"/>
    <x v="5"/>
    <m/>
  </r>
  <r>
    <x v="3"/>
    <x v="201"/>
    <x v="1"/>
    <s v="BA"/>
    <n v="2"/>
    <n v="0"/>
    <n v="0"/>
    <n v="2"/>
    <x v="6"/>
    <m/>
  </r>
  <r>
    <x v="3"/>
    <x v="201"/>
    <x v="1"/>
    <s v="BS"/>
    <n v="5"/>
    <n v="4"/>
    <n v="6"/>
    <n v="0"/>
    <x v="6"/>
    <m/>
  </r>
  <r>
    <x v="3"/>
    <x v="202"/>
    <x v="1"/>
    <s v="BA"/>
    <n v="8"/>
    <n v="5"/>
    <n v="3"/>
    <n v="2"/>
    <x v="5"/>
    <m/>
  </r>
  <r>
    <x v="3"/>
    <x v="203"/>
    <x v="1"/>
    <s v="BS"/>
    <n v="1"/>
    <n v="0"/>
    <n v="1"/>
    <n v="0"/>
    <x v="4"/>
    <m/>
  </r>
  <r>
    <x v="3"/>
    <x v="204"/>
    <x v="1"/>
    <s v="BA"/>
    <n v="4"/>
    <n v="2"/>
    <n v="1"/>
    <n v="2"/>
    <x v="5"/>
    <m/>
  </r>
  <r>
    <x v="3"/>
    <x v="205"/>
    <x v="1"/>
    <s v="BA"/>
    <n v="3"/>
    <n v="0"/>
    <n v="1"/>
    <n v="1"/>
    <x v="8"/>
    <m/>
  </r>
  <r>
    <x v="3"/>
    <x v="205"/>
    <x v="1"/>
    <s v="BS"/>
    <n v="2"/>
    <n v="2"/>
    <n v="3"/>
    <n v="0"/>
    <x v="8"/>
    <m/>
  </r>
  <r>
    <x v="3"/>
    <x v="206"/>
    <x v="1"/>
    <s v="BA"/>
    <n v="2"/>
    <n v="0"/>
    <n v="0"/>
    <n v="1"/>
    <x v="9"/>
    <m/>
  </r>
  <r>
    <x v="3"/>
    <x v="207"/>
    <x v="0"/>
    <s v="Mus.B"/>
    <n v="2"/>
    <n v="0"/>
    <n v="1"/>
    <n v="1"/>
    <x v="7"/>
    <m/>
  </r>
  <r>
    <x v="3"/>
    <x v="208"/>
    <x v="0"/>
    <s v="Mus.B"/>
    <n v="1"/>
    <n v="0"/>
    <n v="2"/>
    <n v="0"/>
    <x v="9"/>
    <m/>
  </r>
  <r>
    <x v="3"/>
    <x v="209"/>
    <x v="1"/>
    <s v="BA"/>
    <n v="3"/>
    <n v="3"/>
    <n v="4"/>
    <n v="0"/>
    <x v="5"/>
    <m/>
  </r>
  <r>
    <x v="3"/>
    <x v="210"/>
    <x v="1"/>
    <s v="BA"/>
    <n v="3"/>
    <n v="0"/>
    <n v="2"/>
    <n v="1"/>
    <x v="2"/>
    <m/>
  </r>
  <r>
    <x v="3"/>
    <x v="210"/>
    <x v="1"/>
    <s v="BS"/>
    <n v="2"/>
    <n v="0"/>
    <n v="3"/>
    <n v="1"/>
    <x v="2"/>
    <m/>
  </r>
  <r>
    <x v="3"/>
    <x v="211"/>
    <x v="1"/>
    <s v="BA"/>
    <n v="10"/>
    <n v="2"/>
    <n v="7"/>
    <n v="2"/>
    <x v="10"/>
    <m/>
  </r>
  <r>
    <x v="3"/>
    <x v="212"/>
    <x v="1"/>
    <s v="BA"/>
    <n v="15"/>
    <n v="10"/>
    <n v="18"/>
    <n v="0"/>
    <x v="5"/>
    <m/>
  </r>
  <r>
    <x v="3"/>
    <x v="212"/>
    <x v="1"/>
    <s v="BS"/>
    <n v="17"/>
    <n v="6"/>
    <n v="18"/>
    <n v="7"/>
    <x v="5"/>
    <m/>
  </r>
  <r>
    <x v="3"/>
    <x v="213"/>
    <x v="1"/>
    <s v="BA"/>
    <n v="3"/>
    <n v="1"/>
    <n v="0"/>
    <n v="0"/>
    <x v="6"/>
    <m/>
  </r>
  <r>
    <x v="3"/>
    <x v="214"/>
    <x v="1"/>
    <s v="BFA"/>
    <n v="1"/>
    <n v="0"/>
    <n v="2"/>
    <n v="0"/>
    <x v="9"/>
    <m/>
  </r>
  <r>
    <x v="3"/>
    <x v="215"/>
    <x v="0"/>
    <s v="MA"/>
    <n v="3"/>
    <n v="3"/>
    <n v="6"/>
    <n v="1"/>
    <x v="7"/>
    <m/>
  </r>
  <r>
    <x v="3"/>
    <x v="216"/>
    <x v="0"/>
    <s v="MA"/>
    <n v="2"/>
    <n v="14"/>
    <n v="0"/>
    <n v="1"/>
    <x v="7"/>
    <m/>
  </r>
  <r>
    <x v="3"/>
    <x v="217"/>
    <x v="0"/>
    <s v="MS in Ed"/>
    <n v="6"/>
    <n v="3"/>
    <n v="7"/>
    <n v="2"/>
    <x v="7"/>
    <m/>
  </r>
  <r>
    <x v="3"/>
    <x v="218"/>
    <x v="1"/>
    <s v="BS"/>
    <n v="37"/>
    <n v="12"/>
    <n v="43"/>
    <n v="7"/>
    <x v="4"/>
    <m/>
  </r>
  <r>
    <x v="3"/>
    <x v="34"/>
    <x v="1"/>
    <s v="BA"/>
    <n v="40"/>
    <n v="9"/>
    <n v="0"/>
    <n v="1"/>
    <x v="9"/>
    <m/>
  </r>
  <r>
    <x v="3"/>
    <x v="219"/>
    <x v="0"/>
    <s v="Mus.B"/>
    <n v="15"/>
    <n v="2"/>
    <n v="18"/>
    <n v="1"/>
    <x v="9"/>
    <m/>
  </r>
  <r>
    <x v="3"/>
    <x v="220"/>
    <x v="3"/>
    <s v="Adv. Cert. Post Master's"/>
    <n v="23"/>
    <n v="15"/>
    <n v="15"/>
    <n v="5"/>
    <x v="7"/>
    <m/>
  </r>
  <r>
    <x v="3"/>
    <x v="220"/>
    <x v="0"/>
    <s v="MA"/>
    <n v="4"/>
    <n v="1"/>
    <n v="5"/>
    <n v="2"/>
    <x v="7"/>
    <m/>
  </r>
  <r>
    <x v="3"/>
    <x v="220"/>
    <x v="0"/>
    <s v="Mus.B"/>
    <n v="27"/>
    <n v="3"/>
    <n v="32"/>
    <n v="3"/>
    <x v="7"/>
    <m/>
  </r>
  <r>
    <x v="3"/>
    <x v="221"/>
    <x v="0"/>
    <s v="MM"/>
    <n v="16"/>
    <n v="4"/>
    <n v="10"/>
    <n v="9"/>
    <x v="9"/>
    <m/>
  </r>
  <r>
    <x v="3"/>
    <x v="222"/>
    <x v="0"/>
    <s v="MM"/>
    <n v="30"/>
    <n v="11"/>
    <n v="32"/>
    <n v="15"/>
    <x v="9"/>
    <m/>
  </r>
  <r>
    <x v="3"/>
    <x v="223"/>
    <x v="3"/>
    <s v="Adv. Cert. Post Bacc."/>
    <n v="1"/>
    <n v="0"/>
    <n v="0"/>
    <n v="0"/>
    <x v="9"/>
    <m/>
  </r>
  <r>
    <x v="3"/>
    <x v="223"/>
    <x v="3"/>
    <s v="Adv. Dipl. Post Master's"/>
    <n v="6"/>
    <n v="1"/>
    <n v="0"/>
    <n v="0"/>
    <x v="9"/>
    <m/>
  </r>
  <r>
    <x v="3"/>
    <x v="224"/>
    <x v="0"/>
    <s v="MA"/>
    <n v="3"/>
    <n v="3"/>
    <n v="4"/>
    <n v="2"/>
    <x v="9"/>
    <m/>
  </r>
  <r>
    <x v="3"/>
    <x v="225"/>
    <x v="0"/>
    <s v="MS"/>
    <n v="72"/>
    <n v="21"/>
    <n v="63"/>
    <n v="17"/>
    <x v="6"/>
    <m/>
  </r>
  <r>
    <x v="3"/>
    <x v="226"/>
    <x v="0"/>
    <s v="Mus.B"/>
    <n v="27"/>
    <n v="4"/>
    <n v="23"/>
    <n v="7"/>
    <x v="9"/>
    <m/>
  </r>
  <r>
    <x v="3"/>
    <x v="227"/>
    <x v="0"/>
    <s v="MFA"/>
    <n v="15"/>
    <n v="6"/>
    <n v="12"/>
    <n v="6"/>
    <x v="9"/>
    <m/>
  </r>
  <r>
    <x v="3"/>
    <x v="35"/>
    <x v="1"/>
    <s v="BA"/>
    <n v="70"/>
    <n v="20"/>
    <n v="64"/>
    <n v="20"/>
    <x v="5"/>
    <m/>
  </r>
  <r>
    <x v="3"/>
    <x v="228"/>
    <x v="1"/>
    <s v="BS"/>
    <n v="162"/>
    <n v="26"/>
    <n v="191"/>
    <n v="22"/>
    <x v="7"/>
    <m/>
  </r>
  <r>
    <x v="3"/>
    <x v="228"/>
    <x v="0"/>
    <s v="MS in Ed"/>
    <n v="60"/>
    <n v="6"/>
    <n v="26"/>
    <n v="8"/>
    <x v="7"/>
    <m/>
  </r>
  <r>
    <x v="3"/>
    <x v="229"/>
    <x v="0"/>
    <s v="MS in Ed"/>
    <n v="31"/>
    <n v="0"/>
    <n v="72"/>
    <n v="25"/>
    <x v="7"/>
    <m/>
  </r>
  <r>
    <x v="3"/>
    <x v="230"/>
    <x v="1"/>
    <s v="BA"/>
    <n v="18"/>
    <n v="2"/>
    <n v="10"/>
    <n v="2"/>
    <x v="2"/>
    <m/>
  </r>
  <r>
    <x v="3"/>
    <x v="230"/>
    <x v="1"/>
    <s v="BS"/>
    <n v="47"/>
    <n v="1"/>
    <n v="47"/>
    <n v="2"/>
    <x v="2"/>
    <m/>
  </r>
  <r>
    <x v="3"/>
    <x v="231"/>
    <x v="1"/>
    <s v="BA"/>
    <n v="4"/>
    <n v="0"/>
    <n v="1"/>
    <n v="0"/>
    <x v="7"/>
    <m/>
  </r>
  <r>
    <x v="4"/>
    <x v="111"/>
    <x v="4"/>
    <m/>
    <m/>
    <m/>
    <m/>
    <m/>
    <x v="15"/>
    <m/>
  </r>
  <r>
    <x v="3"/>
    <x v="232"/>
    <x v="3"/>
    <s v="Adv. Cert. Post Master's"/>
    <n v="6"/>
    <n v="19"/>
    <n v="1"/>
    <n v="7"/>
    <x v="6"/>
    <m/>
  </r>
  <r>
    <x v="3"/>
    <x v="233"/>
    <x v="1"/>
    <s v="BA"/>
    <n v="141"/>
    <n v="42"/>
    <n v="151"/>
    <n v="41"/>
    <x v="5"/>
    <m/>
  </r>
  <r>
    <x v="3"/>
    <x v="233"/>
    <x v="0"/>
    <s v="MA"/>
    <n v="40"/>
    <n v="16"/>
    <n v="30"/>
    <n v="19"/>
    <x v="5"/>
    <m/>
  </r>
  <r>
    <x v="3"/>
    <x v="36"/>
    <x v="1"/>
    <s v="BA"/>
    <n v="932"/>
    <n v="311"/>
    <n v="900"/>
    <n v="312"/>
    <x v="5"/>
    <m/>
  </r>
  <r>
    <x v="3"/>
    <x v="36"/>
    <x v="1"/>
    <s v="BS"/>
    <n v="522"/>
    <n v="188"/>
    <n v="544"/>
    <n v="181"/>
    <x v="5"/>
    <m/>
  </r>
  <r>
    <x v="3"/>
    <x v="234"/>
    <x v="1"/>
    <s v="BS"/>
    <n v="327"/>
    <n v="138"/>
    <n v="371"/>
    <n v="119"/>
    <x v="0"/>
    <m/>
  </r>
  <r>
    <x v="3"/>
    <x v="235"/>
    <x v="1"/>
    <s v="BA"/>
    <n v="22"/>
    <n v="2"/>
    <n v="16"/>
    <n v="1"/>
    <x v="5"/>
    <m/>
  </r>
  <r>
    <x v="3"/>
    <x v="236"/>
    <x v="1"/>
    <s v="BA"/>
    <n v="2"/>
    <n v="0"/>
    <n v="5"/>
    <n v="0"/>
    <x v="5"/>
    <m/>
  </r>
  <r>
    <x v="3"/>
    <x v="237"/>
    <x v="3"/>
    <s v="Adv. Cert. Post Master's"/>
    <n v="10"/>
    <n v="15"/>
    <n v="8"/>
    <n v="7"/>
    <x v="7"/>
    <m/>
  </r>
  <r>
    <x v="3"/>
    <x v="237"/>
    <x v="0"/>
    <s v="MS in Ed"/>
    <n v="95"/>
    <n v="32"/>
    <n v="85"/>
    <n v="37"/>
    <x v="7"/>
    <m/>
  </r>
  <r>
    <x v="3"/>
    <x v="238"/>
    <x v="0"/>
    <s v="MS in Ed"/>
    <n v="2"/>
    <n v="32"/>
    <n v="0"/>
    <n v="2"/>
    <x v="7"/>
    <m/>
  </r>
  <r>
    <x v="3"/>
    <x v="239"/>
    <x v="3"/>
    <s v="Adv. Cert. Post Master's"/>
    <n v="21"/>
    <n v="37"/>
    <n v="35"/>
    <n v="20"/>
    <x v="7"/>
    <m/>
  </r>
  <r>
    <x v="3"/>
    <x v="239"/>
    <x v="0"/>
    <s v="MS in Ed"/>
    <n v="80"/>
    <n v="20"/>
    <n v="67"/>
    <n v="34"/>
    <x v="7"/>
    <m/>
  </r>
  <r>
    <x v="3"/>
    <x v="240"/>
    <x v="0"/>
    <s v="MA"/>
    <n v="10"/>
    <n v="7"/>
    <n v="14"/>
    <n v="6"/>
    <x v="3"/>
    <m/>
  </r>
  <r>
    <x v="3"/>
    <x v="241"/>
    <x v="1"/>
    <s v="BA"/>
    <n v="43"/>
    <n v="6"/>
    <n v="37"/>
    <n v="17"/>
    <x v="7"/>
    <m/>
  </r>
  <r>
    <x v="3"/>
    <x v="241"/>
    <x v="0"/>
    <s v="MA"/>
    <n v="31"/>
    <n v="5"/>
    <n v="19"/>
    <n v="14"/>
    <x v="7"/>
    <m/>
  </r>
  <r>
    <x v="3"/>
    <x v="41"/>
    <x v="1"/>
    <s v="BA"/>
    <n v="111"/>
    <n v="22"/>
    <n v="104"/>
    <n v="30"/>
    <x v="5"/>
    <m/>
  </r>
  <r>
    <x v="3"/>
    <x v="41"/>
    <x v="0"/>
    <s v="MA"/>
    <n v="14"/>
    <n v="2"/>
    <n v="10"/>
    <n v="3"/>
    <x v="5"/>
    <m/>
  </r>
  <r>
    <x v="3"/>
    <x v="242"/>
    <x v="0"/>
    <s v="MFA"/>
    <n v="22"/>
    <n v="0"/>
    <n v="25"/>
    <n v="5"/>
    <x v="3"/>
    <m/>
  </r>
  <r>
    <x v="3"/>
    <x v="42"/>
    <x v="1"/>
    <s v="BA"/>
    <n v="23"/>
    <n v="0"/>
    <n v="24"/>
    <n v="1"/>
    <x v="5"/>
    <m/>
  </r>
  <r>
    <x v="3"/>
    <x v="42"/>
    <x v="0"/>
    <s v="MA"/>
    <n v="6"/>
    <n v="4"/>
    <n v="4"/>
    <n v="2"/>
    <x v="5"/>
    <m/>
  </r>
  <r>
    <x v="3"/>
    <x v="243"/>
    <x v="1"/>
    <s v="BA"/>
    <n v="6"/>
    <n v="0"/>
    <n v="9"/>
    <n v="3"/>
    <x v="7"/>
    <m/>
  </r>
  <r>
    <x v="3"/>
    <x v="243"/>
    <x v="0"/>
    <s v="MA"/>
    <n v="12"/>
    <n v="2"/>
    <n v="11"/>
    <n v="3"/>
    <x v="7"/>
    <m/>
  </r>
  <r>
    <x v="3"/>
    <x v="244"/>
    <x v="1"/>
    <s v="BA"/>
    <n v="12"/>
    <n v="0"/>
    <n v="18"/>
    <n v="0"/>
    <x v="5"/>
    <m/>
  </r>
  <r>
    <x v="3"/>
    <x v="245"/>
    <x v="0"/>
    <s v="MS"/>
    <n v="76"/>
    <n v="27"/>
    <n v="71"/>
    <n v="32"/>
    <x v="6"/>
    <m/>
  </r>
  <r>
    <x v="3"/>
    <x v="246"/>
    <x v="1"/>
    <s v="BA"/>
    <n v="265"/>
    <n v="84"/>
    <m/>
    <m/>
    <x v="6"/>
    <m/>
  </r>
  <r>
    <x v="3"/>
    <x v="247"/>
    <x v="0"/>
    <s v="MS"/>
    <n v="29"/>
    <n v="18"/>
    <n v="32"/>
    <n v="16"/>
    <x v="3"/>
    <m/>
  </r>
  <r>
    <x v="3"/>
    <x v="248"/>
    <x v="0"/>
    <s v="MS in Ed"/>
    <n v="17"/>
    <n v="18"/>
    <n v="24"/>
    <n v="26"/>
    <x v="7"/>
    <m/>
  </r>
  <r>
    <x v="3"/>
    <x v="249"/>
    <x v="0"/>
    <s v="MS in Ed"/>
    <n v="268"/>
    <n v="32"/>
    <n v="310"/>
    <n v="44"/>
    <x v="7"/>
    <m/>
  </r>
  <r>
    <x v="3"/>
    <x v="250"/>
    <x v="1"/>
    <s v="BA"/>
    <n v="198"/>
    <n v="67"/>
    <n v="171"/>
    <n v="59"/>
    <x v="3"/>
    <m/>
  </r>
  <r>
    <x v="3"/>
    <x v="251"/>
    <x v="0"/>
    <s v="MFA"/>
    <n v="13"/>
    <n v="9"/>
    <n v="3"/>
    <n v="6"/>
    <x v="3"/>
    <m/>
  </r>
  <r>
    <x v="3"/>
    <x v="252"/>
    <x v="1"/>
    <s v="BA"/>
    <n v="39"/>
    <n v="12"/>
    <n v="44"/>
    <n v="8"/>
    <x v="9"/>
    <m/>
  </r>
  <r>
    <x v="3"/>
    <x v="252"/>
    <x v="1"/>
    <s v="BFA"/>
    <n v="55"/>
    <n v="17"/>
    <n v="43"/>
    <n v="15"/>
    <x v="9"/>
    <m/>
  </r>
  <r>
    <x v="3"/>
    <x v="252"/>
    <x v="0"/>
    <s v="MA"/>
    <n v="4"/>
    <n v="1"/>
    <n v="1"/>
    <n v="2"/>
    <x v="9"/>
    <m/>
  </r>
  <r>
    <x v="3"/>
    <x v="252"/>
    <x v="0"/>
    <s v="MFA"/>
    <n v="50"/>
    <n v="14"/>
    <n v="50"/>
    <n v="19"/>
    <x v="9"/>
    <m/>
  </r>
  <r>
    <x v="3"/>
    <x v="253"/>
    <x v="1"/>
    <s v="BA"/>
    <n v="40"/>
    <n v="8"/>
    <n v="39"/>
    <n v="10"/>
    <x v="12"/>
    <m/>
  </r>
  <r>
    <x v="3"/>
    <x v="254"/>
    <x v="1"/>
    <s v="BA"/>
    <n v="25"/>
    <n v="10"/>
    <n v="17"/>
    <n v="5"/>
    <x v="5"/>
    <m/>
  </r>
  <r>
    <x v="5"/>
    <x v="116"/>
    <x v="1"/>
    <s v="BA"/>
    <n v="50"/>
    <n v="14"/>
    <n v="45"/>
    <n v="17"/>
    <x v="5"/>
    <m/>
  </r>
  <r>
    <x v="5"/>
    <x v="255"/>
    <x v="1"/>
    <s v="BS"/>
    <n v="130"/>
    <n v="36"/>
    <n v="126"/>
    <n v="22"/>
    <x v="8"/>
    <m/>
  </r>
  <r>
    <x v="5"/>
    <x v="256"/>
    <x v="1"/>
    <s v="B.Arch"/>
    <n v="302"/>
    <n v="40"/>
    <n v="321"/>
    <n v="43"/>
    <x v="12"/>
    <m/>
  </r>
  <r>
    <x v="5"/>
    <x v="256"/>
    <x v="1"/>
    <s v="BS"/>
    <n v="3"/>
    <n v="4"/>
    <n v="0"/>
    <n v="2"/>
    <x v="12"/>
    <m/>
  </r>
  <r>
    <x v="5"/>
    <x v="257"/>
    <x v="0"/>
    <s v="M.Arch"/>
    <n v="75"/>
    <n v="23"/>
    <n v="87"/>
    <n v="16"/>
    <x v="12"/>
    <m/>
  </r>
  <r>
    <x v="5"/>
    <x v="258"/>
    <x v="0"/>
    <s v="M.Arch"/>
    <n v="6"/>
    <n v="5"/>
    <n v="5"/>
    <n v="5"/>
    <x v="12"/>
    <m/>
  </r>
  <r>
    <x v="5"/>
    <x v="259"/>
    <x v="1"/>
    <s v="BA"/>
    <n v="18"/>
    <n v="16"/>
    <n v="31"/>
    <n v="4"/>
    <x v="5"/>
    <m/>
  </r>
  <r>
    <x v="5"/>
    <x v="260"/>
    <x v="1"/>
    <s v="BA"/>
    <n v="103"/>
    <n v="31"/>
    <n v="91"/>
    <n v="39"/>
    <x v="5"/>
    <m/>
  </r>
  <r>
    <x v="5"/>
    <x v="117"/>
    <x v="1"/>
    <s v="BA"/>
    <n v="417"/>
    <n v="118"/>
    <n v="404"/>
    <n v="137"/>
    <x v="9"/>
    <m/>
  </r>
  <r>
    <x v="5"/>
    <x v="117"/>
    <x v="0"/>
    <s v="MFA"/>
    <n v="13"/>
    <n v="10"/>
    <n v="19"/>
    <n v="3"/>
    <x v="9"/>
    <m/>
  </r>
  <r>
    <x v="5"/>
    <x v="119"/>
    <x v="0"/>
    <s v="MA"/>
    <n v="44"/>
    <n v="9"/>
    <n v="51"/>
    <n v="11"/>
    <x v="5"/>
    <m/>
  </r>
  <r>
    <x v="5"/>
    <x v="120"/>
    <x v="3"/>
    <s v="Adv. Cert. Post Master's"/>
    <n v="2"/>
    <n v="0"/>
    <n v="3"/>
    <n v="3"/>
    <x v="7"/>
    <m/>
  </r>
  <r>
    <x v="5"/>
    <x v="120"/>
    <x v="0"/>
    <s v="MA"/>
    <n v="31"/>
    <n v="15"/>
    <n v="28"/>
    <n v="15"/>
    <x v="7"/>
    <m/>
  </r>
  <r>
    <x v="5"/>
    <x v="261"/>
    <x v="1"/>
    <s v="BS in Ed"/>
    <n v="33"/>
    <n v="9"/>
    <n v="115"/>
    <n v="21"/>
    <x v="7"/>
    <m/>
  </r>
  <r>
    <x v="5"/>
    <x v="261"/>
    <x v="0"/>
    <s v="MS in Ed"/>
    <n v="15"/>
    <n v="8"/>
    <n v="16"/>
    <n v="10"/>
    <x v="7"/>
    <m/>
  </r>
  <r>
    <x v="5"/>
    <x v="262"/>
    <x v="0"/>
    <s v="MS in Ed"/>
    <n v="52"/>
    <n v="12"/>
    <n v="36"/>
    <n v="39"/>
    <x v="7"/>
    <m/>
  </r>
  <r>
    <x v="5"/>
    <x v="263"/>
    <x v="1"/>
    <s v="BS in Ed"/>
    <n v="105"/>
    <n v="31"/>
    <n v="115"/>
    <n v="21"/>
    <x v="7"/>
    <m/>
  </r>
  <r>
    <x v="5"/>
    <x v="264"/>
    <x v="3"/>
    <s v="Adv. Cert. Post Master's"/>
    <n v="4"/>
    <n v="43"/>
    <n v="25"/>
    <n v="14"/>
    <x v="7"/>
    <m/>
  </r>
  <r>
    <x v="5"/>
    <x v="265"/>
    <x v="0"/>
    <s v="MS in Ed"/>
    <n v="2"/>
    <n v="0"/>
    <n v="6"/>
    <n v="0"/>
    <x v="7"/>
    <m/>
  </r>
  <r>
    <x v="5"/>
    <x v="266"/>
    <x v="0"/>
    <s v="MS in Ed"/>
    <n v="12"/>
    <n v="0"/>
    <n v="3"/>
    <n v="0"/>
    <x v="7"/>
    <m/>
  </r>
  <r>
    <x v="5"/>
    <x v="267"/>
    <x v="1"/>
    <s v="BS"/>
    <n v="99"/>
    <n v="18"/>
    <n v="122"/>
    <n v="28"/>
    <x v="2"/>
    <m/>
  </r>
  <r>
    <x v="5"/>
    <x v="267"/>
    <x v="0"/>
    <s v="MS"/>
    <n v="3"/>
    <n v="3"/>
    <n v="11"/>
    <n v="4"/>
    <x v="2"/>
    <m/>
  </r>
  <r>
    <x v="5"/>
    <x v="123"/>
    <x v="1"/>
    <s v="BA"/>
    <n v="1"/>
    <n v="0"/>
    <n v="3"/>
    <n v="0"/>
    <x v="2"/>
    <m/>
  </r>
  <r>
    <x v="5"/>
    <x v="123"/>
    <x v="1"/>
    <s v="BS"/>
    <n v="364"/>
    <n v="149"/>
    <n v="700"/>
    <n v="131"/>
    <x v="2"/>
    <m/>
  </r>
  <r>
    <x v="5"/>
    <x v="123"/>
    <x v="0"/>
    <s v="MS"/>
    <n v="25"/>
    <n v="8"/>
    <n v="24"/>
    <n v="4"/>
    <x v="2"/>
    <m/>
  </r>
  <r>
    <x v="4"/>
    <x v="111"/>
    <x v="4"/>
    <m/>
    <m/>
    <m/>
    <m/>
    <m/>
    <x v="15"/>
    <m/>
  </r>
  <r>
    <x v="5"/>
    <x v="268"/>
    <x v="1"/>
    <s v="BE"/>
    <n v="200"/>
    <n v="52"/>
    <n v="149"/>
    <n v="30"/>
    <x v="17"/>
    <m/>
  </r>
  <r>
    <x v="5"/>
    <x v="268"/>
    <x v="0"/>
    <s v="MS"/>
    <n v="14"/>
    <n v="6"/>
    <n v="9"/>
    <n v="9"/>
    <x v="17"/>
    <m/>
  </r>
  <r>
    <x v="5"/>
    <x v="268"/>
    <x v="5"/>
    <s v="Ph.D."/>
    <n v="32"/>
    <n v="9"/>
    <n v="33"/>
    <n v="3"/>
    <x v="17"/>
    <m/>
  </r>
  <r>
    <x v="5"/>
    <x v="269"/>
    <x v="1"/>
    <s v="BS"/>
    <n v="271"/>
    <n v="72"/>
    <n v="240"/>
    <n v="82"/>
    <x v="6"/>
    <m/>
  </r>
  <r>
    <x v="5"/>
    <x v="50"/>
    <x v="1"/>
    <s v="BS"/>
    <n v="13"/>
    <n v="4"/>
    <n v="13"/>
    <n v="4"/>
    <x v="2"/>
    <m/>
  </r>
  <r>
    <x v="5"/>
    <x v="50"/>
    <x v="0"/>
    <s v="MS"/>
    <n v="5"/>
    <n v="0"/>
    <n v="8"/>
    <n v="1"/>
    <x v="2"/>
    <m/>
  </r>
  <r>
    <x v="5"/>
    <x v="270"/>
    <x v="0"/>
    <s v="MPS"/>
    <n v="72"/>
    <n v="30"/>
    <n v="72"/>
    <n v="32"/>
    <x v="3"/>
    <m/>
  </r>
  <r>
    <x v="5"/>
    <x v="271"/>
    <x v="5"/>
    <s v="Ph.D."/>
    <n v="34"/>
    <n v="5"/>
    <n v="34"/>
    <n v="7"/>
    <x v="17"/>
    <m/>
  </r>
  <r>
    <x v="5"/>
    <x v="272"/>
    <x v="0"/>
    <s v="ME"/>
    <n v="3"/>
    <n v="4"/>
    <n v="2"/>
    <n v="4"/>
    <x v="17"/>
    <m/>
  </r>
  <r>
    <x v="5"/>
    <x v="273"/>
    <x v="1"/>
    <s v="BE"/>
    <n v="7"/>
    <n v="0"/>
    <n v="0"/>
    <n v="0"/>
    <x v="17"/>
    <m/>
  </r>
  <r>
    <x v="5"/>
    <x v="127"/>
    <x v="1"/>
    <s v="BS"/>
    <n v="54"/>
    <n v="18"/>
    <n v="76"/>
    <n v="12"/>
    <x v="2"/>
    <m/>
  </r>
  <r>
    <x v="5"/>
    <x v="127"/>
    <x v="0"/>
    <s v="MS"/>
    <n v="12"/>
    <n v="4"/>
    <n v="11"/>
    <n v="6"/>
    <x v="2"/>
    <m/>
  </r>
  <r>
    <x v="5"/>
    <x v="274"/>
    <x v="0"/>
    <s v="MS in Ed"/>
    <n v="2"/>
    <n v="0"/>
    <n v="0"/>
    <n v="1"/>
    <x v="7"/>
    <m/>
  </r>
  <r>
    <x v="5"/>
    <x v="275"/>
    <x v="1"/>
    <s v="BS in Ed"/>
    <n v="290"/>
    <n v="45"/>
    <n v="256"/>
    <n v="51"/>
    <x v="7"/>
    <m/>
  </r>
  <r>
    <x v="5"/>
    <x v="275"/>
    <x v="0"/>
    <s v="MS in Ed"/>
    <n v="48"/>
    <n v="13"/>
    <n v="43"/>
    <n v="18"/>
    <x v="7"/>
    <m/>
  </r>
  <r>
    <x v="5"/>
    <x v="132"/>
    <x v="0"/>
    <s v="MS in Ed"/>
    <n v="27"/>
    <n v="18"/>
    <n v="25"/>
    <n v="8"/>
    <x v="7"/>
    <m/>
  </r>
  <r>
    <x v="5"/>
    <x v="276"/>
    <x v="1"/>
    <s v="BE"/>
    <n v="492"/>
    <n v="43"/>
    <n v="412"/>
    <n v="74"/>
    <x v="12"/>
    <m/>
  </r>
  <r>
    <x v="5"/>
    <x v="276"/>
    <x v="0"/>
    <s v="ME"/>
    <n v="59"/>
    <n v="20"/>
    <n v="33"/>
    <n v="23"/>
    <x v="12"/>
    <m/>
  </r>
  <r>
    <x v="5"/>
    <x v="276"/>
    <x v="5"/>
    <s v="Ph.D."/>
    <n v="32"/>
    <n v="7"/>
    <n v="27"/>
    <n v="4"/>
    <x v="12"/>
    <m/>
  </r>
  <r>
    <x v="4"/>
    <x v="111"/>
    <x v="4"/>
    <m/>
    <m/>
    <m/>
    <m/>
    <m/>
    <x v="15"/>
    <m/>
  </r>
  <r>
    <x v="5"/>
    <x v="277"/>
    <x v="1"/>
    <s v="BA"/>
    <n v="179"/>
    <n v="89"/>
    <n v="242"/>
    <n v="86"/>
    <x v="3"/>
    <m/>
  </r>
  <r>
    <x v="4"/>
    <x v="111"/>
    <x v="4"/>
    <m/>
    <m/>
    <m/>
    <m/>
    <m/>
    <x v="15"/>
    <m/>
  </r>
  <r>
    <x v="5"/>
    <x v="278"/>
    <x v="1"/>
    <s v="BE"/>
    <n v="330"/>
    <n v="38"/>
    <n v="277"/>
    <n v="46"/>
    <x v="4"/>
    <m/>
  </r>
  <r>
    <x v="5"/>
    <x v="278"/>
    <x v="0"/>
    <s v="MS"/>
    <n v="8"/>
    <n v="0"/>
    <n v="10"/>
    <n v="2"/>
    <x v="4"/>
    <m/>
  </r>
  <r>
    <x v="5"/>
    <x v="57"/>
    <x v="1"/>
    <s v="BS"/>
    <n v="527"/>
    <n v="48"/>
    <n v="511"/>
    <n v="69"/>
    <x v="4"/>
    <m/>
  </r>
  <r>
    <x v="5"/>
    <x v="57"/>
    <x v="0"/>
    <s v="MS"/>
    <n v="27"/>
    <n v="20"/>
    <n v="16"/>
    <n v="13"/>
    <x v="4"/>
    <m/>
  </r>
  <r>
    <x v="5"/>
    <x v="140"/>
    <x v="0"/>
    <s v="MFA"/>
    <n v="88"/>
    <n v="26"/>
    <n v="98"/>
    <n v="18"/>
    <x v="5"/>
    <m/>
  </r>
  <r>
    <x v="4"/>
    <x v="111"/>
    <x v="4"/>
    <m/>
    <m/>
    <m/>
    <m/>
    <m/>
    <x v="15"/>
    <m/>
  </r>
  <r>
    <x v="5"/>
    <x v="279"/>
    <x v="0"/>
    <s v="MS"/>
    <n v="13"/>
    <n v="0"/>
    <n v="24"/>
    <n v="0"/>
    <x v="4"/>
    <m/>
  </r>
  <r>
    <x v="5"/>
    <x v="280"/>
    <x v="0"/>
    <s v="MFA"/>
    <n v="17"/>
    <n v="5"/>
    <n v="15"/>
    <n v="4"/>
    <x v="3"/>
    <m/>
  </r>
  <r>
    <x v="5"/>
    <x v="281"/>
    <x v="0"/>
    <s v="MS in Ed"/>
    <n v="81"/>
    <n v="28"/>
    <n v="93"/>
    <n v="18"/>
    <x v="7"/>
    <m/>
  </r>
  <r>
    <x v="5"/>
    <x v="282"/>
    <x v="1"/>
    <s v="BS"/>
    <n v="174"/>
    <n v="14"/>
    <n v="190"/>
    <n v="20"/>
    <x v="7"/>
    <m/>
  </r>
  <r>
    <x v="5"/>
    <x v="283"/>
    <x v="1"/>
    <s v="BE"/>
    <n v="89"/>
    <n v="23"/>
    <n v="81"/>
    <n v="19"/>
    <x v="17"/>
    <m/>
  </r>
  <r>
    <x v="5"/>
    <x v="283"/>
    <x v="0"/>
    <s v="MS"/>
    <n v="14"/>
    <n v="8"/>
    <n v="17"/>
    <n v="4"/>
    <x v="17"/>
    <m/>
  </r>
  <r>
    <x v="5"/>
    <x v="11"/>
    <x v="1"/>
    <s v="BA"/>
    <n v="323"/>
    <n v="85"/>
    <n v="384"/>
    <n v="92"/>
    <x v="1"/>
    <m/>
  </r>
  <r>
    <x v="5"/>
    <x v="11"/>
    <x v="0"/>
    <s v="MA"/>
    <n v="40"/>
    <n v="18"/>
    <n v="39"/>
    <n v="19"/>
    <x v="1"/>
    <m/>
  </r>
  <r>
    <x v="5"/>
    <x v="284"/>
    <x v="0"/>
    <s v="MA"/>
    <n v="6"/>
    <n v="3"/>
    <n v="1"/>
    <n v="3"/>
    <x v="1"/>
    <m/>
  </r>
  <r>
    <x v="5"/>
    <x v="284"/>
    <x v="1"/>
    <s v="BA"/>
    <n v="6"/>
    <n v="3"/>
    <n v="1"/>
    <n v="3"/>
    <x v="1"/>
    <m/>
  </r>
  <r>
    <x v="5"/>
    <x v="285"/>
    <x v="3"/>
    <s v="Adv. Cert. Post Bacc."/>
    <n v="7"/>
    <n v="0"/>
    <n v="5"/>
    <n v="3"/>
    <x v="7"/>
    <m/>
  </r>
  <r>
    <x v="5"/>
    <x v="286"/>
    <x v="0"/>
    <s v="MS in Ed"/>
    <n v="35"/>
    <n v="13"/>
    <n v="30"/>
    <n v="7"/>
    <x v="7"/>
    <m/>
  </r>
  <r>
    <x v="5"/>
    <x v="287"/>
    <x v="0"/>
    <s v="MS in Ed"/>
    <n v="3"/>
    <n v="1"/>
    <n v="1"/>
    <n v="2"/>
    <x v="7"/>
    <m/>
  </r>
  <r>
    <x v="5"/>
    <x v="288"/>
    <x v="0"/>
    <s v="MS in Ed"/>
    <n v="10"/>
    <n v="6"/>
    <n v="8"/>
    <n v="10"/>
    <x v="7"/>
    <m/>
  </r>
  <r>
    <x v="5"/>
    <x v="289"/>
    <x v="1"/>
    <s v="BE"/>
    <n v="444"/>
    <n v="84"/>
    <n v="398"/>
    <n v="77"/>
    <x v="12"/>
    <m/>
  </r>
  <r>
    <x v="5"/>
    <x v="289"/>
    <x v="1"/>
    <s v="BE"/>
    <n v="2"/>
    <n v="1"/>
    <m/>
    <m/>
    <x v="12"/>
    <m/>
  </r>
  <r>
    <x v="5"/>
    <x v="289"/>
    <x v="1"/>
    <s v="BE"/>
    <n v="6"/>
    <n v="2"/>
    <m/>
    <m/>
    <x v="12"/>
    <m/>
  </r>
  <r>
    <x v="5"/>
    <x v="289"/>
    <x v="0"/>
    <s v="ME"/>
    <n v="53"/>
    <n v="24"/>
    <n v="43"/>
    <n v="25"/>
    <x v="12"/>
    <m/>
  </r>
  <r>
    <x v="5"/>
    <x v="289"/>
    <x v="5"/>
    <s v="Ph.D."/>
    <n v="35"/>
    <n v="8"/>
    <n v="29"/>
    <n v="7"/>
    <x v="12"/>
    <m/>
  </r>
  <r>
    <x v="5"/>
    <x v="290"/>
    <x v="1"/>
    <s v="BFA"/>
    <n v="43"/>
    <n v="19"/>
    <n v="72"/>
    <n v="10"/>
    <x v="3"/>
    <m/>
  </r>
  <r>
    <x v="5"/>
    <x v="12"/>
    <x v="1"/>
    <s v="BA"/>
    <n v="357"/>
    <n v="107"/>
    <n v="326"/>
    <n v="115"/>
    <x v="5"/>
    <m/>
  </r>
  <r>
    <x v="5"/>
    <x v="12"/>
    <x v="0"/>
    <s v="MA"/>
    <n v="35"/>
    <n v="11"/>
    <n v="32"/>
    <n v="5"/>
    <x v="5"/>
    <m/>
  </r>
  <r>
    <x v="5"/>
    <x v="150"/>
    <x v="3"/>
    <s v="Adv. Cert. Post Master's"/>
    <n v="1"/>
    <n v="1"/>
    <n v="2"/>
    <n v="0"/>
    <x v="7"/>
    <m/>
  </r>
  <r>
    <x v="5"/>
    <x v="150"/>
    <x v="0"/>
    <s v="MA"/>
    <n v="15"/>
    <n v="4"/>
    <n v="16"/>
    <n v="2"/>
    <x v="7"/>
    <m/>
  </r>
  <r>
    <x v="5"/>
    <x v="291"/>
    <x v="3"/>
    <s v="Adv. Cert. Post Master's"/>
    <n v="10"/>
    <n v="0"/>
    <n v="20"/>
    <n v="9"/>
    <x v="10"/>
    <m/>
  </r>
  <r>
    <x v="5"/>
    <x v="292"/>
    <x v="1"/>
    <s v="BS"/>
    <n v="33"/>
    <n v="9"/>
    <n v="42"/>
    <n v="13"/>
    <x v="2"/>
    <m/>
  </r>
  <r>
    <x v="5"/>
    <x v="155"/>
    <x v="0"/>
    <s v="MFA"/>
    <n v="43"/>
    <n v="17"/>
    <n v="34"/>
    <n v="20"/>
    <x v="3"/>
    <m/>
  </r>
  <r>
    <x v="5"/>
    <x v="155"/>
    <x v="1"/>
    <s v="BFA"/>
    <n v="60"/>
    <n v="19"/>
    <n v="94"/>
    <n v="27"/>
    <x v="3"/>
    <m/>
  </r>
  <r>
    <x v="5"/>
    <x v="293"/>
    <x v="1"/>
    <s v="BA"/>
    <n v="1"/>
    <n v="0"/>
    <n v="3"/>
    <n v="0"/>
    <x v="2"/>
    <m/>
  </r>
  <r>
    <x v="5"/>
    <x v="293"/>
    <x v="1"/>
    <s v="BS"/>
    <n v="28"/>
    <n v="15"/>
    <n v="32"/>
    <n v="10"/>
    <x v="2"/>
    <m/>
  </r>
  <r>
    <x v="5"/>
    <x v="293"/>
    <x v="0"/>
    <s v="MS"/>
    <n v="31"/>
    <n v="6"/>
    <n v="24"/>
    <n v="8"/>
    <x v="2"/>
    <m/>
  </r>
  <r>
    <x v="5"/>
    <x v="20"/>
    <x v="1"/>
    <s v="BA"/>
    <n v="134"/>
    <n v="38"/>
    <n v="130"/>
    <n v="24"/>
    <x v="5"/>
    <m/>
  </r>
  <r>
    <x v="5"/>
    <x v="20"/>
    <x v="1"/>
    <s v="BA"/>
    <n v="20"/>
    <n v="6"/>
    <n v="26"/>
    <n v="4"/>
    <x v="5"/>
    <m/>
  </r>
  <r>
    <x v="5"/>
    <x v="20"/>
    <x v="0"/>
    <s v="MA"/>
    <n v="19"/>
    <n v="6"/>
    <n v="26"/>
    <n v="4"/>
    <x v="5"/>
    <m/>
  </r>
  <r>
    <x v="5"/>
    <x v="20"/>
    <x v="0"/>
    <s v="MA"/>
    <n v="19"/>
    <n v="7"/>
    <n v="16"/>
    <n v="4"/>
    <x v="5"/>
    <m/>
  </r>
  <r>
    <x v="5"/>
    <x v="24"/>
    <x v="0"/>
    <s v="MS"/>
    <n v="22"/>
    <n v="13"/>
    <n v="19"/>
    <n v="11"/>
    <x v="4"/>
    <m/>
  </r>
  <r>
    <x v="5"/>
    <x v="294"/>
    <x v="1"/>
    <s v="BA"/>
    <n v="295"/>
    <n v="131"/>
    <n v="291"/>
    <n v="128"/>
    <x v="5"/>
    <m/>
  </r>
  <r>
    <x v="5"/>
    <x v="295"/>
    <x v="0"/>
    <s v="MIA"/>
    <n v="21"/>
    <n v="12"/>
    <n v="18"/>
    <n v="8"/>
    <x v="10"/>
    <m/>
  </r>
  <r>
    <x v="5"/>
    <x v="296"/>
    <x v="1"/>
    <s v="BA"/>
    <n v="193"/>
    <n v="60"/>
    <n v="206"/>
    <n v="73"/>
    <x v="10"/>
    <m/>
  </r>
  <r>
    <x v="5"/>
    <x v="297"/>
    <x v="0"/>
    <s v="MM"/>
    <n v="10"/>
    <n v="0"/>
    <n v="14"/>
    <n v="3"/>
    <x v="9"/>
    <m/>
  </r>
  <r>
    <x v="5"/>
    <x v="298"/>
    <x v="1"/>
    <s v="BM"/>
    <n v="30"/>
    <n v="1"/>
    <n v="33"/>
    <n v="14"/>
    <x v="9"/>
    <m/>
  </r>
  <r>
    <x v="5"/>
    <x v="299"/>
    <x v="1"/>
    <s v="BM"/>
    <n v="16"/>
    <n v="0"/>
    <n v="16"/>
    <n v="1"/>
    <x v="9"/>
    <m/>
  </r>
  <r>
    <x v="5"/>
    <x v="300"/>
    <x v="1"/>
    <s v="BM"/>
    <n v="1"/>
    <n v="0"/>
    <m/>
    <m/>
    <x v="9"/>
    <m/>
  </r>
  <r>
    <x v="5"/>
    <x v="301"/>
    <x v="0"/>
    <s v="MLA"/>
    <n v="34"/>
    <n v="12"/>
    <n v="31"/>
    <n v="11"/>
    <x v="12"/>
    <m/>
  </r>
  <r>
    <x v="5"/>
    <x v="302"/>
    <x v="0"/>
    <s v="MA"/>
    <n v="29"/>
    <n v="6"/>
    <n v="27"/>
    <n v="13"/>
    <x v="5"/>
    <m/>
  </r>
  <r>
    <x v="5"/>
    <x v="303"/>
    <x v="0"/>
    <s v="MS in Ed"/>
    <n v="5"/>
    <n v="5"/>
    <n v="2"/>
    <n v="4"/>
    <x v="7"/>
    <m/>
  </r>
  <r>
    <x v="5"/>
    <x v="304"/>
    <x v="0"/>
    <s v="MS in Ed"/>
    <n v="3"/>
    <n v="0"/>
    <n v="2"/>
    <n v="2"/>
    <x v="7"/>
    <m/>
  </r>
  <r>
    <x v="5"/>
    <x v="305"/>
    <x v="1"/>
    <s v="BA"/>
    <n v="293"/>
    <n v="69"/>
    <n v="376"/>
    <n v="78"/>
    <x v="1"/>
    <m/>
  </r>
  <r>
    <x v="5"/>
    <x v="32"/>
    <x v="1"/>
    <s v="BA"/>
    <n v="29"/>
    <n v="13"/>
    <n v="29"/>
    <n v="6"/>
    <x v="8"/>
    <m/>
  </r>
  <r>
    <x v="5"/>
    <x v="32"/>
    <x v="1"/>
    <s v="BS"/>
    <n v="58"/>
    <n v="10"/>
    <n v="88"/>
    <n v="15"/>
    <x v="8"/>
    <m/>
  </r>
  <r>
    <x v="5"/>
    <x v="32"/>
    <x v="0"/>
    <s v="MS"/>
    <n v="38"/>
    <n v="7"/>
    <n v="45"/>
    <n v="14"/>
    <x v="8"/>
    <m/>
  </r>
  <r>
    <x v="4"/>
    <x v="111"/>
    <x v="4"/>
    <m/>
    <m/>
    <m/>
    <m/>
    <m/>
    <x v="15"/>
    <m/>
  </r>
  <r>
    <x v="5"/>
    <x v="168"/>
    <x v="0"/>
    <s v="MA"/>
    <n v="3"/>
    <n v="9"/>
    <n v="3"/>
    <n v="2"/>
    <x v="7"/>
    <m/>
  </r>
  <r>
    <x v="5"/>
    <x v="306"/>
    <x v="1"/>
    <s v="BE"/>
    <n v="5"/>
    <n v="2"/>
    <n v="3"/>
    <n v="3"/>
    <x v="12"/>
    <m/>
  </r>
  <r>
    <x v="5"/>
    <x v="306"/>
    <x v="1"/>
    <s v="BE"/>
    <n v="609"/>
    <n v="91"/>
    <n v="546"/>
    <n v="137"/>
    <x v="12"/>
    <m/>
  </r>
  <r>
    <x v="5"/>
    <x v="306"/>
    <x v="1"/>
    <s v="BE"/>
    <n v="3"/>
    <n v="3"/>
    <n v="0"/>
    <n v="3"/>
    <x v="12"/>
    <m/>
  </r>
  <r>
    <x v="5"/>
    <x v="306"/>
    <x v="0"/>
    <s v="ME"/>
    <n v="51"/>
    <n v="17"/>
    <n v="39"/>
    <n v="23"/>
    <x v="12"/>
    <m/>
  </r>
  <r>
    <x v="5"/>
    <x v="306"/>
    <x v="5"/>
    <s v="Ph.D."/>
    <n v="20"/>
    <n v="5"/>
    <n v="21"/>
    <n v="5"/>
    <x v="12"/>
    <m/>
  </r>
  <r>
    <x v="5"/>
    <x v="33"/>
    <x v="0"/>
    <s v="MA"/>
    <n v="23"/>
    <n v="20"/>
    <n v="36"/>
    <n v="9"/>
    <x v="6"/>
    <m/>
  </r>
  <r>
    <x v="5"/>
    <x v="307"/>
    <x v="1"/>
    <s v="BA"/>
    <n v="3"/>
    <n v="0"/>
    <n v="2"/>
    <n v="3"/>
    <x v="5"/>
    <m/>
  </r>
  <r>
    <x v="5"/>
    <x v="308"/>
    <x v="1"/>
    <s v="BS"/>
    <n v="5"/>
    <n v="2"/>
    <n v="3"/>
    <n v="5"/>
    <x v="8"/>
    <m/>
  </r>
  <r>
    <x v="5"/>
    <x v="309"/>
    <x v="1"/>
    <s v="BE"/>
    <n v="8"/>
    <n v="6"/>
    <n v="14"/>
    <n v="3"/>
    <x v="17"/>
    <m/>
  </r>
  <r>
    <x v="5"/>
    <x v="310"/>
    <x v="1"/>
    <s v="BE"/>
    <n v="6"/>
    <n v="8"/>
    <n v="8"/>
    <n v="6"/>
    <x v="17"/>
    <m/>
  </r>
  <r>
    <x v="5"/>
    <x v="311"/>
    <x v="1"/>
    <s v="BS in Ed"/>
    <n v="1"/>
    <n v="0"/>
    <n v="2"/>
    <n v="0"/>
    <x v="7"/>
    <m/>
  </r>
  <r>
    <x v="5"/>
    <x v="312"/>
    <x v="1"/>
    <s v="BE"/>
    <n v="2"/>
    <n v="4"/>
    <n v="3"/>
    <n v="1"/>
    <x v="17"/>
    <m/>
  </r>
  <r>
    <x v="5"/>
    <x v="313"/>
    <x v="1"/>
    <s v="B.Arch"/>
    <n v="2"/>
    <n v="4"/>
    <n v="1"/>
    <n v="0"/>
    <x v="12"/>
    <m/>
  </r>
  <r>
    <x v="5"/>
    <x v="182"/>
    <x v="1"/>
    <s v="BA"/>
    <n v="4"/>
    <n v="1"/>
    <n v="6"/>
    <n v="0"/>
    <x v="9"/>
    <m/>
  </r>
  <r>
    <x v="5"/>
    <x v="314"/>
    <x v="1"/>
    <s v="BS"/>
    <n v="5"/>
    <n v="5"/>
    <n v="5"/>
    <n v="1"/>
    <x v="2"/>
    <m/>
  </r>
  <r>
    <x v="5"/>
    <x v="184"/>
    <x v="1"/>
    <s v="BS"/>
    <n v="16"/>
    <n v="11"/>
    <n v="15"/>
    <n v="8"/>
    <x v="2"/>
    <m/>
  </r>
  <r>
    <x v="5"/>
    <x v="188"/>
    <x v="1"/>
    <s v="BS"/>
    <n v="1"/>
    <n v="1"/>
    <n v="0"/>
    <n v="1"/>
    <x v="2"/>
    <m/>
  </r>
  <r>
    <x v="5"/>
    <x v="315"/>
    <x v="1"/>
    <s v="BE"/>
    <n v="4"/>
    <n v="3"/>
    <n v="10"/>
    <n v="0"/>
    <x v="12"/>
    <m/>
  </r>
  <r>
    <x v="5"/>
    <x v="190"/>
    <x v="1"/>
    <s v="BA"/>
    <n v="3"/>
    <n v="3"/>
    <n v="0"/>
    <n v="3"/>
    <x v="3"/>
    <m/>
  </r>
  <r>
    <x v="5"/>
    <x v="316"/>
    <x v="1"/>
    <s v="BE"/>
    <n v="6"/>
    <n v="3"/>
    <n v="13"/>
    <n v="3"/>
    <x v="4"/>
    <m/>
  </r>
  <r>
    <x v="5"/>
    <x v="192"/>
    <x v="1"/>
    <s v="BS"/>
    <n v="12"/>
    <n v="1"/>
    <n v="14"/>
    <n v="9"/>
    <x v="4"/>
    <m/>
  </r>
  <r>
    <x v="5"/>
    <x v="194"/>
    <x v="1"/>
    <s v="BA"/>
    <n v="4"/>
    <n v="4"/>
    <n v="2"/>
    <n v="2"/>
    <x v="1"/>
    <m/>
  </r>
  <r>
    <x v="5"/>
    <x v="317"/>
    <x v="1"/>
    <s v="BE"/>
    <n v="10"/>
    <n v="2"/>
    <n v="9"/>
    <n v="3"/>
    <x v="12"/>
    <m/>
  </r>
  <r>
    <x v="5"/>
    <x v="195"/>
    <x v="1"/>
    <s v="BA"/>
    <n v="7"/>
    <n v="4"/>
    <n v="8"/>
    <n v="1"/>
    <x v="5"/>
    <m/>
  </r>
  <r>
    <x v="5"/>
    <x v="318"/>
    <x v="1"/>
    <s v="BS"/>
    <n v="1"/>
    <n v="0"/>
    <n v="0"/>
    <n v="1"/>
    <x v="2"/>
    <m/>
  </r>
  <r>
    <x v="5"/>
    <x v="202"/>
    <x v="1"/>
    <s v="BA"/>
    <n v="3"/>
    <n v="2"/>
    <n v="3"/>
    <n v="1"/>
    <x v="5"/>
    <m/>
  </r>
  <r>
    <x v="5"/>
    <x v="319"/>
    <x v="1"/>
    <s v="BA"/>
    <n v="5"/>
    <n v="3"/>
    <n v="5"/>
    <n v="1"/>
    <x v="5"/>
    <m/>
  </r>
  <r>
    <x v="5"/>
    <x v="320"/>
    <x v="1"/>
    <s v="BA"/>
    <n v="2"/>
    <n v="1"/>
    <n v="3"/>
    <n v="0"/>
    <x v="1"/>
    <m/>
  </r>
  <r>
    <x v="5"/>
    <x v="205"/>
    <x v="1"/>
    <s v="BS"/>
    <n v="2"/>
    <n v="1"/>
    <n v="3"/>
    <n v="2"/>
    <x v="8"/>
    <m/>
  </r>
  <r>
    <x v="5"/>
    <x v="321"/>
    <x v="1"/>
    <s v="BE"/>
    <n v="13"/>
    <n v="8"/>
    <n v="19"/>
    <n v="5"/>
    <x v="12"/>
    <m/>
  </r>
  <r>
    <x v="5"/>
    <x v="209"/>
    <x v="1"/>
    <s v="BA"/>
    <n v="4"/>
    <n v="0"/>
    <n v="1"/>
    <n v="1"/>
    <x v="5"/>
    <m/>
  </r>
  <r>
    <x v="5"/>
    <x v="210"/>
    <x v="1"/>
    <s v="BS"/>
    <n v="7"/>
    <n v="6"/>
    <n v="6"/>
    <n v="3"/>
    <x v="2"/>
    <m/>
  </r>
  <r>
    <x v="5"/>
    <x v="211"/>
    <x v="1"/>
    <s v="BA"/>
    <n v="7"/>
    <n v="4"/>
    <n v="10"/>
    <n v="2"/>
    <x v="10"/>
    <m/>
  </r>
  <r>
    <x v="5"/>
    <x v="212"/>
    <x v="1"/>
    <s v="BA"/>
    <n v="6"/>
    <n v="2"/>
    <n v="4"/>
    <n v="2"/>
    <x v="5"/>
    <m/>
  </r>
  <r>
    <x v="5"/>
    <x v="212"/>
    <x v="1"/>
    <s v="BS"/>
    <n v="6"/>
    <n v="5"/>
    <n v="8"/>
    <n v="0"/>
    <x v="5"/>
    <m/>
  </r>
  <r>
    <x v="5"/>
    <x v="322"/>
    <x v="1"/>
    <s v="BA"/>
    <n v="2"/>
    <n v="0"/>
    <n v="0"/>
    <n v="1"/>
    <x v="5"/>
    <m/>
  </r>
  <r>
    <x v="5"/>
    <x v="323"/>
    <x v="1"/>
    <s v="BA"/>
    <n v="2"/>
    <n v="0"/>
    <n v="1"/>
    <n v="2"/>
    <x v="5"/>
    <m/>
  </r>
  <r>
    <x v="5"/>
    <x v="214"/>
    <x v="1"/>
    <s v="BA"/>
    <n v="2"/>
    <n v="1"/>
    <n v="2"/>
    <n v="0"/>
    <x v="9"/>
    <m/>
  </r>
  <r>
    <x v="5"/>
    <x v="324"/>
    <x v="0"/>
    <s v="MS in Ed"/>
    <n v="9"/>
    <n v="0"/>
    <n v="10"/>
    <n v="5"/>
    <x v="7"/>
    <m/>
  </r>
  <r>
    <x v="5"/>
    <x v="325"/>
    <x v="0"/>
    <s v="MS in Ed"/>
    <n v="12"/>
    <n v="5"/>
    <n v="12"/>
    <n v="4"/>
    <x v="7"/>
    <m/>
  </r>
  <r>
    <x v="5"/>
    <x v="34"/>
    <x v="1"/>
    <s v="BA"/>
    <n v="107"/>
    <n v="20"/>
    <n v="85"/>
    <n v="19"/>
    <x v="9"/>
    <m/>
  </r>
  <r>
    <x v="5"/>
    <x v="35"/>
    <x v="1"/>
    <s v="BA"/>
    <n v="58"/>
    <n v="11"/>
    <n v="61"/>
    <n v="22"/>
    <x v="5"/>
    <m/>
  </r>
  <r>
    <x v="5"/>
    <x v="326"/>
    <x v="1"/>
    <s v="BS"/>
    <n v="1"/>
    <n v="34"/>
    <n v="0"/>
    <n v="4"/>
    <x v="6"/>
    <m/>
  </r>
  <r>
    <x v="5"/>
    <x v="230"/>
    <x v="1"/>
    <s v="BS"/>
    <n v="48"/>
    <n v="14"/>
    <n v="102"/>
    <n v="13"/>
    <x v="2"/>
    <m/>
  </r>
  <r>
    <x v="5"/>
    <x v="230"/>
    <x v="0"/>
    <s v="MS"/>
    <n v="18"/>
    <n v="6"/>
    <n v="19"/>
    <n v="4"/>
    <x v="2"/>
    <m/>
  </r>
  <r>
    <x v="5"/>
    <x v="233"/>
    <x v="1"/>
    <s v="BA"/>
    <n v="260"/>
    <n v="79"/>
    <n v="277"/>
    <n v="94"/>
    <x v="5"/>
    <m/>
  </r>
  <r>
    <x v="5"/>
    <x v="36"/>
    <x v="1"/>
    <s v="BA"/>
    <n v="773"/>
    <n v="265"/>
    <n v="959"/>
    <n v="241"/>
    <x v="5"/>
    <m/>
  </r>
  <r>
    <x v="5"/>
    <x v="36"/>
    <x v="1"/>
    <s v="BS"/>
    <n v="415"/>
    <n v="126"/>
    <n v="360"/>
    <n v="109"/>
    <x v="5"/>
    <m/>
  </r>
  <r>
    <x v="5"/>
    <x v="36"/>
    <x v="0"/>
    <s v="MA"/>
    <n v="47"/>
    <n v="30"/>
    <n v="49"/>
    <n v="10"/>
    <x v="5"/>
    <m/>
  </r>
  <r>
    <x v="5"/>
    <x v="327"/>
    <x v="5"/>
    <s v="Ph.D."/>
    <n v="40"/>
    <n v="0"/>
    <n v="55"/>
    <n v="0"/>
    <x v="6"/>
    <m/>
  </r>
  <r>
    <x v="5"/>
    <x v="328"/>
    <x v="0"/>
    <s v="MPA"/>
    <n v="32"/>
    <n v="21"/>
    <n v="44"/>
    <n v="10"/>
    <x v="10"/>
    <m/>
  </r>
  <r>
    <x v="5"/>
    <x v="329"/>
    <x v="1"/>
    <s v="BA"/>
    <n v="96"/>
    <n v="23"/>
    <n v="67"/>
    <n v="23"/>
    <x v="5"/>
    <m/>
  </r>
  <r>
    <x v="5"/>
    <x v="330"/>
    <x v="0"/>
    <s v="MS in Ed"/>
    <n v="28"/>
    <n v="7"/>
    <n v="37"/>
    <n v="11"/>
    <x v="7"/>
    <m/>
  </r>
  <r>
    <x v="5"/>
    <x v="331"/>
    <x v="3"/>
    <s v="Adv. Cert. Post Master's"/>
    <n v="1"/>
    <n v="0"/>
    <n v="0"/>
    <n v="7"/>
    <x v="7"/>
    <m/>
  </r>
  <r>
    <x v="5"/>
    <x v="332"/>
    <x v="3"/>
    <s v="Adv. Cert. Post Master's"/>
    <n v="1"/>
    <n v="0"/>
    <n v="0"/>
    <n v="0"/>
    <x v="7"/>
    <m/>
  </r>
  <r>
    <x v="5"/>
    <x v="332"/>
    <x v="0"/>
    <s v="MA"/>
    <n v="9"/>
    <n v="2"/>
    <n v="12"/>
    <n v="3"/>
    <x v="7"/>
    <m/>
  </r>
  <r>
    <x v="5"/>
    <x v="333"/>
    <x v="0"/>
    <s v="MA"/>
    <n v="2"/>
    <n v="1"/>
    <n v="1"/>
    <n v="2"/>
    <x v="7"/>
    <m/>
  </r>
  <r>
    <x v="5"/>
    <x v="334"/>
    <x v="0"/>
    <s v="MA"/>
    <n v="2"/>
    <n v="0"/>
    <n v="2"/>
    <n v="1"/>
    <x v="7"/>
    <m/>
  </r>
  <r>
    <x v="5"/>
    <x v="335"/>
    <x v="3"/>
    <s v="Adv. Cert. Post Master's"/>
    <n v="1"/>
    <n v="0"/>
    <n v="0"/>
    <n v="1"/>
    <x v="7"/>
    <m/>
  </r>
  <r>
    <x v="5"/>
    <x v="335"/>
    <x v="0"/>
    <s v="MA"/>
    <n v="6"/>
    <n v="1"/>
    <n v="2"/>
    <n v="2"/>
    <x v="7"/>
    <m/>
  </r>
  <r>
    <x v="5"/>
    <x v="336"/>
    <x v="3"/>
    <s v="Adv. Cert. Post Master's"/>
    <n v="5"/>
    <n v="1"/>
    <n v="6"/>
    <n v="2"/>
    <x v="7"/>
    <m/>
  </r>
  <r>
    <x v="5"/>
    <x v="336"/>
    <x v="0"/>
    <s v="MA"/>
    <n v="17"/>
    <n v="6"/>
    <n v="10"/>
    <n v="7"/>
    <x v="7"/>
    <m/>
  </r>
  <r>
    <x v="5"/>
    <x v="337"/>
    <x v="1"/>
    <s v="BA"/>
    <n v="1"/>
    <n v="1"/>
    <n v="5"/>
    <n v="0"/>
    <x v="7"/>
    <m/>
  </r>
  <r>
    <x v="5"/>
    <x v="41"/>
    <x v="1"/>
    <s v="BA"/>
    <n v="182"/>
    <n v="76"/>
    <n v="204"/>
    <n v="72"/>
    <x v="5"/>
    <m/>
  </r>
  <r>
    <x v="5"/>
    <x v="242"/>
    <x v="1"/>
    <s v="BM"/>
    <n v="43"/>
    <n v="0"/>
    <n v="72"/>
    <n v="8"/>
    <x v="3"/>
    <m/>
  </r>
  <r>
    <x v="5"/>
    <x v="42"/>
    <x v="0"/>
    <s v="MA"/>
    <n v="43"/>
    <n v="0"/>
    <m/>
    <m/>
    <x v="5"/>
    <m/>
  </r>
  <r>
    <x v="5"/>
    <x v="42"/>
    <x v="0"/>
    <s v="MA"/>
    <n v="15"/>
    <n v="7"/>
    <n v="16"/>
    <n v="3"/>
    <x v="5"/>
    <m/>
  </r>
  <r>
    <x v="5"/>
    <x v="338"/>
    <x v="0"/>
    <s v="MS in Ed"/>
    <n v="2"/>
    <n v="0"/>
    <n v="2"/>
    <n v="0"/>
    <x v="7"/>
    <m/>
  </r>
  <r>
    <x v="5"/>
    <x v="339"/>
    <x v="0"/>
    <s v="MS in Ed"/>
    <n v="3"/>
    <n v="1"/>
    <n v="3"/>
    <n v="0"/>
    <x v="7"/>
    <m/>
  </r>
  <r>
    <x v="5"/>
    <x v="340"/>
    <x v="0"/>
    <s v="MS in Ed"/>
    <n v="7"/>
    <n v="2"/>
    <n v="7"/>
    <n v="1"/>
    <x v="5"/>
    <m/>
  </r>
  <r>
    <x v="5"/>
    <x v="341"/>
    <x v="0"/>
    <s v="MS in Ed"/>
    <n v="2"/>
    <n v="12"/>
    <n v="10"/>
    <n v="0"/>
    <x v="5"/>
    <m/>
  </r>
  <r>
    <x v="4"/>
    <x v="111"/>
    <x v="4"/>
    <m/>
    <m/>
    <m/>
    <n v="3"/>
    <n v="0"/>
    <x v="15"/>
    <m/>
  </r>
  <r>
    <x v="5"/>
    <x v="342"/>
    <x v="0"/>
    <s v="MS in Ed"/>
    <n v="30"/>
    <n v="15"/>
    <n v="35"/>
    <n v="12"/>
    <x v="7"/>
    <m/>
  </r>
  <r>
    <x v="5"/>
    <x v="343"/>
    <x v="0"/>
    <s v="MS"/>
    <n v="79"/>
    <n v="32"/>
    <n v="73"/>
    <n v="29"/>
    <x v="12"/>
    <m/>
  </r>
  <r>
    <x v="5"/>
    <x v="344"/>
    <x v="3"/>
    <s v="Adv. Cert. Post Bacc."/>
    <n v="22"/>
    <n v="3"/>
    <n v="24"/>
    <n v="13"/>
    <x v="7"/>
    <m/>
  </r>
  <r>
    <x v="5"/>
    <x v="344"/>
    <x v="0"/>
    <s v="MS"/>
    <n v="53"/>
    <n v="26"/>
    <n v="48"/>
    <n v="20"/>
    <x v="7"/>
    <m/>
  </r>
  <r>
    <x v="5"/>
    <x v="345"/>
    <x v="0"/>
    <s v="MS"/>
    <n v="197"/>
    <n v="56"/>
    <n v="112"/>
    <n v="49"/>
    <x v="7"/>
    <m/>
  </r>
  <r>
    <x v="5"/>
    <x v="346"/>
    <x v="3"/>
    <s v="Adv. Cert. Post Bacc."/>
    <n v="3"/>
    <n v="2"/>
    <n v="2"/>
    <n v="0"/>
    <x v="7"/>
    <m/>
  </r>
  <r>
    <x v="5"/>
    <x v="347"/>
    <x v="0"/>
    <s v="MS in Ed"/>
    <n v="4"/>
    <n v="18"/>
    <n v="2"/>
    <n v="0"/>
    <x v="7"/>
    <m/>
  </r>
  <r>
    <x v="5"/>
    <x v="348"/>
    <x v="0"/>
    <s v="MS in Ed"/>
    <n v="127"/>
    <n v="20"/>
    <n v="1"/>
    <n v="0"/>
    <x v="7"/>
    <m/>
  </r>
  <r>
    <x v="5"/>
    <x v="349"/>
    <x v="0"/>
    <s v="MS in Ed"/>
    <n v="17"/>
    <n v="32"/>
    <n v="7"/>
    <n v="6"/>
    <x v="7"/>
    <m/>
  </r>
  <r>
    <x v="5"/>
    <x v="350"/>
    <x v="3"/>
    <s v="Adv. Cert. Post Bacc."/>
    <n v="4"/>
    <n v="1"/>
    <n v="6"/>
    <n v="1"/>
    <x v="7"/>
    <m/>
  </r>
  <r>
    <x v="5"/>
    <x v="351"/>
    <x v="0"/>
    <s v="MA"/>
    <n v="21"/>
    <n v="11"/>
    <n v="18"/>
    <n v="7"/>
    <x v="5"/>
    <m/>
  </r>
  <r>
    <x v="5"/>
    <x v="252"/>
    <x v="1"/>
    <s v="BA"/>
    <n v="160"/>
    <n v="38"/>
    <n v="143"/>
    <n v="41"/>
    <x v="9"/>
    <m/>
  </r>
  <r>
    <x v="5"/>
    <x v="352"/>
    <x v="0"/>
    <s v="MS"/>
    <n v="9"/>
    <n v="4"/>
    <n v="18"/>
    <n v="12"/>
    <x v="6"/>
    <m/>
  </r>
  <r>
    <x v="5"/>
    <x v="353"/>
    <x v="0"/>
    <s v="MUP"/>
    <n v="15"/>
    <n v="14"/>
    <n v="9"/>
    <n v="11"/>
    <x v="12"/>
    <m/>
  </r>
  <r>
    <x v="6"/>
    <x v="116"/>
    <x v="5"/>
    <s v="Ph.D."/>
    <n v="148"/>
    <n v="11"/>
    <n v="149"/>
    <n v="15"/>
    <x v="5"/>
    <m/>
  </r>
  <r>
    <x v="6"/>
    <x v="119"/>
    <x v="5"/>
    <s v="Ph.D."/>
    <n v="107"/>
    <n v="11"/>
    <n v="97"/>
    <n v="13"/>
    <x v="5"/>
    <m/>
  </r>
  <r>
    <x v="6"/>
    <x v="354"/>
    <x v="5"/>
    <s v="Au.D."/>
    <n v="41"/>
    <n v="10"/>
    <n v="40"/>
    <n v="8"/>
    <x v="6"/>
    <m/>
  </r>
  <r>
    <x v="6"/>
    <x v="267"/>
    <x v="5"/>
    <s v="Ph.D."/>
    <n v="22"/>
    <n v="7"/>
    <n v="39"/>
    <n v="3"/>
    <x v="2"/>
    <m/>
  </r>
  <r>
    <x v="6"/>
    <x v="267"/>
    <x v="5"/>
    <s v="Ph.D."/>
    <n v="48"/>
    <n v="0"/>
    <n v="45"/>
    <n v="3"/>
    <x v="2"/>
    <m/>
  </r>
  <r>
    <x v="6"/>
    <x v="267"/>
    <x v="5"/>
    <s v="Ph.D."/>
    <n v="29"/>
    <n v="5"/>
    <n v="22"/>
    <n v="4"/>
    <x v="2"/>
    <m/>
  </r>
  <r>
    <x v="6"/>
    <x v="123"/>
    <x v="5"/>
    <s v="Ph.D."/>
    <n v="25"/>
    <n v="6"/>
    <n v="25"/>
    <n v="4"/>
    <x v="2"/>
    <m/>
  </r>
  <r>
    <x v="6"/>
    <x v="123"/>
    <x v="5"/>
    <s v="Ph.D."/>
    <n v="93"/>
    <n v="13"/>
    <n v="95"/>
    <n v="9"/>
    <x v="2"/>
    <m/>
  </r>
  <r>
    <x v="6"/>
    <x v="123"/>
    <x v="5"/>
    <s v="Ph.D."/>
    <n v="24"/>
    <n v="6"/>
    <n v="21"/>
    <n v="8"/>
    <x v="2"/>
    <m/>
  </r>
  <r>
    <x v="6"/>
    <x v="355"/>
    <x v="5"/>
    <s v="Ph.D."/>
    <n v="54"/>
    <n v="8"/>
    <n v="57"/>
    <n v="11"/>
    <x v="1"/>
    <m/>
  </r>
  <r>
    <x v="6"/>
    <x v="127"/>
    <x v="5"/>
    <s v="Ph.D."/>
    <n v="26"/>
    <n v="6"/>
    <n v="20"/>
    <n v="6"/>
    <x v="2"/>
    <m/>
  </r>
  <r>
    <x v="6"/>
    <x v="127"/>
    <x v="5"/>
    <s v="Ph.D."/>
    <n v="61"/>
    <n v="5"/>
    <n v="61"/>
    <n v="12"/>
    <x v="2"/>
    <m/>
  </r>
  <r>
    <x v="6"/>
    <x v="127"/>
    <x v="5"/>
    <s v="Ph.D."/>
    <n v="21"/>
    <n v="3"/>
    <n v="24"/>
    <n v="8"/>
    <x v="2"/>
    <m/>
  </r>
  <r>
    <x v="6"/>
    <x v="134"/>
    <x v="0"/>
    <s v="MA"/>
    <n v="2"/>
    <n v="3"/>
    <n v="3"/>
    <n v="2"/>
    <x v="5"/>
    <m/>
  </r>
  <r>
    <x v="6"/>
    <x v="134"/>
    <x v="5"/>
    <s v="Ph.D."/>
    <n v="24"/>
    <n v="0"/>
    <n v="20"/>
    <n v="0"/>
    <x v="5"/>
    <m/>
  </r>
  <r>
    <x v="6"/>
    <x v="356"/>
    <x v="0"/>
    <s v="MA"/>
    <n v="3"/>
    <n v="2"/>
    <n v="6"/>
    <n v="7"/>
    <x v="5"/>
    <m/>
  </r>
  <r>
    <x v="6"/>
    <x v="356"/>
    <x v="5"/>
    <s v="Ph.D."/>
    <n v="96"/>
    <n v="5"/>
    <n v="94"/>
    <n v="12"/>
    <x v="5"/>
    <m/>
  </r>
  <r>
    <x v="6"/>
    <x v="57"/>
    <x v="0"/>
    <s v="M.Phil."/>
    <n v="104"/>
    <n v="17"/>
    <n v="105"/>
    <n v="14"/>
    <x v="4"/>
    <m/>
  </r>
  <r>
    <x v="6"/>
    <x v="58"/>
    <x v="5"/>
    <s v="Ph.D."/>
    <n v="84"/>
    <n v="12"/>
    <n v="75"/>
    <n v="15"/>
    <x v="11"/>
    <m/>
  </r>
  <r>
    <x v="6"/>
    <x v="357"/>
    <x v="0"/>
    <s v="MS"/>
    <n v="10"/>
    <n v="0"/>
    <n v="25"/>
    <n v="1"/>
    <x v="4"/>
    <m/>
  </r>
  <r>
    <x v="6"/>
    <x v="358"/>
    <x v="0"/>
    <s v="MA"/>
    <n v="17"/>
    <n v="0"/>
    <n v="33"/>
    <n v="0"/>
    <x v="5"/>
    <m/>
  </r>
  <r>
    <x v="6"/>
    <x v="145"/>
    <x v="5"/>
    <s v="Ph.D."/>
    <n v="95"/>
    <n v="7"/>
    <n v="90"/>
    <n v="12"/>
    <x v="2"/>
    <m/>
  </r>
  <r>
    <x v="6"/>
    <x v="11"/>
    <x v="5"/>
    <s v="Ph.D."/>
    <n v="106"/>
    <n v="18"/>
    <n v="107"/>
    <n v="11"/>
    <x v="1"/>
    <m/>
  </r>
  <r>
    <x v="6"/>
    <x v="359"/>
    <x v="5"/>
    <s v="Ph.D."/>
    <n v="57"/>
    <n v="6"/>
    <n v="52"/>
    <n v="3"/>
    <x v="7"/>
    <m/>
  </r>
  <r>
    <x v="6"/>
    <x v="12"/>
    <x v="5"/>
    <s v="Ph.D."/>
    <n v="180"/>
    <n v="26"/>
    <n v="175"/>
    <n v="22"/>
    <x v="5"/>
    <m/>
  </r>
  <r>
    <x v="6"/>
    <x v="156"/>
    <x v="5"/>
    <s v="Ph.D."/>
    <n v="35"/>
    <n v="4"/>
    <n v="34"/>
    <n v="3"/>
    <x v="5"/>
    <m/>
  </r>
  <r>
    <x v="6"/>
    <x v="360"/>
    <x v="5"/>
    <s v="Ph.D."/>
    <n v="23"/>
    <n v="0"/>
    <n v="24"/>
    <n v="1"/>
    <x v="6"/>
    <m/>
  </r>
  <r>
    <x v="6"/>
    <x v="20"/>
    <x v="5"/>
    <s v="Ph.D."/>
    <n v="100"/>
    <n v="12"/>
    <n v="100"/>
    <n v="11"/>
    <x v="5"/>
    <m/>
  </r>
  <r>
    <x v="6"/>
    <x v="361"/>
    <x v="0"/>
    <s v="MA"/>
    <n v="11"/>
    <n v="0"/>
    <n v="21"/>
    <n v="2"/>
    <x v="5"/>
    <m/>
  </r>
  <r>
    <x v="6"/>
    <x v="362"/>
    <x v="5"/>
    <s v="Ph.D."/>
    <n v="64"/>
    <n v="16"/>
    <n v="67"/>
    <n v="13"/>
    <x v="5"/>
    <m/>
  </r>
  <r>
    <x v="6"/>
    <x v="363"/>
    <x v="0"/>
    <s v="MA"/>
    <n v="310"/>
    <n v="86"/>
    <n v="240"/>
    <n v="93"/>
    <x v="5"/>
    <m/>
  </r>
  <r>
    <x v="6"/>
    <x v="167"/>
    <x v="0"/>
    <s v="MA"/>
    <n v="33"/>
    <n v="12"/>
    <n v="43"/>
    <n v="4"/>
    <x v="5"/>
    <m/>
  </r>
  <r>
    <x v="6"/>
    <x v="167"/>
    <x v="5"/>
    <s v="Ph.D."/>
    <n v="55"/>
    <n v="4"/>
    <n v="52"/>
    <n v="13"/>
    <x v="5"/>
    <m/>
  </r>
  <r>
    <x v="6"/>
    <x v="32"/>
    <x v="5"/>
    <s v="Ph.D."/>
    <n v="78"/>
    <n v="13"/>
    <n v="72"/>
    <n v="6"/>
    <x v="8"/>
    <m/>
  </r>
  <r>
    <x v="6"/>
    <x v="364"/>
    <x v="0"/>
    <s v="MA"/>
    <n v="30"/>
    <n v="11"/>
    <n v="25"/>
    <n v="9"/>
    <x v="5"/>
    <m/>
  </r>
  <r>
    <x v="6"/>
    <x v="34"/>
    <x v="5"/>
    <s v="Ph.D."/>
    <n v="89"/>
    <n v="14"/>
    <n v="86"/>
    <n v="7"/>
    <x v="9"/>
    <m/>
  </r>
  <r>
    <x v="6"/>
    <x v="221"/>
    <x v="5"/>
    <s v="DMA"/>
    <n v="8"/>
    <n v="0"/>
    <n v="7"/>
    <n v="0"/>
    <x v="9"/>
    <m/>
  </r>
  <r>
    <x v="6"/>
    <x v="222"/>
    <x v="5"/>
    <s v="DMA"/>
    <n v="63"/>
    <n v="9"/>
    <n v="60"/>
    <n v="4"/>
    <x v="9"/>
    <m/>
  </r>
  <r>
    <x v="6"/>
    <x v="76"/>
    <x v="5"/>
    <s v="Ph.D."/>
    <n v="44"/>
    <n v="11"/>
    <n v="42"/>
    <n v="8"/>
    <x v="13"/>
    <m/>
  </r>
  <r>
    <x v="6"/>
    <x v="35"/>
    <x v="0"/>
    <s v="MA"/>
    <n v="13"/>
    <n v="5"/>
    <n v="26"/>
    <n v="6"/>
    <x v="5"/>
    <m/>
  </r>
  <r>
    <x v="6"/>
    <x v="35"/>
    <x v="5"/>
    <s v="Ph.D."/>
    <n v="89"/>
    <n v="11"/>
    <n v="84"/>
    <n v="17"/>
    <x v="5"/>
    <m/>
  </r>
  <r>
    <x v="6"/>
    <x v="230"/>
    <x v="5"/>
    <s v="Ph.D."/>
    <n v="25"/>
    <n v="4"/>
    <n v="23"/>
    <n v="10"/>
    <x v="2"/>
    <m/>
  </r>
  <r>
    <x v="6"/>
    <x v="230"/>
    <x v="5"/>
    <s v="Ph.D."/>
    <n v="70"/>
    <n v="4"/>
    <n v="75"/>
    <n v="1"/>
    <x v="2"/>
    <m/>
  </r>
  <r>
    <x v="6"/>
    <x v="230"/>
    <x v="5"/>
    <s v="Ph.D."/>
    <n v="10"/>
    <n v="6"/>
    <n v="8"/>
    <n v="2"/>
    <x v="2"/>
    <m/>
  </r>
  <r>
    <x v="6"/>
    <x v="233"/>
    <x v="0"/>
    <s v="MA"/>
    <n v="41"/>
    <n v="12"/>
    <n v="37"/>
    <n v="18"/>
    <x v="5"/>
    <m/>
  </r>
  <r>
    <x v="6"/>
    <x v="233"/>
    <x v="5"/>
    <s v="Ph.D."/>
    <n v="80"/>
    <n v="8"/>
    <n v="82"/>
    <n v="9"/>
    <x v="5"/>
    <m/>
  </r>
  <r>
    <x v="6"/>
    <x v="365"/>
    <x v="5"/>
    <s v="Ph.D."/>
    <n v="2"/>
    <n v="4"/>
    <n v="2"/>
    <n v="3"/>
    <x v="5"/>
    <m/>
  </r>
  <r>
    <x v="6"/>
    <x v="327"/>
    <x v="5"/>
    <s v="Ph.D."/>
    <n v="32"/>
    <n v="0"/>
    <n v="27"/>
    <n v="1"/>
    <x v="6"/>
    <m/>
  </r>
  <r>
    <x v="6"/>
    <x v="366"/>
    <x v="5"/>
    <s v="Ph.D."/>
    <n v="239"/>
    <n v="4"/>
    <n v="228"/>
    <n v="18"/>
    <x v="5"/>
    <m/>
  </r>
  <r>
    <x v="6"/>
    <x v="367"/>
    <x v="5"/>
    <s v="Ph.D."/>
    <n v="4"/>
    <n v="1"/>
    <n v="30"/>
    <n v="5"/>
    <x v="6"/>
    <m/>
  </r>
  <r>
    <x v="6"/>
    <x v="368"/>
    <x v="5"/>
    <s v="Ph.D."/>
    <n v="68"/>
    <n v="4"/>
    <n v="70"/>
    <n v="7"/>
    <x v="10"/>
    <m/>
  </r>
  <r>
    <x v="6"/>
    <x v="41"/>
    <x v="5"/>
    <s v="Ph.D."/>
    <n v="121"/>
    <n v="14"/>
    <n v="125"/>
    <n v="13"/>
    <x v="5"/>
    <m/>
  </r>
  <r>
    <x v="6"/>
    <x v="369"/>
    <x v="5"/>
    <s v="Ph.D."/>
    <n v="48"/>
    <n v="3"/>
    <n v="49"/>
    <n v="2"/>
    <x v="6"/>
    <m/>
  </r>
  <r>
    <x v="6"/>
    <x v="370"/>
    <x v="5"/>
    <s v="Ph.D."/>
    <n v="58"/>
    <n v="7"/>
    <n v="55"/>
    <n v="10"/>
    <x v="9"/>
    <m/>
  </r>
  <r>
    <x v="6"/>
    <x v="371"/>
    <x v="5"/>
    <s v="Ph.D."/>
    <n v="95"/>
    <n v="18"/>
    <n v="93"/>
    <n v="13"/>
    <x v="10"/>
    <m/>
  </r>
  <r>
    <x v="6"/>
    <x v="372"/>
    <x v="0"/>
    <s v="MA"/>
    <n v="25"/>
    <n v="7"/>
    <n v="19"/>
    <n v="8"/>
    <x v="5"/>
    <m/>
  </r>
  <r>
    <x v="7"/>
    <x v="51"/>
    <x v="2"/>
    <s v="AA"/>
    <n v="164"/>
    <n v="45"/>
    <n v="213"/>
    <n v="29"/>
    <x v="1"/>
    <m/>
  </r>
  <r>
    <x v="7"/>
    <x v="68"/>
    <x v="2"/>
    <s v="AA"/>
    <n v="156"/>
    <n v="33"/>
    <n v="177"/>
    <n v="39"/>
    <x v="5"/>
    <m/>
  </r>
  <r>
    <x v="7"/>
    <x v="373"/>
    <x v="2"/>
    <s v="AAS"/>
    <n v="91"/>
    <n v="23"/>
    <n v="123"/>
    <n v="16"/>
    <x v="4"/>
    <m/>
  </r>
  <r>
    <x v="7"/>
    <x v="99"/>
    <x v="2"/>
    <s v="AA"/>
    <n v="490"/>
    <n v="107"/>
    <n v="434"/>
    <n v="117"/>
    <x v="5"/>
    <m/>
  </r>
  <r>
    <x v="7"/>
    <x v="374"/>
    <x v="2"/>
    <s v="AA"/>
    <n v="47"/>
    <n v="25"/>
    <n v="65"/>
    <n v="20"/>
    <x v="10"/>
    <m/>
  </r>
  <r>
    <x v="8"/>
    <x v="1"/>
    <x v="2"/>
    <s v="AAS"/>
    <n v="98"/>
    <n v="20"/>
    <n v="72"/>
    <n v="17"/>
    <x v="0"/>
    <m/>
  </r>
  <r>
    <x v="8"/>
    <x v="1"/>
    <x v="2"/>
    <s v="AS"/>
    <n v="108"/>
    <n v="27"/>
    <n v="120"/>
    <n v="25"/>
    <x v="0"/>
    <m/>
  </r>
  <r>
    <x v="8"/>
    <x v="375"/>
    <x v="2"/>
    <s v="AS"/>
    <n v="10"/>
    <n v="4"/>
    <n v="12"/>
    <n v="1"/>
    <x v="0"/>
    <m/>
  </r>
  <r>
    <x v="8"/>
    <x v="376"/>
    <x v="2"/>
    <s v="AAS"/>
    <n v="44"/>
    <n v="27"/>
    <n v="47"/>
    <n v="18"/>
    <x v="6"/>
    <m/>
  </r>
  <r>
    <x v="8"/>
    <x v="52"/>
    <x v="2"/>
    <s v="AS"/>
    <n v="392"/>
    <n v="90"/>
    <n v="409"/>
    <n v="92"/>
    <x v="1"/>
    <m/>
  </r>
  <r>
    <x v="8"/>
    <x v="377"/>
    <x v="2"/>
    <s v="AS"/>
    <n v="22"/>
    <n v="7"/>
    <n v="25"/>
    <n v="10"/>
    <x v="17"/>
    <m/>
  </r>
  <r>
    <x v="8"/>
    <x v="378"/>
    <x v="2"/>
    <s v="AS"/>
    <n v="80"/>
    <n v="15"/>
    <n v="65"/>
    <n v="4"/>
    <x v="12"/>
    <m/>
  </r>
  <r>
    <x v="8"/>
    <x v="136"/>
    <x v="2"/>
    <s v="AS"/>
    <n v="111"/>
    <n v="41"/>
    <n v="110"/>
    <n v="42"/>
    <x v="6"/>
    <m/>
  </r>
  <r>
    <x v="8"/>
    <x v="58"/>
    <x v="2"/>
    <s v="AA"/>
    <n v="531"/>
    <n v="115"/>
    <n v="553"/>
    <n v="112"/>
    <x v="11"/>
    <m/>
  </r>
  <r>
    <x v="8"/>
    <x v="379"/>
    <x v="2"/>
    <s v="AAS"/>
    <n v="452"/>
    <n v="34"/>
    <n v="440"/>
    <n v="39"/>
    <x v="6"/>
    <m/>
  </r>
  <r>
    <x v="8"/>
    <x v="380"/>
    <x v="2"/>
    <s v="AAS"/>
    <n v="151"/>
    <n v="32"/>
    <n v="159"/>
    <n v="30"/>
    <x v="3"/>
    <m/>
  </r>
  <r>
    <x v="8"/>
    <x v="381"/>
    <x v="2"/>
    <s v="AAS"/>
    <n v="73"/>
    <n v="8"/>
    <n v="83"/>
    <n v="6"/>
    <x v="9"/>
    <m/>
  </r>
  <r>
    <x v="8"/>
    <x v="382"/>
    <x v="2"/>
    <s v="AAS"/>
    <n v="445"/>
    <n v="113"/>
    <n v="425"/>
    <n v="100"/>
    <x v="7"/>
    <m/>
  </r>
  <r>
    <x v="8"/>
    <x v="383"/>
    <x v="2"/>
    <s v="AS"/>
    <n v="97"/>
    <n v="17"/>
    <n v="91"/>
    <n v="10"/>
    <x v="12"/>
    <m/>
  </r>
  <r>
    <x v="8"/>
    <x v="384"/>
    <x v="2"/>
    <s v="AS"/>
    <n v="24"/>
    <n v="0"/>
    <n v="30"/>
    <n v="3"/>
    <x v="6"/>
    <m/>
  </r>
  <r>
    <x v="8"/>
    <x v="385"/>
    <x v="2"/>
    <s v="AAS"/>
    <n v="197"/>
    <n v="38"/>
    <n v="197"/>
    <n v="37"/>
    <x v="4"/>
    <m/>
  </r>
  <r>
    <x v="8"/>
    <x v="99"/>
    <x v="2"/>
    <s v="AA"/>
    <n v="1976"/>
    <n v="497"/>
    <n v="1741"/>
    <n v="546"/>
    <x v="5"/>
    <m/>
  </r>
  <r>
    <x v="8"/>
    <x v="99"/>
    <x v="2"/>
    <s v="AS"/>
    <n v="216"/>
    <n v="19"/>
    <n v="237"/>
    <n v="20"/>
    <x v="5"/>
    <m/>
  </r>
  <r>
    <x v="8"/>
    <x v="32"/>
    <x v="2"/>
    <s v="AS"/>
    <n v="60"/>
    <n v="12"/>
    <n v="65"/>
    <n v="16"/>
    <x v="8"/>
    <m/>
  </r>
  <r>
    <x v="8"/>
    <x v="386"/>
    <x v="2"/>
    <s v="AS"/>
    <n v="63"/>
    <n v="3"/>
    <n v="52"/>
    <n v="5"/>
    <x v="12"/>
    <m/>
  </r>
  <r>
    <x v="8"/>
    <x v="76"/>
    <x v="2"/>
    <s v="AAS"/>
    <n v="778"/>
    <n v="55"/>
    <n v="787"/>
    <n v="62"/>
    <x v="13"/>
    <m/>
  </r>
  <r>
    <x v="8"/>
    <x v="387"/>
    <x v="2"/>
    <s v="AAS"/>
    <n v="2"/>
    <n v="0"/>
    <n v="2"/>
    <n v="0"/>
    <x v="6"/>
    <m/>
  </r>
  <r>
    <x v="8"/>
    <x v="388"/>
    <x v="3"/>
    <s v="Cert. &gt;=30 Credits"/>
    <n v="1"/>
    <n v="0"/>
    <n v="2"/>
    <n v="0"/>
    <x v="14"/>
    <m/>
  </r>
  <r>
    <x v="8"/>
    <x v="389"/>
    <x v="2"/>
    <s v="AAS"/>
    <n v="79"/>
    <n v="14"/>
    <n v="73"/>
    <n v="18"/>
    <x v="14"/>
    <m/>
  </r>
  <r>
    <x v="8"/>
    <x v="390"/>
    <x v="2"/>
    <s v="AS"/>
    <n v="7"/>
    <n v="0"/>
    <n v="7"/>
    <n v="0"/>
    <x v="11"/>
    <m/>
  </r>
  <r>
    <x v="8"/>
    <x v="391"/>
    <x v="3"/>
    <s v="Cert. &gt;=30 Credits"/>
    <n v="80"/>
    <n v="23"/>
    <n v="43"/>
    <n v="13"/>
    <x v="13"/>
    <m/>
  </r>
  <r>
    <x v="8"/>
    <x v="37"/>
    <x v="2"/>
    <s v="AAS"/>
    <n v="53"/>
    <n v="9"/>
    <n v="34"/>
    <n v="12"/>
    <x v="10"/>
    <m/>
  </r>
  <r>
    <x v="8"/>
    <x v="392"/>
    <x v="2"/>
    <s v="AAS"/>
    <n v="19"/>
    <n v="5"/>
    <n v="18"/>
    <n v="1"/>
    <x v="18"/>
    <m/>
  </r>
  <r>
    <x v="8"/>
    <x v="108"/>
    <x v="2"/>
    <s v="AAS"/>
    <n v="362"/>
    <n v="24"/>
    <n v="358"/>
    <n v="28"/>
    <x v="6"/>
    <m/>
  </r>
  <r>
    <x v="8"/>
    <x v="393"/>
    <x v="2"/>
    <s v="AS"/>
    <n v="32"/>
    <n v="2"/>
    <n v="36"/>
    <n v="1"/>
    <x v="11"/>
    <m/>
  </r>
  <r>
    <x v="9"/>
    <x v="1"/>
    <x v="0"/>
    <s v="MS"/>
    <n v="31"/>
    <n v="18"/>
    <n v="37"/>
    <n v="24"/>
    <x v="0"/>
    <m/>
  </r>
  <r>
    <x v="9"/>
    <x v="394"/>
    <x v="1"/>
    <s v="BS"/>
    <n v="422"/>
    <n v="122"/>
    <n v="433"/>
    <n v="94"/>
    <x v="0"/>
    <m/>
  </r>
  <r>
    <x v="9"/>
    <x v="395"/>
    <x v="0"/>
    <s v="MA"/>
    <n v="19"/>
    <n v="8"/>
    <n v="20"/>
    <n v="12"/>
    <x v="7"/>
    <m/>
  </r>
  <r>
    <x v="9"/>
    <x v="396"/>
    <x v="3"/>
    <s v="Adv. Cert. Post Master's"/>
    <n v="1"/>
    <n v="1"/>
    <n v="2"/>
    <n v="0"/>
    <x v="7"/>
    <m/>
  </r>
  <r>
    <x v="9"/>
    <x v="397"/>
    <x v="3"/>
    <s v="Adv. Cert. Post Master's"/>
    <n v="5"/>
    <n v="2"/>
    <n v="7"/>
    <n v="4"/>
    <x v="7"/>
    <m/>
  </r>
  <r>
    <x v="9"/>
    <x v="398"/>
    <x v="3"/>
    <s v="Adv. Cert. Post Master's"/>
    <n v="1"/>
    <n v="0"/>
    <n v="0"/>
    <n v="1"/>
    <x v="7"/>
    <m/>
  </r>
  <r>
    <x v="9"/>
    <x v="399"/>
    <x v="3"/>
    <s v="Adv. Cert. Post Master's"/>
    <n v="1"/>
    <n v="0"/>
    <n v="2"/>
    <n v="0"/>
    <x v="7"/>
    <m/>
  </r>
  <r>
    <x v="9"/>
    <x v="400"/>
    <x v="3"/>
    <s v="Adv. Cert. Post Master's"/>
    <n v="1"/>
    <n v="0"/>
    <n v="2"/>
    <n v="0"/>
    <x v="7"/>
    <m/>
  </r>
  <r>
    <x v="9"/>
    <x v="401"/>
    <x v="3"/>
    <s v="Adv. Cert. Post Master's"/>
    <n v="4"/>
    <n v="0"/>
    <n v="4"/>
    <n v="1"/>
    <x v="7"/>
    <m/>
  </r>
  <r>
    <x v="9"/>
    <x v="401"/>
    <x v="1"/>
    <s v="BA"/>
    <n v="26"/>
    <n v="7"/>
    <n v="28"/>
    <n v="9"/>
    <x v="7"/>
    <m/>
  </r>
  <r>
    <x v="9"/>
    <x v="401"/>
    <x v="0"/>
    <s v="MA"/>
    <n v="26"/>
    <n v="7"/>
    <n v="28"/>
    <n v="9"/>
    <x v="7"/>
    <m/>
  </r>
  <r>
    <x v="9"/>
    <x v="402"/>
    <x v="3"/>
    <s v="Adv. Cert. Post Master's"/>
    <n v="4"/>
    <n v="0"/>
    <n v="4"/>
    <n v="1"/>
    <x v="7"/>
    <m/>
  </r>
  <r>
    <x v="9"/>
    <x v="403"/>
    <x v="3"/>
    <s v="Adv. Cert. Post Master's"/>
    <n v="7"/>
    <n v="0"/>
    <n v="10"/>
    <n v="0"/>
    <x v="7"/>
    <m/>
  </r>
  <r>
    <x v="9"/>
    <x v="403"/>
    <x v="0"/>
    <s v="MS in Ed"/>
    <n v="60"/>
    <n v="31"/>
    <n v="73"/>
    <n v="17"/>
    <x v="7"/>
    <m/>
  </r>
  <r>
    <x v="9"/>
    <x v="404"/>
    <x v="0"/>
    <s v="MA"/>
    <n v="3"/>
    <n v="0"/>
    <m/>
    <m/>
    <x v="7"/>
    <m/>
  </r>
  <r>
    <x v="9"/>
    <x v="405"/>
    <x v="0"/>
    <s v="MS"/>
    <n v="47"/>
    <n v="0"/>
    <n v="32"/>
    <n v="20"/>
    <x v="13"/>
    <m/>
  </r>
  <r>
    <x v="9"/>
    <x v="406"/>
    <x v="5"/>
    <s v="DNP"/>
    <n v="39"/>
    <n v="6"/>
    <n v="40"/>
    <n v="5"/>
    <x v="13"/>
    <m/>
  </r>
  <r>
    <x v="9"/>
    <x v="407"/>
    <x v="0"/>
    <s v="MS in Ed"/>
    <n v="16"/>
    <n v="9"/>
    <n v="20"/>
    <n v="8"/>
    <x v="7"/>
    <m/>
  </r>
  <r>
    <x v="9"/>
    <x v="408"/>
    <x v="1"/>
    <s v="BA"/>
    <n v="31"/>
    <n v="9"/>
    <n v="32"/>
    <n v="9"/>
    <x v="5"/>
    <m/>
  </r>
  <r>
    <x v="9"/>
    <x v="409"/>
    <x v="0"/>
    <s v="MA"/>
    <n v="49"/>
    <n v="9"/>
    <n v="48"/>
    <n v="11"/>
    <x v="2"/>
    <m/>
  </r>
  <r>
    <x v="9"/>
    <x v="116"/>
    <x v="1"/>
    <s v="BA"/>
    <n v="157"/>
    <n v="41"/>
    <n v="132"/>
    <n v="56"/>
    <x v="5"/>
    <m/>
  </r>
  <r>
    <x v="9"/>
    <x v="116"/>
    <x v="0"/>
    <s v="MA"/>
    <n v="19"/>
    <n v="22"/>
    <n v="9"/>
    <n v="9"/>
    <x v="5"/>
    <m/>
  </r>
  <r>
    <x v="9"/>
    <x v="410"/>
    <x v="0"/>
    <s v="MS"/>
    <n v="16"/>
    <n v="0"/>
    <n v="28"/>
    <n v="32"/>
    <x v="16"/>
    <m/>
  </r>
  <r>
    <x v="9"/>
    <x v="411"/>
    <x v="3"/>
    <s v="Adv. Cert. Post Bacc."/>
    <n v="68"/>
    <n v="27"/>
    <n v="42"/>
    <n v="0"/>
    <x v="16"/>
    <m/>
  </r>
  <r>
    <x v="9"/>
    <x v="412"/>
    <x v="0"/>
    <s v="MA"/>
    <n v="41"/>
    <n v="13"/>
    <n v="43"/>
    <n v="15"/>
    <x v="8"/>
    <m/>
  </r>
  <r>
    <x v="9"/>
    <x v="413"/>
    <x v="1"/>
    <s v="BA"/>
    <n v="11"/>
    <n v="4"/>
    <n v="12"/>
    <n v="4"/>
    <x v="5"/>
    <m/>
  </r>
  <r>
    <x v="9"/>
    <x v="414"/>
    <x v="1"/>
    <s v="BA"/>
    <n v="1"/>
    <n v="0"/>
    <n v="4"/>
    <n v="0"/>
    <x v="5"/>
    <m/>
  </r>
  <r>
    <x v="9"/>
    <x v="117"/>
    <x v="1"/>
    <s v="BFA"/>
    <n v="12"/>
    <n v="11"/>
    <n v="16"/>
    <n v="15"/>
    <x v="9"/>
    <m/>
  </r>
  <r>
    <x v="9"/>
    <x v="117"/>
    <x v="0"/>
    <s v="MFA"/>
    <n v="104"/>
    <n v="47"/>
    <n v="122"/>
    <n v="32"/>
    <x v="9"/>
    <m/>
  </r>
  <r>
    <x v="9"/>
    <x v="119"/>
    <x v="0"/>
    <s v="MA"/>
    <n v="99"/>
    <n v="14"/>
    <n v="115"/>
    <n v="24"/>
    <x v="5"/>
    <m/>
  </r>
  <r>
    <x v="9"/>
    <x v="415"/>
    <x v="1"/>
    <s v="BA"/>
    <n v="90"/>
    <n v="23"/>
    <n v="84"/>
    <n v="28"/>
    <x v="5"/>
    <m/>
  </r>
  <r>
    <x v="9"/>
    <x v="415"/>
    <x v="1"/>
    <s v="BA"/>
    <n v="4"/>
    <n v="1"/>
    <n v="1"/>
    <n v="3"/>
    <x v="5"/>
    <m/>
  </r>
  <r>
    <x v="4"/>
    <x v="111"/>
    <x v="4"/>
    <m/>
    <m/>
    <m/>
    <m/>
    <m/>
    <x v="15"/>
    <m/>
  </r>
  <r>
    <x v="9"/>
    <x v="416"/>
    <x v="3"/>
    <s v="Adv. Cert. Post Master's"/>
    <n v="40"/>
    <n v="16"/>
    <n v="17"/>
    <n v="50"/>
    <x v="7"/>
    <m/>
  </r>
  <r>
    <x v="9"/>
    <x v="417"/>
    <x v="3"/>
    <s v="Adv. Cert. Post Master's"/>
    <n v="8"/>
    <n v="10"/>
    <n v="7"/>
    <n v="5"/>
    <x v="7"/>
    <m/>
  </r>
  <r>
    <x v="9"/>
    <x v="267"/>
    <x v="0"/>
    <s v="MA"/>
    <n v="2"/>
    <n v="1"/>
    <n v="3"/>
    <n v="0"/>
    <x v="2"/>
    <m/>
  </r>
  <r>
    <x v="9"/>
    <x v="418"/>
    <x v="1"/>
    <s v="BA"/>
    <n v="7"/>
    <n v="6"/>
    <n v="10"/>
    <n v="3"/>
    <x v="2"/>
    <m/>
  </r>
  <r>
    <x v="9"/>
    <x v="418"/>
    <x v="0"/>
    <s v="MA"/>
    <n v="25"/>
    <n v="3"/>
    <n v="23"/>
    <n v="25"/>
    <x v="2"/>
    <m/>
  </r>
  <r>
    <x v="9"/>
    <x v="418"/>
    <x v="0"/>
    <s v="MA"/>
    <n v="7"/>
    <n v="6"/>
    <n v="9"/>
    <n v="3"/>
    <x v="2"/>
    <m/>
  </r>
  <r>
    <x v="9"/>
    <x v="419"/>
    <x v="1"/>
    <s v="BA"/>
    <n v="631"/>
    <n v="92"/>
    <n v="811"/>
    <n v="97"/>
    <x v="2"/>
    <m/>
  </r>
  <r>
    <x v="9"/>
    <x v="123"/>
    <x v="1"/>
    <s v="BA"/>
    <n v="3"/>
    <n v="0"/>
    <n v="4"/>
    <n v="0"/>
    <x v="2"/>
    <m/>
  </r>
  <r>
    <x v="9"/>
    <x v="124"/>
    <x v="0"/>
    <s v="MA"/>
    <n v="3"/>
    <n v="1"/>
    <n v="5"/>
    <n v="2"/>
    <x v="7"/>
    <m/>
  </r>
  <r>
    <x v="9"/>
    <x v="125"/>
    <x v="0"/>
    <s v="MA"/>
    <n v="3"/>
    <n v="1"/>
    <n v="0"/>
    <n v="4"/>
    <x v="7"/>
    <m/>
  </r>
  <r>
    <x v="9"/>
    <x v="420"/>
    <x v="0"/>
    <s v="MS"/>
    <n v="39"/>
    <n v="14"/>
    <n v="36"/>
    <n v="10"/>
    <x v="6"/>
    <m/>
  </r>
  <r>
    <x v="9"/>
    <x v="420"/>
    <x v="0"/>
    <s v="MS"/>
    <n v="39"/>
    <n v="14"/>
    <n v="36"/>
    <n v="10"/>
    <x v="6"/>
    <m/>
  </r>
  <r>
    <x v="9"/>
    <x v="421"/>
    <x v="1"/>
    <s v="BA"/>
    <n v="45"/>
    <n v="3"/>
    <n v="54"/>
    <n v="3"/>
    <x v="2"/>
    <m/>
  </r>
  <r>
    <x v="9"/>
    <x v="422"/>
    <x v="1"/>
    <s v="BA"/>
    <n v="519"/>
    <n v="176"/>
    <n v="508"/>
    <n v="165"/>
    <x v="2"/>
    <m/>
  </r>
  <r>
    <x v="9"/>
    <x v="128"/>
    <x v="0"/>
    <s v="MA"/>
    <n v="8"/>
    <n v="1"/>
    <n v="6"/>
    <n v="2"/>
    <x v="7"/>
    <m/>
  </r>
  <r>
    <x v="9"/>
    <x v="423"/>
    <x v="0"/>
    <s v="MA"/>
    <n v="1"/>
    <n v="0"/>
    <n v="0"/>
    <n v="1"/>
    <x v="7"/>
    <m/>
  </r>
  <r>
    <x v="9"/>
    <x v="424"/>
    <x v="0"/>
    <s v="MS in Ed"/>
    <n v="33"/>
    <n v="7"/>
    <n v="27"/>
    <n v="11"/>
    <x v="7"/>
    <m/>
  </r>
  <r>
    <x v="9"/>
    <x v="425"/>
    <x v="0"/>
    <s v="MS in Ed"/>
    <n v="49"/>
    <n v="31"/>
    <n v="68"/>
    <n v="19"/>
    <x v="7"/>
    <m/>
  </r>
  <r>
    <x v="9"/>
    <x v="426"/>
    <x v="0"/>
    <s v="MS in Ed"/>
    <n v="25"/>
    <n v="9"/>
    <n v="19"/>
    <n v="13"/>
    <x v="7"/>
    <m/>
  </r>
  <r>
    <x v="9"/>
    <x v="427"/>
    <x v="0"/>
    <s v="MS in Ed"/>
    <n v="156"/>
    <n v="65"/>
    <n v="147"/>
    <n v="61"/>
    <x v="7"/>
    <m/>
  </r>
  <r>
    <x v="9"/>
    <x v="428"/>
    <x v="0"/>
    <s v="MS in Ed"/>
    <n v="13"/>
    <n v="11"/>
    <n v="13"/>
    <n v="14"/>
    <x v="7"/>
    <m/>
  </r>
  <r>
    <x v="9"/>
    <x v="429"/>
    <x v="1"/>
    <s v="BA"/>
    <n v="192"/>
    <n v="62"/>
    <n v="191"/>
    <n v="58"/>
    <x v="7"/>
    <m/>
  </r>
  <r>
    <x v="9"/>
    <x v="430"/>
    <x v="3"/>
    <s v="Adv. Cert. Post Master's"/>
    <n v="16"/>
    <n v="6"/>
    <n v="14"/>
    <n v="11"/>
    <x v="7"/>
    <m/>
  </r>
  <r>
    <x v="9"/>
    <x v="431"/>
    <x v="0"/>
    <s v="MS in Ed"/>
    <n v="148"/>
    <n v="47"/>
    <n v="144"/>
    <n v="47"/>
    <x v="7"/>
    <m/>
  </r>
  <r>
    <x v="9"/>
    <x v="432"/>
    <x v="0"/>
    <s v="MS in Ed"/>
    <n v="112"/>
    <n v="19"/>
    <n v="131"/>
    <n v="30"/>
    <x v="7"/>
    <m/>
  </r>
  <r>
    <x v="9"/>
    <x v="433"/>
    <x v="0"/>
    <s v="MS in Ed"/>
    <n v="7"/>
    <n v="1"/>
    <n v="9"/>
    <n v="3"/>
    <x v="7"/>
    <m/>
  </r>
  <r>
    <x v="9"/>
    <x v="433"/>
    <x v="0"/>
    <s v="MS in Ed"/>
    <n v="3"/>
    <n v="2"/>
    <n v="3"/>
    <n v="1"/>
    <x v="7"/>
    <m/>
  </r>
  <r>
    <x v="9"/>
    <x v="434"/>
    <x v="1"/>
    <s v="BA"/>
    <n v="85"/>
    <n v="19"/>
    <n v="81"/>
    <n v="36"/>
    <x v="5"/>
    <m/>
  </r>
  <r>
    <x v="9"/>
    <x v="435"/>
    <x v="1"/>
    <s v="BA"/>
    <n v="2"/>
    <n v="0"/>
    <n v="0"/>
    <n v="0"/>
    <x v="7"/>
    <m/>
  </r>
  <r>
    <x v="9"/>
    <x v="436"/>
    <x v="1"/>
    <s v="BA"/>
    <n v="149"/>
    <n v="40"/>
    <n v="174"/>
    <n v="44"/>
    <x v="3"/>
    <m/>
  </r>
  <r>
    <x v="9"/>
    <x v="437"/>
    <x v="1"/>
    <s v="BA"/>
    <n v="30"/>
    <n v="9"/>
    <n v="25"/>
    <n v="6"/>
    <x v="5"/>
    <m/>
  </r>
  <r>
    <x v="9"/>
    <x v="136"/>
    <x v="1"/>
    <s v="BS"/>
    <n v="52"/>
    <n v="15"/>
    <n v="0"/>
    <n v="0"/>
    <x v="6"/>
    <m/>
  </r>
  <r>
    <x v="9"/>
    <x v="438"/>
    <x v="0"/>
    <s v="MS"/>
    <n v="30"/>
    <n v="10"/>
    <n v="25"/>
    <n v="11"/>
    <x v="13"/>
    <m/>
  </r>
  <r>
    <x v="9"/>
    <x v="439"/>
    <x v="0"/>
    <s v="MS"/>
    <n v="4"/>
    <n v="6"/>
    <n v="1"/>
    <n v="4"/>
    <x v="13"/>
    <m/>
  </r>
  <r>
    <x v="9"/>
    <x v="356"/>
    <x v="1"/>
    <s v="BA"/>
    <n v="7"/>
    <n v="1"/>
    <n v="10"/>
    <n v="3"/>
    <x v="5"/>
    <m/>
  </r>
  <r>
    <x v="9"/>
    <x v="57"/>
    <x v="1"/>
    <s v="BA"/>
    <n v="707"/>
    <n v="108"/>
    <n v="910"/>
    <n v="95"/>
    <x v="4"/>
    <m/>
  </r>
  <r>
    <x v="9"/>
    <x v="57"/>
    <x v="0"/>
    <s v="MA"/>
    <n v="10"/>
    <n v="0"/>
    <n v="15"/>
    <n v="0"/>
    <x v="4"/>
    <m/>
  </r>
  <r>
    <x v="9"/>
    <x v="140"/>
    <x v="0"/>
    <s v="MFA"/>
    <n v="31"/>
    <n v="11"/>
    <n v="28"/>
    <n v="12"/>
    <x v="5"/>
    <m/>
  </r>
  <r>
    <x v="9"/>
    <x v="440"/>
    <x v="3"/>
    <s v="Adv. Cert. Post Bacc."/>
    <n v="6"/>
    <n v="2"/>
    <n v="6"/>
    <n v="4"/>
    <x v="6"/>
    <m/>
  </r>
  <r>
    <x v="9"/>
    <x v="441"/>
    <x v="1"/>
    <s v="BA"/>
    <n v="47"/>
    <n v="13"/>
    <n v="49"/>
    <n v="13"/>
    <x v="9"/>
    <m/>
  </r>
  <r>
    <x v="9"/>
    <x v="441"/>
    <x v="1"/>
    <s v="BA"/>
    <n v="7"/>
    <n v="1"/>
    <n v="3"/>
    <n v="5"/>
    <x v="9"/>
    <m/>
  </r>
  <r>
    <x v="9"/>
    <x v="441"/>
    <x v="0"/>
    <s v="MFA"/>
    <n v="2"/>
    <n v="0"/>
    <n v="3"/>
    <n v="0"/>
    <x v="9"/>
    <m/>
  </r>
  <r>
    <x v="9"/>
    <x v="442"/>
    <x v="0"/>
    <s v="MA"/>
    <n v="7"/>
    <n v="1"/>
    <n v="37"/>
    <n v="15"/>
    <x v="7"/>
    <m/>
  </r>
  <r>
    <x v="9"/>
    <x v="442"/>
    <x v="0"/>
    <s v="MA"/>
    <n v="31"/>
    <n v="13"/>
    <n v="37"/>
    <n v="15"/>
    <x v="7"/>
    <m/>
  </r>
  <r>
    <x v="9"/>
    <x v="443"/>
    <x v="0"/>
    <s v="MA"/>
    <n v="8"/>
    <n v="2"/>
    <n v="1"/>
    <n v="6"/>
    <x v="7"/>
    <m/>
  </r>
  <r>
    <x v="9"/>
    <x v="444"/>
    <x v="0"/>
    <s v="MS in Ed"/>
    <n v="24"/>
    <n v="6"/>
    <n v="22"/>
    <n v="6"/>
    <x v="7"/>
    <m/>
  </r>
  <r>
    <x v="9"/>
    <x v="445"/>
    <x v="3"/>
    <s v="Adv. Cert. Post Master's"/>
    <n v="3"/>
    <n v="0"/>
    <n v="5"/>
    <n v="0"/>
    <x v="7"/>
    <m/>
  </r>
  <r>
    <x v="9"/>
    <x v="445"/>
    <x v="1"/>
    <s v="BA"/>
    <n v="107"/>
    <n v="2"/>
    <n v="126"/>
    <n v="16"/>
    <x v="7"/>
    <m/>
  </r>
  <r>
    <x v="9"/>
    <x v="446"/>
    <x v="0"/>
    <s v="MS in Ed"/>
    <n v="96"/>
    <n v="26"/>
    <n v="99"/>
    <n v="15"/>
    <x v="7"/>
    <m/>
  </r>
  <r>
    <x v="9"/>
    <x v="446"/>
    <x v="0"/>
    <s v="MS in Ed"/>
    <n v="16"/>
    <n v="6"/>
    <n v="15"/>
    <n v="6"/>
    <x v="7"/>
    <m/>
  </r>
  <r>
    <x v="9"/>
    <x v="447"/>
    <x v="0"/>
    <s v="MS in Ed"/>
    <n v="11"/>
    <n v="3"/>
    <n v="10"/>
    <n v="2"/>
    <x v="7"/>
    <m/>
  </r>
  <r>
    <x v="9"/>
    <x v="448"/>
    <x v="3"/>
    <s v="Adv. Cert. Post Master's"/>
    <n v="2"/>
    <n v="1"/>
    <n v="0"/>
    <n v="1"/>
    <x v="7"/>
    <m/>
  </r>
  <r>
    <x v="9"/>
    <x v="449"/>
    <x v="0"/>
    <s v="MS in Ed"/>
    <n v="207"/>
    <n v="54"/>
    <n v="200"/>
    <n v="71"/>
    <x v="7"/>
    <m/>
  </r>
  <r>
    <x v="9"/>
    <x v="146"/>
    <x v="0"/>
    <s v="MA"/>
    <n v="7"/>
    <n v="2"/>
    <n v="4"/>
    <n v="3"/>
    <x v="7"/>
    <m/>
  </r>
  <r>
    <x v="9"/>
    <x v="146"/>
    <x v="0"/>
    <s v="MA"/>
    <n v="5"/>
    <n v="3"/>
    <m/>
    <m/>
    <x v="7"/>
    <m/>
  </r>
  <r>
    <x v="9"/>
    <x v="450"/>
    <x v="0"/>
    <s v="MA"/>
    <n v="3"/>
    <n v="2"/>
    <n v="0"/>
    <n v="4"/>
    <x v="7"/>
    <m/>
  </r>
  <r>
    <x v="9"/>
    <x v="11"/>
    <x v="1"/>
    <s v="BA"/>
    <n v="336"/>
    <n v="119"/>
    <n v="388"/>
    <n v="115"/>
    <x v="1"/>
    <m/>
  </r>
  <r>
    <x v="9"/>
    <x v="11"/>
    <x v="0"/>
    <s v="MA"/>
    <n v="20"/>
    <n v="8"/>
    <n v="10"/>
    <n v="5"/>
    <x v="1"/>
    <m/>
  </r>
  <r>
    <x v="9"/>
    <x v="11"/>
    <x v="0"/>
    <s v="MA"/>
    <n v="42"/>
    <n v="8"/>
    <n v="35"/>
    <n v="15"/>
    <x v="1"/>
    <m/>
  </r>
  <r>
    <x v="9"/>
    <x v="11"/>
    <x v="1"/>
    <s v="BA"/>
    <n v="46"/>
    <n v="10"/>
    <n v="35"/>
    <n v="15"/>
    <x v="1"/>
    <m/>
  </r>
  <r>
    <x v="9"/>
    <x v="451"/>
    <x v="0"/>
    <s v="MS in Ed"/>
    <n v="168"/>
    <n v="74"/>
    <n v="174"/>
    <n v="91"/>
    <x v="7"/>
    <m/>
  </r>
  <r>
    <x v="9"/>
    <x v="452"/>
    <x v="0"/>
    <s v="MA"/>
    <n v="32"/>
    <n v="6"/>
    <n v="35"/>
    <n v="7"/>
    <x v="7"/>
    <m/>
  </r>
  <r>
    <x v="9"/>
    <x v="453"/>
    <x v="0"/>
    <s v="MA"/>
    <n v="4"/>
    <n v="1"/>
    <n v="1"/>
    <n v="3"/>
    <x v="7"/>
    <m/>
  </r>
  <r>
    <x v="9"/>
    <x v="454"/>
    <x v="0"/>
    <s v="MS in Ed"/>
    <n v="22"/>
    <n v="0"/>
    <n v="28"/>
    <n v="6"/>
    <x v="7"/>
    <m/>
  </r>
  <r>
    <x v="9"/>
    <x v="455"/>
    <x v="1"/>
    <s v="BA"/>
    <n v="4"/>
    <n v="2"/>
    <n v="8"/>
    <n v="0"/>
    <x v="5"/>
    <m/>
  </r>
  <r>
    <x v="9"/>
    <x v="456"/>
    <x v="1"/>
    <s v="BA"/>
    <n v="738"/>
    <n v="259"/>
    <n v="686"/>
    <n v="262"/>
    <x v="5"/>
    <m/>
  </r>
  <r>
    <x v="9"/>
    <x v="150"/>
    <x v="1"/>
    <s v="BA"/>
    <n v="48"/>
    <n v="12"/>
    <n v="59"/>
    <n v="15"/>
    <x v="7"/>
    <m/>
  </r>
  <r>
    <x v="9"/>
    <x v="150"/>
    <x v="0"/>
    <s v="MA"/>
    <n v="40"/>
    <n v="11"/>
    <n v="40"/>
    <n v="12"/>
    <x v="7"/>
    <m/>
  </r>
  <r>
    <x v="9"/>
    <x v="151"/>
    <x v="0"/>
    <s v="MS in Ed"/>
    <n v="6"/>
    <n v="14"/>
    <n v="1"/>
    <n v="7"/>
    <x v="7"/>
    <m/>
  </r>
  <r>
    <x v="9"/>
    <x v="457"/>
    <x v="1"/>
    <s v="BA"/>
    <n v="48"/>
    <n v="18"/>
    <n v="76"/>
    <n v="16"/>
    <x v="2"/>
    <m/>
  </r>
  <r>
    <x v="9"/>
    <x v="457"/>
    <x v="1"/>
    <s v="BA"/>
    <n v="5"/>
    <n v="3"/>
    <n v="5"/>
    <n v="0"/>
    <x v="2"/>
    <m/>
  </r>
  <r>
    <x v="9"/>
    <x v="458"/>
    <x v="5"/>
    <s v="DNP"/>
    <n v="7"/>
    <n v="0"/>
    <n v="9"/>
    <n v="2"/>
    <x v="13"/>
    <m/>
  </r>
  <r>
    <x v="9"/>
    <x v="156"/>
    <x v="1"/>
    <s v="BA"/>
    <n v="30"/>
    <n v="7"/>
    <n v="26"/>
    <n v="12"/>
    <x v="5"/>
    <m/>
  </r>
  <r>
    <x v="9"/>
    <x v="156"/>
    <x v="0"/>
    <s v="MA"/>
    <n v="5"/>
    <n v="0"/>
    <n v="3"/>
    <n v="3"/>
    <x v="5"/>
    <m/>
  </r>
  <r>
    <x v="9"/>
    <x v="157"/>
    <x v="0"/>
    <s v="MA"/>
    <n v="5"/>
    <n v="2"/>
    <n v="2"/>
    <n v="1"/>
    <x v="7"/>
    <m/>
  </r>
  <r>
    <x v="9"/>
    <x v="459"/>
    <x v="3"/>
    <s v="Adv. Cert. Post Bacc."/>
    <n v="13"/>
    <n v="18"/>
    <n v="11"/>
    <n v="9"/>
    <x v="12"/>
    <m/>
  </r>
  <r>
    <x v="9"/>
    <x v="460"/>
    <x v="1"/>
    <s v="BA"/>
    <n v="63"/>
    <n v="17"/>
    <n v="56"/>
    <n v="16"/>
    <x v="2"/>
    <m/>
  </r>
  <r>
    <x v="9"/>
    <x v="460"/>
    <x v="0"/>
    <s v="MA"/>
    <n v="26"/>
    <n v="7"/>
    <n v="19"/>
    <n v="6"/>
    <x v="2"/>
    <m/>
  </r>
  <r>
    <x v="9"/>
    <x v="461"/>
    <x v="0"/>
    <s v="MS"/>
    <n v="8"/>
    <n v="1"/>
    <n v="13"/>
    <n v="2"/>
    <x v="2"/>
    <m/>
  </r>
  <r>
    <x v="9"/>
    <x v="462"/>
    <x v="1"/>
    <s v="BA"/>
    <n v="22"/>
    <n v="5"/>
    <n v="24"/>
    <n v="9"/>
    <x v="5"/>
    <m/>
  </r>
  <r>
    <x v="9"/>
    <x v="463"/>
    <x v="0"/>
    <s v="MS"/>
    <n v="309"/>
    <n v="70"/>
    <m/>
    <m/>
    <x v="13"/>
    <m/>
  </r>
  <r>
    <x v="9"/>
    <x v="464"/>
    <x v="3"/>
    <s v="Adv. Cert. Post Master's"/>
    <n v="13"/>
    <n v="35"/>
    <n v="10"/>
    <n v="14"/>
    <x v="7"/>
    <m/>
  </r>
  <r>
    <x v="9"/>
    <x v="465"/>
    <x v="3"/>
    <s v="Cert. &gt;=30 Credits"/>
    <n v="89"/>
    <n v="2"/>
    <n v="60"/>
    <n v="0"/>
    <x v="6"/>
    <m/>
  </r>
  <r>
    <x v="9"/>
    <x v="466"/>
    <x v="1"/>
    <s v="BA"/>
    <n v="6"/>
    <n v="0"/>
    <n v="6"/>
    <n v="5"/>
    <x v="5"/>
    <m/>
  </r>
  <r>
    <x v="9"/>
    <x v="20"/>
    <x v="1"/>
    <s v="BA"/>
    <n v="193"/>
    <n v="50"/>
    <n v="188"/>
    <n v="69"/>
    <x v="5"/>
    <m/>
  </r>
  <r>
    <x v="9"/>
    <x v="20"/>
    <x v="0"/>
    <s v="MA"/>
    <n v="16"/>
    <n v="4"/>
    <n v="14"/>
    <n v="2"/>
    <x v="5"/>
    <m/>
  </r>
  <r>
    <x v="9"/>
    <x v="467"/>
    <x v="1"/>
    <s v="BA"/>
    <n v="806"/>
    <n v="85"/>
    <n v="1213"/>
    <n v="243"/>
    <x v="2"/>
    <m/>
  </r>
  <r>
    <x v="9"/>
    <x v="468"/>
    <x v="5"/>
    <s v="Ed.D."/>
    <n v="30"/>
    <n v="0"/>
    <n v="37"/>
    <n v="0"/>
    <x v="7"/>
    <m/>
  </r>
  <r>
    <x v="9"/>
    <x v="469"/>
    <x v="0"/>
    <s v="MFA"/>
    <n v="69"/>
    <n v="16"/>
    <n v="67"/>
    <n v="10"/>
    <x v="3"/>
    <m/>
  </r>
  <r>
    <x v="9"/>
    <x v="164"/>
    <x v="1"/>
    <s v="BA"/>
    <n v="14"/>
    <n v="6"/>
    <n v="13"/>
    <n v="6"/>
    <x v="5"/>
    <m/>
  </r>
  <r>
    <x v="9"/>
    <x v="164"/>
    <x v="0"/>
    <s v="MA"/>
    <n v="4"/>
    <n v="0"/>
    <n v="7"/>
    <n v="1"/>
    <x v="5"/>
    <m/>
  </r>
  <r>
    <x v="9"/>
    <x v="470"/>
    <x v="0"/>
    <s v="MA"/>
    <n v="3"/>
    <n v="2"/>
    <n v="3"/>
    <n v="1"/>
    <x v="7"/>
    <m/>
  </r>
  <r>
    <x v="9"/>
    <x v="471"/>
    <x v="1"/>
    <s v="BA"/>
    <n v="3"/>
    <n v="0"/>
    <n v="4"/>
    <n v="1"/>
    <x v="5"/>
    <m/>
  </r>
  <r>
    <x v="9"/>
    <x v="472"/>
    <x v="1"/>
    <s v="BA"/>
    <n v="2"/>
    <n v="0"/>
    <n v="1"/>
    <n v="0"/>
    <x v="5"/>
    <m/>
  </r>
  <r>
    <x v="9"/>
    <x v="473"/>
    <x v="1"/>
    <s v="BA"/>
    <n v="4"/>
    <n v="0"/>
    <n v="8"/>
    <n v="4"/>
    <x v="5"/>
    <m/>
  </r>
  <r>
    <x v="9"/>
    <x v="474"/>
    <x v="1"/>
    <s v="BA"/>
    <n v="6"/>
    <n v="1"/>
    <n v="7"/>
    <n v="1"/>
    <x v="5"/>
    <m/>
  </r>
  <r>
    <x v="9"/>
    <x v="475"/>
    <x v="0"/>
    <s v="MA"/>
    <n v="9"/>
    <n v="3"/>
    <n v="5"/>
    <n v="4"/>
    <x v="7"/>
    <m/>
  </r>
  <r>
    <x v="9"/>
    <x v="476"/>
    <x v="0"/>
    <s v="MS in Ed"/>
    <n v="65"/>
    <n v="44"/>
    <n v="72"/>
    <n v="21"/>
    <x v="7"/>
    <m/>
  </r>
  <r>
    <x v="9"/>
    <x v="477"/>
    <x v="0"/>
    <s v="MA"/>
    <n v="30"/>
    <n v="10"/>
    <n v="18"/>
    <n v="13"/>
    <x v="5"/>
    <m/>
  </r>
  <r>
    <x v="9"/>
    <x v="32"/>
    <x v="1"/>
    <s v="BA"/>
    <n v="123"/>
    <n v="34"/>
    <n v="146"/>
    <n v="26"/>
    <x v="8"/>
    <m/>
  </r>
  <r>
    <x v="9"/>
    <x v="32"/>
    <x v="1"/>
    <s v="BA"/>
    <n v="21"/>
    <n v="6"/>
    <n v="21"/>
    <n v="6"/>
    <x v="8"/>
    <m/>
  </r>
  <r>
    <x v="9"/>
    <x v="478"/>
    <x v="0"/>
    <s v="MA"/>
    <n v="29"/>
    <n v="9"/>
    <n v="24"/>
    <n v="10"/>
    <x v="7"/>
    <m/>
  </r>
  <r>
    <x v="9"/>
    <x v="479"/>
    <x v="0"/>
    <s v="MA"/>
    <n v="5"/>
    <n v="1"/>
    <n v="1"/>
    <n v="2"/>
    <x v="7"/>
    <m/>
  </r>
  <r>
    <x v="9"/>
    <x v="480"/>
    <x v="0"/>
    <s v="MA"/>
    <n v="11"/>
    <n v="0"/>
    <n v="8"/>
    <n v="3"/>
    <x v="7"/>
    <m/>
  </r>
  <r>
    <x v="9"/>
    <x v="481"/>
    <x v="1"/>
    <s v="BA"/>
    <n v="3"/>
    <n v="0"/>
    <n v="4"/>
    <n v="1"/>
    <x v="7"/>
    <m/>
  </r>
  <r>
    <x v="9"/>
    <x v="170"/>
    <x v="1"/>
    <s v="BA"/>
    <n v="456"/>
    <n v="175"/>
    <n v="463"/>
    <n v="169"/>
    <x v="3"/>
    <m/>
  </r>
  <r>
    <x v="9"/>
    <x v="482"/>
    <x v="1"/>
    <s v="BS"/>
    <n v="4"/>
    <n v="0"/>
    <n v="0"/>
    <n v="0"/>
    <x v="6"/>
    <m/>
  </r>
  <r>
    <x v="9"/>
    <x v="483"/>
    <x v="1"/>
    <s v="BS"/>
    <n v="96"/>
    <n v="43"/>
    <n v="96"/>
    <n v="41"/>
    <x v="6"/>
    <m/>
  </r>
  <r>
    <x v="9"/>
    <x v="484"/>
    <x v="3"/>
    <s v="Adv. Cert. Post Bacc."/>
    <n v="7"/>
    <n v="5"/>
    <n v="12"/>
    <n v="10"/>
    <x v="6"/>
    <m/>
  </r>
  <r>
    <x v="9"/>
    <x v="33"/>
    <x v="0"/>
    <s v="MS in Ed"/>
    <n v="143"/>
    <n v="46"/>
    <n v="163"/>
    <n v="54"/>
    <x v="6"/>
    <m/>
  </r>
  <r>
    <x v="9"/>
    <x v="485"/>
    <x v="1"/>
    <s v="BA"/>
    <n v="1"/>
    <n v="0"/>
    <n v="0"/>
    <n v="1"/>
    <x v="5"/>
    <m/>
  </r>
  <r>
    <x v="9"/>
    <x v="486"/>
    <x v="1"/>
    <s v="BA"/>
    <n v="30"/>
    <n v="8"/>
    <n v="46"/>
    <n v="8"/>
    <x v="2"/>
    <m/>
  </r>
  <r>
    <x v="9"/>
    <x v="487"/>
    <x v="1"/>
    <s v="BA"/>
    <n v="2"/>
    <n v="0"/>
    <n v="2"/>
    <n v="1"/>
    <x v="2"/>
    <m/>
  </r>
  <r>
    <x v="9"/>
    <x v="488"/>
    <x v="1"/>
    <s v="BA"/>
    <n v="21"/>
    <n v="21"/>
    <n v="32"/>
    <n v="8"/>
    <x v="2"/>
    <m/>
  </r>
  <r>
    <x v="9"/>
    <x v="489"/>
    <x v="1"/>
    <s v="BA"/>
    <n v="10"/>
    <n v="6"/>
    <n v="13"/>
    <n v="4"/>
    <x v="5"/>
    <m/>
  </r>
  <r>
    <x v="9"/>
    <x v="490"/>
    <x v="1"/>
    <s v="BA"/>
    <n v="3"/>
    <n v="2"/>
    <n v="3"/>
    <n v="1"/>
    <x v="3"/>
    <m/>
  </r>
  <r>
    <x v="9"/>
    <x v="491"/>
    <x v="1"/>
    <s v="BA"/>
    <n v="2"/>
    <n v="1"/>
    <n v="2"/>
    <n v="1"/>
    <x v="5"/>
    <m/>
  </r>
  <r>
    <x v="9"/>
    <x v="492"/>
    <x v="1"/>
    <s v="BS"/>
    <n v="1"/>
    <n v="0"/>
    <n v="0"/>
    <n v="0"/>
    <x v="6"/>
    <m/>
  </r>
  <r>
    <x v="9"/>
    <x v="192"/>
    <x v="1"/>
    <s v="BA"/>
    <n v="25"/>
    <n v="4"/>
    <n v="31"/>
    <n v="7"/>
    <x v="4"/>
    <m/>
  </r>
  <r>
    <x v="9"/>
    <x v="493"/>
    <x v="1"/>
    <s v="BA"/>
    <n v="1"/>
    <n v="0"/>
    <n v="0"/>
    <n v="1"/>
    <x v="9"/>
    <m/>
  </r>
  <r>
    <x v="9"/>
    <x v="494"/>
    <x v="1"/>
    <s v="BA"/>
    <n v="1"/>
    <n v="0"/>
    <n v="0"/>
    <n v="1"/>
    <x v="7"/>
    <m/>
  </r>
  <r>
    <x v="9"/>
    <x v="194"/>
    <x v="1"/>
    <s v="BA"/>
    <n v="13"/>
    <n v="12"/>
    <n v="15"/>
    <n v="10"/>
    <x v="1"/>
    <m/>
  </r>
  <r>
    <x v="9"/>
    <x v="495"/>
    <x v="1"/>
    <s v="BA"/>
    <n v="13"/>
    <n v="14"/>
    <n v="11"/>
    <n v="4"/>
    <x v="5"/>
    <m/>
  </r>
  <r>
    <x v="9"/>
    <x v="196"/>
    <x v="1"/>
    <s v="BA"/>
    <n v="1"/>
    <n v="0"/>
    <n v="0"/>
    <n v="1"/>
    <x v="7"/>
    <m/>
  </r>
  <r>
    <x v="9"/>
    <x v="496"/>
    <x v="1"/>
    <s v="BA"/>
    <n v="6"/>
    <n v="3"/>
    <n v="6"/>
    <n v="2"/>
    <x v="2"/>
    <m/>
  </r>
  <r>
    <x v="9"/>
    <x v="497"/>
    <x v="1"/>
    <s v="BA"/>
    <n v="2"/>
    <n v="2"/>
    <n v="1"/>
    <n v="2"/>
    <x v="5"/>
    <m/>
  </r>
  <r>
    <x v="9"/>
    <x v="498"/>
    <x v="1"/>
    <s v="BA"/>
    <n v="1"/>
    <n v="1"/>
    <n v="0"/>
    <n v="1"/>
    <x v="5"/>
    <m/>
  </r>
  <r>
    <x v="9"/>
    <x v="202"/>
    <x v="1"/>
    <s v="BA"/>
    <n v="7"/>
    <n v="1"/>
    <n v="7"/>
    <n v="4"/>
    <x v="5"/>
    <m/>
  </r>
  <r>
    <x v="9"/>
    <x v="499"/>
    <x v="1"/>
    <s v="BA"/>
    <n v="18"/>
    <n v="10"/>
    <n v="27"/>
    <n v="6"/>
    <x v="2"/>
    <m/>
  </r>
  <r>
    <x v="9"/>
    <x v="205"/>
    <x v="1"/>
    <s v="BA"/>
    <n v="6"/>
    <n v="3"/>
    <n v="7"/>
    <n v="5"/>
    <x v="8"/>
    <m/>
  </r>
  <r>
    <x v="9"/>
    <x v="500"/>
    <x v="1"/>
    <s v="BA"/>
    <n v="12"/>
    <n v="5"/>
    <n v="9"/>
    <n v="7"/>
    <x v="3"/>
    <m/>
  </r>
  <r>
    <x v="9"/>
    <x v="501"/>
    <x v="1"/>
    <s v="BS"/>
    <n v="1"/>
    <n v="0"/>
    <n v="0"/>
    <n v="0"/>
    <x v="6"/>
    <m/>
  </r>
  <r>
    <x v="9"/>
    <x v="206"/>
    <x v="0"/>
    <s v="Mus.B"/>
    <n v="1"/>
    <n v="0"/>
    <n v="1"/>
    <n v="0"/>
    <x v="9"/>
    <m/>
  </r>
  <r>
    <x v="9"/>
    <x v="502"/>
    <x v="1"/>
    <s v="BA"/>
    <n v="1"/>
    <n v="0"/>
    <n v="3"/>
    <n v="1"/>
    <x v="9"/>
    <m/>
  </r>
  <r>
    <x v="9"/>
    <x v="503"/>
    <x v="1"/>
    <s v="BA"/>
    <n v="5"/>
    <n v="0"/>
    <n v="6"/>
    <n v="1"/>
    <x v="9"/>
    <m/>
  </r>
  <r>
    <x v="9"/>
    <x v="504"/>
    <x v="1"/>
    <s v="BS"/>
    <n v="5"/>
    <n v="2"/>
    <n v="3"/>
    <n v="3"/>
    <x v="13"/>
    <m/>
  </r>
  <r>
    <x v="9"/>
    <x v="505"/>
    <x v="1"/>
    <s v="BS"/>
    <n v="3"/>
    <n v="0"/>
    <n v="1"/>
    <n v="3"/>
    <x v="6"/>
    <m/>
  </r>
  <r>
    <x v="9"/>
    <x v="209"/>
    <x v="1"/>
    <s v="BA"/>
    <n v="2"/>
    <n v="1"/>
    <n v="3"/>
    <n v="2"/>
    <x v="5"/>
    <m/>
  </r>
  <r>
    <x v="9"/>
    <x v="210"/>
    <x v="1"/>
    <s v="BA"/>
    <n v="3"/>
    <n v="2"/>
    <n v="3"/>
    <n v="0"/>
    <x v="2"/>
    <m/>
  </r>
  <r>
    <x v="9"/>
    <x v="211"/>
    <x v="1"/>
    <s v="BA"/>
    <n v="18"/>
    <n v="8"/>
    <n v="21"/>
    <n v="11"/>
    <x v="10"/>
    <m/>
  </r>
  <r>
    <x v="9"/>
    <x v="212"/>
    <x v="1"/>
    <s v="BA"/>
    <n v="39"/>
    <n v="15"/>
    <n v="41"/>
    <n v="14"/>
    <x v="5"/>
    <m/>
  </r>
  <r>
    <x v="9"/>
    <x v="506"/>
    <x v="1"/>
    <s v="BA"/>
    <n v="2"/>
    <n v="0"/>
    <n v="0"/>
    <n v="1"/>
    <x v="5"/>
    <m/>
  </r>
  <r>
    <x v="9"/>
    <x v="323"/>
    <x v="1"/>
    <s v="BA"/>
    <n v="15"/>
    <n v="2"/>
    <n v="11"/>
    <n v="7"/>
    <x v="5"/>
    <m/>
  </r>
  <r>
    <x v="9"/>
    <x v="507"/>
    <x v="1"/>
    <s v="BA"/>
    <n v="1"/>
    <n v="3"/>
    <n v="2"/>
    <n v="0"/>
    <x v="14"/>
    <m/>
  </r>
  <r>
    <x v="9"/>
    <x v="508"/>
    <x v="1"/>
    <s v="BA"/>
    <n v="7"/>
    <n v="0"/>
    <n v="4"/>
    <n v="2"/>
    <x v="9"/>
    <m/>
  </r>
  <r>
    <x v="9"/>
    <x v="509"/>
    <x v="1"/>
    <s v="BA"/>
    <n v="1"/>
    <n v="0"/>
    <n v="2"/>
    <n v="0"/>
    <x v="9"/>
    <m/>
  </r>
  <r>
    <x v="9"/>
    <x v="510"/>
    <x v="1"/>
    <s v="BA"/>
    <n v="1"/>
    <n v="2"/>
    <n v="3"/>
    <n v="1"/>
    <x v="5"/>
    <m/>
  </r>
  <r>
    <x v="9"/>
    <x v="34"/>
    <x v="0"/>
    <s v="MA"/>
    <n v="30"/>
    <n v="20"/>
    <n v="31"/>
    <n v="13"/>
    <x v="9"/>
    <m/>
  </r>
  <r>
    <x v="9"/>
    <x v="34"/>
    <x v="0"/>
    <s v="Mus.B"/>
    <n v="16"/>
    <n v="3"/>
    <n v="19"/>
    <n v="2"/>
    <x v="9"/>
    <m/>
  </r>
  <r>
    <x v="9"/>
    <x v="511"/>
    <x v="1"/>
    <s v="BA"/>
    <n v="32"/>
    <n v="6"/>
    <n v="26"/>
    <n v="9"/>
    <x v="9"/>
    <m/>
  </r>
  <r>
    <x v="9"/>
    <x v="512"/>
    <x v="1"/>
    <s v="BA"/>
    <n v="71"/>
    <n v="10"/>
    <n v="71"/>
    <n v="13"/>
    <x v="9"/>
    <m/>
  </r>
  <r>
    <x v="9"/>
    <x v="220"/>
    <x v="0"/>
    <s v="MA"/>
    <n v="31"/>
    <n v="13"/>
    <n v="35"/>
    <n v="11"/>
    <x v="7"/>
    <m/>
  </r>
  <r>
    <x v="9"/>
    <x v="513"/>
    <x v="0"/>
    <s v="MA"/>
    <n v="4"/>
    <n v="6"/>
    <n v="1"/>
    <n v="3"/>
    <x v="7"/>
    <m/>
  </r>
  <r>
    <x v="9"/>
    <x v="76"/>
    <x v="1"/>
    <s v="BS"/>
    <n v="40"/>
    <n v="29"/>
    <n v="42"/>
    <n v="24"/>
    <x v="13"/>
    <m/>
  </r>
  <r>
    <x v="9"/>
    <x v="76"/>
    <x v="1"/>
    <s v="BS"/>
    <n v="335"/>
    <n v="95"/>
    <n v="338"/>
    <n v="99"/>
    <x v="13"/>
    <m/>
  </r>
  <r>
    <x v="9"/>
    <x v="514"/>
    <x v="1"/>
    <s v="BS"/>
    <n v="56"/>
    <n v="24"/>
    <n v="57"/>
    <n v="29"/>
    <x v="13"/>
    <m/>
  </r>
  <r>
    <x v="9"/>
    <x v="515"/>
    <x v="1"/>
    <s v="BS"/>
    <n v="63"/>
    <n v="39"/>
    <n v="72"/>
    <n v="18"/>
    <x v="13"/>
    <m/>
  </r>
  <r>
    <x v="9"/>
    <x v="516"/>
    <x v="0"/>
    <s v="MS"/>
    <n v="15"/>
    <n v="2"/>
    <n v="0"/>
    <n v="15"/>
    <x v="13"/>
    <m/>
  </r>
  <r>
    <x v="9"/>
    <x v="516"/>
    <x v="0"/>
    <s v="MS"/>
    <n v="4"/>
    <n v="0"/>
    <n v="7"/>
    <n v="0"/>
    <x v="13"/>
    <m/>
  </r>
  <r>
    <x v="9"/>
    <x v="517"/>
    <x v="3"/>
    <s v="Adv. Cert. Post Bacc."/>
    <n v="18"/>
    <n v="0"/>
    <n v="17"/>
    <n v="13"/>
    <x v="6"/>
    <m/>
  </r>
  <r>
    <x v="9"/>
    <x v="518"/>
    <x v="1"/>
    <s v="BS"/>
    <n v="5"/>
    <n v="3"/>
    <n v="0"/>
    <n v="5"/>
    <x v="6"/>
    <m/>
  </r>
  <r>
    <x v="9"/>
    <x v="519"/>
    <x v="0"/>
    <s v="MS"/>
    <n v="3"/>
    <n v="0"/>
    <n v="5"/>
    <n v="0"/>
    <x v="6"/>
    <m/>
  </r>
  <r>
    <x v="9"/>
    <x v="520"/>
    <x v="3"/>
    <s v="Adv. Cert. Post Bacc."/>
    <n v="5"/>
    <n v="0"/>
    <n v="8"/>
    <n v="1"/>
    <x v="14"/>
    <m/>
  </r>
  <r>
    <x v="9"/>
    <x v="35"/>
    <x v="1"/>
    <s v="BA"/>
    <n v="86"/>
    <n v="27"/>
    <n v="79"/>
    <n v="28"/>
    <x v="5"/>
    <m/>
  </r>
  <r>
    <x v="9"/>
    <x v="521"/>
    <x v="5"/>
    <s v="DPT"/>
    <n v="94"/>
    <n v="29"/>
    <n v="93"/>
    <n v="35"/>
    <x v="6"/>
    <m/>
  </r>
  <r>
    <x v="9"/>
    <x v="230"/>
    <x v="1"/>
    <s v="BA"/>
    <n v="50"/>
    <n v="12"/>
    <n v="53"/>
    <n v="8"/>
    <x v="2"/>
    <m/>
  </r>
  <r>
    <x v="9"/>
    <x v="230"/>
    <x v="1"/>
    <s v="BA"/>
    <n v="8"/>
    <n v="0"/>
    <n v="9"/>
    <n v="1"/>
    <x v="2"/>
    <m/>
  </r>
  <r>
    <x v="9"/>
    <x v="230"/>
    <x v="0"/>
    <s v="Ma"/>
    <n v="8"/>
    <n v="0"/>
    <n v="9"/>
    <n v="1"/>
    <x v="2"/>
    <m/>
  </r>
  <r>
    <x v="9"/>
    <x v="522"/>
    <x v="0"/>
    <s v="MFA"/>
    <n v="10"/>
    <n v="3"/>
    <n v="6"/>
    <n v="5"/>
    <x v="9"/>
    <m/>
  </r>
  <r>
    <x v="9"/>
    <x v="233"/>
    <x v="1"/>
    <s v="BA"/>
    <n v="354"/>
    <n v="124"/>
    <n v="351"/>
    <n v="141"/>
    <x v="5"/>
    <m/>
  </r>
  <r>
    <x v="9"/>
    <x v="523"/>
    <x v="3"/>
    <s v="Adv. Cert. Post Master's"/>
    <n v="21"/>
    <n v="4"/>
    <n v="35"/>
    <n v="4"/>
    <x v="13"/>
    <m/>
  </r>
  <r>
    <x v="9"/>
    <x v="523"/>
    <x v="0"/>
    <s v="MS"/>
    <n v="146"/>
    <n v="22"/>
    <n v="156"/>
    <n v="47"/>
    <x v="13"/>
    <m/>
  </r>
  <r>
    <x v="9"/>
    <x v="524"/>
    <x v="5"/>
    <s v="DNP"/>
    <n v="14"/>
    <n v="0"/>
    <n v="14"/>
    <n v="2"/>
    <x v="13"/>
    <m/>
  </r>
  <r>
    <x v="9"/>
    <x v="36"/>
    <x v="1"/>
    <s v="BA"/>
    <n v="2159"/>
    <n v="713"/>
    <n v="2253"/>
    <n v="709"/>
    <x v="5"/>
    <m/>
  </r>
  <r>
    <x v="9"/>
    <x v="36"/>
    <x v="0"/>
    <s v="MA"/>
    <n v="31"/>
    <n v="9"/>
    <n v="31"/>
    <n v="14"/>
    <x v="5"/>
    <m/>
  </r>
  <r>
    <x v="9"/>
    <x v="525"/>
    <x v="3"/>
    <s v="Adv. Cert. Post Bacc."/>
    <n v="23"/>
    <n v="2"/>
    <n v="22"/>
    <n v="11"/>
    <x v="5"/>
    <m/>
  </r>
  <r>
    <x v="9"/>
    <x v="526"/>
    <x v="0"/>
    <s v="MA"/>
    <n v="11"/>
    <n v="3"/>
    <n v="6"/>
    <n v="3"/>
    <x v="8"/>
    <m/>
  </r>
  <r>
    <x v="9"/>
    <x v="527"/>
    <x v="0"/>
    <s v="MS in Ed"/>
    <n v="35"/>
    <n v="13"/>
    <n v="33"/>
    <n v="15"/>
    <x v="16"/>
    <m/>
  </r>
  <r>
    <x v="9"/>
    <x v="528"/>
    <x v="0"/>
    <s v="MS in Ed"/>
    <n v="4"/>
    <n v="3"/>
    <n v="10"/>
    <n v="3"/>
    <x v="16"/>
    <m/>
  </r>
  <r>
    <x v="9"/>
    <x v="529"/>
    <x v="1"/>
    <s v="BA"/>
    <n v="30"/>
    <n v="16"/>
    <n v="32"/>
    <n v="13"/>
    <x v="5"/>
    <m/>
  </r>
  <r>
    <x v="9"/>
    <x v="530"/>
    <x v="1"/>
    <s v="BA"/>
    <n v="5"/>
    <n v="3"/>
    <n v="6"/>
    <n v="1"/>
    <x v="5"/>
    <m/>
  </r>
  <r>
    <x v="9"/>
    <x v="531"/>
    <x v="1"/>
    <s v="BA"/>
    <n v="20"/>
    <n v="8"/>
    <n v="19"/>
    <n v="13"/>
    <x v="5"/>
    <m/>
  </r>
  <r>
    <x v="9"/>
    <x v="532"/>
    <x v="0"/>
    <s v="MS in Ed"/>
    <n v="138"/>
    <n v="44"/>
    <n v="146"/>
    <n v="57"/>
    <x v="7"/>
    <m/>
  </r>
  <r>
    <x v="9"/>
    <x v="533"/>
    <x v="0"/>
    <s v="MS in Ed"/>
    <n v="21"/>
    <n v="13"/>
    <n v="18"/>
    <n v="9"/>
    <x v="7"/>
    <m/>
  </r>
  <r>
    <x v="9"/>
    <x v="534"/>
    <x v="0"/>
    <s v="MS"/>
    <n v="17"/>
    <n v="10"/>
    <n v="14"/>
    <n v="8"/>
    <x v="5"/>
    <m/>
  </r>
  <r>
    <x v="9"/>
    <x v="534"/>
    <x v="0"/>
    <s v="MS"/>
    <n v="3"/>
    <n v="1"/>
    <m/>
    <m/>
    <x v="5"/>
    <m/>
  </r>
  <r>
    <x v="9"/>
    <x v="535"/>
    <x v="1"/>
    <s v="BA"/>
    <n v="33"/>
    <n v="12"/>
    <n v="43"/>
    <n v="10"/>
    <x v="7"/>
    <m/>
  </r>
  <r>
    <x v="9"/>
    <x v="337"/>
    <x v="0"/>
    <s v="MA"/>
    <n v="49"/>
    <n v="17"/>
    <n v="42"/>
    <n v="24"/>
    <x v="7"/>
    <m/>
  </r>
  <r>
    <x v="9"/>
    <x v="536"/>
    <x v="1"/>
    <s v="BSW"/>
    <n v="106"/>
    <n v="19"/>
    <n v="102"/>
    <n v="38"/>
    <x v="16"/>
    <m/>
  </r>
  <r>
    <x v="9"/>
    <x v="536"/>
    <x v="0"/>
    <s v="MSW"/>
    <n v="1147"/>
    <n v="559"/>
    <n v="1197"/>
    <n v="528"/>
    <x v="16"/>
    <m/>
  </r>
  <r>
    <x v="9"/>
    <x v="41"/>
    <x v="1"/>
    <s v="BA"/>
    <n v="619"/>
    <n v="241"/>
    <n v="647"/>
    <n v="234"/>
    <x v="5"/>
    <m/>
  </r>
  <r>
    <x v="9"/>
    <x v="41"/>
    <x v="1"/>
    <s v="BA"/>
    <n v="3"/>
    <n v="1"/>
    <n v="1"/>
    <n v="1"/>
    <x v="5"/>
    <m/>
  </r>
  <r>
    <x v="9"/>
    <x v="42"/>
    <x v="1"/>
    <s v="BA"/>
    <n v="75"/>
    <n v="16"/>
    <n v="81"/>
    <n v="17"/>
    <x v="5"/>
    <m/>
  </r>
  <r>
    <x v="9"/>
    <x v="42"/>
    <x v="0"/>
    <s v="MA"/>
    <n v="7"/>
    <n v="7"/>
    <n v="6"/>
    <n v="1"/>
    <x v="5"/>
    <m/>
  </r>
  <r>
    <x v="9"/>
    <x v="243"/>
    <x v="0"/>
    <s v="MA"/>
    <n v="9"/>
    <n v="3"/>
    <n v="4"/>
    <n v="5"/>
    <x v="7"/>
    <m/>
  </r>
  <r>
    <x v="9"/>
    <x v="537"/>
    <x v="0"/>
    <s v="MS in Ed"/>
    <n v="70"/>
    <n v="19"/>
    <n v="51"/>
    <n v="19"/>
    <x v="7"/>
    <m/>
  </r>
  <r>
    <x v="9"/>
    <x v="538"/>
    <x v="1"/>
    <s v="BA"/>
    <n v="241"/>
    <n v="64"/>
    <n v="184"/>
    <n v="62"/>
    <x v="14"/>
    <m/>
  </r>
  <r>
    <x v="9"/>
    <x v="539"/>
    <x v="0"/>
    <s v="MS"/>
    <n v="46"/>
    <n v="17"/>
    <n v="52"/>
    <n v="27"/>
    <x v="6"/>
    <m/>
  </r>
  <r>
    <x v="9"/>
    <x v="43"/>
    <x v="1"/>
    <s v="BA"/>
    <n v="46"/>
    <n v="15"/>
    <n v="58"/>
    <n v="8"/>
    <x v="8"/>
    <m/>
  </r>
  <r>
    <x v="9"/>
    <x v="43"/>
    <x v="1"/>
    <s v="BA"/>
    <n v="14"/>
    <n v="2"/>
    <n v="20"/>
    <n v="4"/>
    <x v="8"/>
    <m/>
  </r>
  <r>
    <x v="9"/>
    <x v="540"/>
    <x v="0"/>
    <s v="MA"/>
    <n v="19"/>
    <n v="6"/>
    <n v="20"/>
    <n v="4"/>
    <x v="8"/>
    <m/>
  </r>
  <r>
    <x v="9"/>
    <x v="540"/>
    <x v="0"/>
    <s v="MA"/>
    <n v="14"/>
    <n v="2"/>
    <m/>
    <m/>
    <x v="8"/>
    <m/>
  </r>
  <r>
    <x v="9"/>
    <x v="541"/>
    <x v="1"/>
    <s v="BA"/>
    <n v="133"/>
    <n v="39"/>
    <n v="131"/>
    <n v="46"/>
    <x v="9"/>
    <m/>
  </r>
  <r>
    <x v="9"/>
    <x v="542"/>
    <x v="1"/>
    <s v="BA"/>
    <n v="130"/>
    <n v="34"/>
    <n v="128"/>
    <n v="23"/>
    <x v="9"/>
    <m/>
  </r>
  <r>
    <x v="9"/>
    <x v="543"/>
    <x v="0"/>
    <s v="MS in Ed"/>
    <n v="215"/>
    <n v="98"/>
    <n v="212"/>
    <n v="89"/>
    <x v="7"/>
    <m/>
  </r>
  <r>
    <x v="9"/>
    <x v="544"/>
    <x v="0"/>
    <s v="MS in Ed"/>
    <n v="2"/>
    <n v="1"/>
    <n v="1"/>
    <n v="1"/>
    <x v="7"/>
    <m/>
  </r>
  <r>
    <x v="9"/>
    <x v="545"/>
    <x v="0"/>
    <s v="MS in Ed"/>
    <n v="7"/>
    <n v="6"/>
    <n v="9"/>
    <n v="4"/>
    <x v="7"/>
    <m/>
  </r>
  <r>
    <x v="9"/>
    <x v="546"/>
    <x v="0"/>
    <s v="MS in Ed"/>
    <n v="1"/>
    <n v="4"/>
    <n v="0"/>
    <n v="0"/>
    <x v="7"/>
    <m/>
  </r>
  <r>
    <x v="9"/>
    <x v="547"/>
    <x v="0"/>
    <s v="MS in Ed"/>
    <n v="22"/>
    <n v="4"/>
    <n v="22"/>
    <n v="12"/>
    <x v="7"/>
    <m/>
  </r>
  <r>
    <x v="9"/>
    <x v="548"/>
    <x v="0"/>
    <s v="MS in Ed"/>
    <n v="4"/>
    <n v="2"/>
    <n v="5"/>
    <n v="1"/>
    <x v="7"/>
    <m/>
  </r>
  <r>
    <x v="9"/>
    <x v="549"/>
    <x v="3"/>
    <s v="Adv. Cert. Post Master's"/>
    <n v="24"/>
    <n v="24"/>
    <n v="13"/>
    <n v="17"/>
    <x v="7"/>
    <m/>
  </r>
  <r>
    <x v="9"/>
    <x v="549"/>
    <x v="0"/>
    <s v="MA"/>
    <n v="156"/>
    <n v="81"/>
    <n v="159"/>
    <n v="58"/>
    <x v="7"/>
    <m/>
  </r>
  <r>
    <x v="9"/>
    <x v="345"/>
    <x v="0"/>
    <s v="MA"/>
    <n v="19"/>
    <n v="37"/>
    <n v="30"/>
    <n v="15"/>
    <x v="7"/>
    <m/>
  </r>
  <r>
    <x v="9"/>
    <x v="550"/>
    <x v="3"/>
    <s v="Adv. Cert. Post Bacc."/>
    <n v="4"/>
    <n v="0"/>
    <n v="5"/>
    <n v="2"/>
    <x v="7"/>
    <m/>
  </r>
  <r>
    <x v="9"/>
    <x v="551"/>
    <x v="3"/>
    <s v="Adv. Cert. Post Master's"/>
    <n v="10"/>
    <n v="0"/>
    <n v="10"/>
    <n v="6"/>
    <x v="7"/>
    <m/>
  </r>
  <r>
    <x v="9"/>
    <x v="252"/>
    <x v="1"/>
    <s v="BA"/>
    <n v="91"/>
    <n v="25"/>
    <n v="104"/>
    <n v="23"/>
    <x v="9"/>
    <m/>
  </r>
  <r>
    <x v="9"/>
    <x v="252"/>
    <x v="0"/>
    <s v="MA"/>
    <n v="23"/>
    <n v="7"/>
    <n v="19"/>
    <n v="7"/>
    <x v="9"/>
    <m/>
  </r>
  <r>
    <x v="9"/>
    <x v="552"/>
    <x v="0"/>
    <s v="MUP"/>
    <n v="102"/>
    <n v="40"/>
    <n v="112"/>
    <n v="30"/>
    <x v="10"/>
    <m/>
  </r>
  <r>
    <x v="9"/>
    <x v="553"/>
    <x v="0"/>
    <s v="MS"/>
    <n v="56"/>
    <n v="20"/>
    <n v="65"/>
    <n v="21"/>
    <x v="10"/>
    <m/>
  </r>
  <r>
    <x v="9"/>
    <x v="374"/>
    <x v="1"/>
    <s v="BA"/>
    <n v="55"/>
    <n v="14"/>
    <n v="59"/>
    <n v="17"/>
    <x v="10"/>
    <m/>
  </r>
  <r>
    <x v="9"/>
    <x v="554"/>
    <x v="0"/>
    <s v="MA"/>
    <n v="1"/>
    <n v="0"/>
    <n v="2"/>
    <n v="0"/>
    <x v="7"/>
    <m/>
  </r>
  <r>
    <x v="9"/>
    <x v="555"/>
    <x v="0"/>
    <s v="MA"/>
    <n v="24"/>
    <n v="2"/>
    <n v="26"/>
    <n v="6"/>
    <x v="7"/>
    <m/>
  </r>
  <r>
    <x v="9"/>
    <x v="556"/>
    <x v="1"/>
    <s v="BA"/>
    <n v="82"/>
    <n v="23"/>
    <n v="81"/>
    <n v="22"/>
    <x v="5"/>
    <m/>
  </r>
  <r>
    <x v="10"/>
    <x v="116"/>
    <x v="1"/>
    <s v="BA"/>
    <n v="54"/>
    <n v="9"/>
    <n v="47"/>
    <n v="14"/>
    <x v="5"/>
    <m/>
  </r>
  <r>
    <x v="10"/>
    <x v="557"/>
    <x v="3"/>
    <s v="Adv. Cert. Post Bacc."/>
    <n v="2"/>
    <n v="7"/>
    <n v="2"/>
    <n v="5"/>
    <x v="11"/>
    <m/>
  </r>
  <r>
    <x v="10"/>
    <x v="558"/>
    <x v="1"/>
    <s v="BS"/>
    <n v="15"/>
    <n v="0"/>
    <n v="25"/>
    <n v="0"/>
    <x v="8"/>
    <m/>
  </r>
  <r>
    <x v="10"/>
    <x v="559"/>
    <x v="1"/>
    <s v="BS"/>
    <n v="93"/>
    <n v="27"/>
    <n v="97"/>
    <n v="19"/>
    <x v="2"/>
    <m/>
  </r>
  <r>
    <x v="10"/>
    <x v="560"/>
    <x v="1"/>
    <s v="BS"/>
    <n v="637"/>
    <n v="56"/>
    <n v="827"/>
    <n v="67"/>
    <x v="4"/>
    <m/>
  </r>
  <r>
    <x v="10"/>
    <x v="561"/>
    <x v="3"/>
    <s v="Adv. Cert. Post Bacc."/>
    <n v="7"/>
    <n v="2"/>
    <n v="7"/>
    <n v="6"/>
    <x v="4"/>
    <m/>
  </r>
  <r>
    <x v="10"/>
    <x v="562"/>
    <x v="3"/>
    <s v="Adv. Cert. Post Bacc."/>
    <n v="8"/>
    <n v="3"/>
    <n v="3"/>
    <n v="19"/>
    <x v="11"/>
    <m/>
  </r>
  <r>
    <x v="10"/>
    <x v="563"/>
    <x v="3"/>
    <s v="Adv. Cert. Post Bacc."/>
    <n v="28"/>
    <n v="45"/>
    <n v="12"/>
    <n v="58"/>
    <x v="11"/>
    <m/>
  </r>
  <r>
    <x v="10"/>
    <x v="58"/>
    <x v="1"/>
    <s v="BA"/>
    <n v="4"/>
    <n v="3"/>
    <m/>
    <m/>
    <x v="11"/>
    <m/>
  </r>
  <r>
    <x v="10"/>
    <x v="58"/>
    <x v="1"/>
    <s v="BS"/>
    <n v="608"/>
    <n v="164"/>
    <n v="689"/>
    <n v="167"/>
    <x v="11"/>
    <m/>
  </r>
  <r>
    <x v="10"/>
    <x v="58"/>
    <x v="1"/>
    <s v="BS"/>
    <n v="172"/>
    <n v="55"/>
    <n v="184"/>
    <n v="47"/>
    <x v="11"/>
    <m/>
  </r>
  <r>
    <x v="10"/>
    <x v="58"/>
    <x v="1"/>
    <s v="BS"/>
    <n v="146"/>
    <n v="28"/>
    <n v="144"/>
    <n v="47"/>
    <x v="11"/>
    <m/>
  </r>
  <r>
    <x v="10"/>
    <x v="58"/>
    <x v="1"/>
    <s v="BS"/>
    <n v="203"/>
    <n v="67"/>
    <n v="245"/>
    <n v="75"/>
    <x v="11"/>
    <m/>
  </r>
  <r>
    <x v="10"/>
    <x v="58"/>
    <x v="1"/>
    <s v="BS"/>
    <n v="305"/>
    <n v="93"/>
    <n v="314"/>
    <n v="119"/>
    <x v="11"/>
    <m/>
  </r>
  <r>
    <x v="10"/>
    <x v="58"/>
    <x v="1"/>
    <s v="BS"/>
    <n v="270"/>
    <n v="82"/>
    <n v="279"/>
    <n v="96"/>
    <x v="11"/>
    <m/>
  </r>
  <r>
    <x v="10"/>
    <x v="58"/>
    <x v="1"/>
    <s v="BS"/>
    <n v="15"/>
    <n v="8"/>
    <n v="33"/>
    <n v="9"/>
    <x v="11"/>
    <m/>
  </r>
  <r>
    <x v="10"/>
    <x v="58"/>
    <x v="0"/>
    <s v="MA"/>
    <n v="4"/>
    <n v="3"/>
    <n v="1"/>
    <n v="3"/>
    <x v="11"/>
    <m/>
  </r>
  <r>
    <x v="10"/>
    <x v="58"/>
    <x v="0"/>
    <s v="MA"/>
    <n v="14"/>
    <n v="8"/>
    <n v="33"/>
    <n v="9"/>
    <x v="11"/>
    <m/>
  </r>
  <r>
    <x v="10"/>
    <x v="58"/>
    <x v="0"/>
    <s v="MA"/>
    <n v="402"/>
    <n v="90"/>
    <n v="442"/>
    <n v="171"/>
    <x v="11"/>
    <m/>
  </r>
  <r>
    <x v="10"/>
    <x v="58"/>
    <x v="0"/>
    <s v="MA"/>
    <n v="2"/>
    <n v="0"/>
    <n v="1"/>
    <n v="1"/>
    <x v="11"/>
    <m/>
  </r>
  <r>
    <x v="10"/>
    <x v="564"/>
    <x v="1"/>
    <s v="BA"/>
    <n v="247"/>
    <n v="63"/>
    <n v="389"/>
    <n v="49"/>
    <x v="11"/>
    <m/>
  </r>
  <r>
    <x v="10"/>
    <x v="565"/>
    <x v="1"/>
    <s v="BS"/>
    <n v="2368"/>
    <n v="578"/>
    <n v="2521"/>
    <n v="622"/>
    <x v="11"/>
    <m/>
  </r>
  <r>
    <x v="10"/>
    <x v="566"/>
    <x v="1"/>
    <s v="BS"/>
    <n v="413"/>
    <n v="98"/>
    <n v="400"/>
    <n v="84"/>
    <x v="11"/>
    <m/>
  </r>
  <r>
    <x v="10"/>
    <x v="566"/>
    <x v="1"/>
    <s v="BS"/>
    <n v="2"/>
    <n v="0"/>
    <n v="1"/>
    <n v="1"/>
    <x v="11"/>
    <m/>
  </r>
  <r>
    <x v="10"/>
    <x v="566"/>
    <x v="1"/>
    <s v="BS"/>
    <n v="1"/>
    <n v="0"/>
    <n v="0"/>
    <n v="0"/>
    <x v="11"/>
    <m/>
  </r>
  <r>
    <x v="10"/>
    <x v="567"/>
    <x v="1"/>
    <s v="BA"/>
    <n v="1239"/>
    <n v="278"/>
    <n v="1102"/>
    <n v="255"/>
    <x v="11"/>
    <m/>
  </r>
  <r>
    <x v="10"/>
    <x v="568"/>
    <x v="1"/>
    <s v="BA"/>
    <n v="58"/>
    <n v="27"/>
    <n v="37"/>
    <n v="21"/>
    <x v="11"/>
    <m/>
  </r>
  <r>
    <x v="10"/>
    <x v="569"/>
    <x v="0"/>
    <s v="MS"/>
    <n v="51"/>
    <n v="15"/>
    <n v="66"/>
    <n v="20"/>
    <x v="4"/>
    <m/>
  </r>
  <r>
    <x v="10"/>
    <x v="11"/>
    <x v="1"/>
    <s v="BS"/>
    <n v="198"/>
    <n v="49"/>
    <n v="195"/>
    <n v="45"/>
    <x v="1"/>
    <m/>
  </r>
  <r>
    <x v="10"/>
    <x v="11"/>
    <x v="0"/>
    <s v="MA"/>
    <n v="21"/>
    <n v="0"/>
    <n v="20"/>
    <n v="5"/>
    <x v="1"/>
    <m/>
  </r>
  <r>
    <x v="10"/>
    <x v="11"/>
    <x v="1"/>
    <s v="BS"/>
    <n v="2"/>
    <n v="0"/>
    <n v="0"/>
    <n v="1"/>
    <x v="1"/>
    <m/>
  </r>
  <r>
    <x v="10"/>
    <x v="570"/>
    <x v="3"/>
    <s v="Adv. Cert. Post Bacc."/>
    <n v="2"/>
    <n v="0"/>
    <n v="5"/>
    <n v="0"/>
    <x v="6"/>
    <m/>
  </r>
  <r>
    <x v="10"/>
    <x v="570"/>
    <x v="0"/>
    <s v="MS"/>
    <n v="53"/>
    <n v="5"/>
    <n v="74"/>
    <n v="9"/>
    <x v="6"/>
    <m/>
  </r>
  <r>
    <x v="10"/>
    <x v="571"/>
    <x v="1"/>
    <s v="BS"/>
    <n v="29"/>
    <n v="0"/>
    <n v="69"/>
    <n v="1"/>
    <x v="6"/>
    <m/>
  </r>
  <r>
    <x v="10"/>
    <x v="12"/>
    <x v="1"/>
    <s v="BA"/>
    <n v="281"/>
    <n v="74"/>
    <n v="270"/>
    <n v="71"/>
    <x v="5"/>
    <m/>
  </r>
  <r>
    <x v="10"/>
    <x v="572"/>
    <x v="1"/>
    <s v="BA"/>
    <n v="60"/>
    <n v="26"/>
    <n v="22"/>
    <n v="21"/>
    <x v="10"/>
    <m/>
  </r>
  <r>
    <x v="10"/>
    <x v="573"/>
    <x v="1"/>
    <s v="BS"/>
    <n v="48"/>
    <n v="14"/>
    <n v="53"/>
    <n v="12"/>
    <x v="10"/>
    <m/>
  </r>
  <r>
    <x v="10"/>
    <x v="574"/>
    <x v="3"/>
    <s v="Adv. Cert. Post Bacc."/>
    <n v="4"/>
    <n v="11"/>
    <n v="0"/>
    <n v="14"/>
    <x v="0"/>
    <m/>
  </r>
  <r>
    <x v="10"/>
    <x v="574"/>
    <x v="3"/>
    <s v="Cert. &lt; 30 Credits"/>
    <n v="4"/>
    <n v="5"/>
    <n v="5"/>
    <n v="8"/>
    <x v="0"/>
    <m/>
  </r>
  <r>
    <x v="10"/>
    <x v="575"/>
    <x v="0"/>
    <s v="MA"/>
    <n v="125"/>
    <n v="59"/>
    <n v="141"/>
    <n v="53"/>
    <x v="6"/>
    <m/>
  </r>
  <r>
    <x v="10"/>
    <x v="576"/>
    <x v="1"/>
    <s v="BA"/>
    <n v="1919"/>
    <n v="465"/>
    <n v="2043"/>
    <n v="421"/>
    <x v="11"/>
    <m/>
  </r>
  <r>
    <x v="10"/>
    <x v="576"/>
    <x v="1"/>
    <s v="BA"/>
    <n v="69"/>
    <n v="19"/>
    <n v="72"/>
    <n v="23"/>
    <x v="11"/>
    <m/>
  </r>
  <r>
    <x v="10"/>
    <x v="576"/>
    <x v="0"/>
    <s v="MA"/>
    <n v="1"/>
    <n v="0"/>
    <n v="2"/>
    <n v="0"/>
    <x v="11"/>
    <m/>
  </r>
  <r>
    <x v="10"/>
    <x v="576"/>
    <x v="0"/>
    <s v="MA"/>
    <n v="69"/>
    <n v="19"/>
    <n v="72"/>
    <n v="23"/>
    <x v="11"/>
    <m/>
  </r>
  <r>
    <x v="10"/>
    <x v="576"/>
    <x v="0"/>
    <s v="MA"/>
    <n v="150"/>
    <n v="66"/>
    <n v="159"/>
    <n v="64"/>
    <x v="11"/>
    <m/>
  </r>
  <r>
    <x v="10"/>
    <x v="576"/>
    <x v="0"/>
    <s v="MA"/>
    <n v="2"/>
    <n v="2"/>
    <n v="0"/>
    <n v="1"/>
    <x v="11"/>
    <m/>
  </r>
  <r>
    <x v="10"/>
    <x v="62"/>
    <x v="1"/>
    <s v="BS"/>
    <n v="15"/>
    <n v="3"/>
    <n v="18"/>
    <n v="1"/>
    <x v="11"/>
    <m/>
  </r>
  <r>
    <x v="10"/>
    <x v="62"/>
    <x v="1"/>
    <s v="BS"/>
    <n v="1"/>
    <n v="2"/>
    <n v="3"/>
    <n v="0"/>
    <x v="11"/>
    <m/>
  </r>
  <r>
    <x v="10"/>
    <x v="62"/>
    <x v="1"/>
    <s v="BS"/>
    <n v="1"/>
    <n v="0"/>
    <m/>
    <m/>
    <x v="11"/>
    <m/>
  </r>
  <r>
    <x v="10"/>
    <x v="62"/>
    <x v="1"/>
    <s v="BS"/>
    <n v="447"/>
    <n v="64"/>
    <n v="376"/>
    <n v="51"/>
    <x v="11"/>
    <m/>
  </r>
  <r>
    <x v="10"/>
    <x v="62"/>
    <x v="1"/>
    <s v="BS"/>
    <n v="5"/>
    <n v="0"/>
    <m/>
    <m/>
    <x v="11"/>
    <m/>
  </r>
  <r>
    <x v="10"/>
    <x v="62"/>
    <x v="1"/>
    <s v="BS"/>
    <n v="2"/>
    <n v="3"/>
    <m/>
    <m/>
    <x v="11"/>
    <m/>
  </r>
  <r>
    <x v="10"/>
    <x v="62"/>
    <x v="0"/>
    <s v="MS"/>
    <n v="60"/>
    <n v="12"/>
    <n v="54"/>
    <n v="14"/>
    <x v="11"/>
    <m/>
  </r>
  <r>
    <x v="10"/>
    <x v="577"/>
    <x v="1"/>
    <s v="BS"/>
    <n v="1"/>
    <n v="0"/>
    <m/>
    <m/>
    <x v="0"/>
    <m/>
  </r>
  <r>
    <x v="10"/>
    <x v="577"/>
    <x v="1"/>
    <s v="BS"/>
    <n v="332"/>
    <n v="92"/>
    <n v="314"/>
    <n v="108"/>
    <x v="0"/>
    <m/>
  </r>
  <r>
    <x v="10"/>
    <x v="578"/>
    <x v="1"/>
    <s v="BA"/>
    <n v="32"/>
    <n v="9"/>
    <n v="22"/>
    <n v="8"/>
    <x v="5"/>
    <m/>
  </r>
  <r>
    <x v="10"/>
    <x v="579"/>
    <x v="1"/>
    <s v="BA"/>
    <n v="65"/>
    <n v="19"/>
    <n v="48"/>
    <n v="16"/>
    <x v="5"/>
    <m/>
  </r>
  <r>
    <x v="10"/>
    <x v="580"/>
    <x v="3"/>
    <s v="Adv. Cert. Post Bacc."/>
    <n v="2"/>
    <n v="4"/>
    <n v="1"/>
    <n v="9"/>
    <x v="6"/>
    <m/>
  </r>
  <r>
    <x v="10"/>
    <x v="581"/>
    <x v="0"/>
    <s v="MA"/>
    <n v="13"/>
    <n v="0"/>
    <n v="43"/>
    <n v="0"/>
    <x v="5"/>
    <m/>
  </r>
  <r>
    <x v="10"/>
    <x v="582"/>
    <x v="1"/>
    <s v="BS"/>
    <n v="17"/>
    <n v="0"/>
    <n v="135"/>
    <n v="0"/>
    <x v="5"/>
    <m/>
  </r>
  <r>
    <x v="10"/>
    <x v="583"/>
    <x v="1"/>
    <s v="BA"/>
    <n v="90"/>
    <n v="15"/>
    <n v="72"/>
    <n v="14"/>
    <x v="5"/>
    <m/>
  </r>
  <r>
    <x v="10"/>
    <x v="584"/>
    <x v="0"/>
    <s v="MA"/>
    <n v="120"/>
    <n v="18"/>
    <n v="129"/>
    <n v="28"/>
    <x v="11"/>
    <m/>
  </r>
  <r>
    <x v="10"/>
    <x v="585"/>
    <x v="1"/>
    <s v="BA"/>
    <n v="391"/>
    <n v="112"/>
    <n v="331"/>
    <n v="96"/>
    <x v="11"/>
    <m/>
  </r>
  <r>
    <x v="10"/>
    <x v="586"/>
    <x v="1"/>
    <s v="BA"/>
    <n v="37"/>
    <n v="6"/>
    <n v="35"/>
    <n v="12"/>
    <x v="5"/>
    <m/>
  </r>
  <r>
    <x v="10"/>
    <x v="587"/>
    <x v="1"/>
    <s v="BA"/>
    <n v="606"/>
    <n v="134"/>
    <n v="618"/>
    <n v="178"/>
    <x v="18"/>
    <m/>
  </r>
  <r>
    <x v="10"/>
    <x v="588"/>
    <x v="3"/>
    <s v="Cert. &lt; 30 Credits"/>
    <n v="2"/>
    <n v="0"/>
    <n v="2"/>
    <n v="8"/>
    <x v="18"/>
    <m/>
  </r>
  <r>
    <x v="10"/>
    <x v="589"/>
    <x v="1"/>
    <s v="BA"/>
    <n v="4"/>
    <n v="4"/>
    <n v="6"/>
    <n v="4"/>
    <x v="5"/>
    <m/>
  </r>
  <r>
    <x v="10"/>
    <x v="590"/>
    <x v="1"/>
    <s v="BA"/>
    <n v="1"/>
    <n v="0"/>
    <n v="1"/>
    <n v="0"/>
    <x v="11"/>
    <m/>
  </r>
  <r>
    <x v="10"/>
    <x v="591"/>
    <x v="1"/>
    <s v="BA"/>
    <n v="1"/>
    <n v="0"/>
    <n v="2"/>
    <n v="0"/>
    <x v="11"/>
    <m/>
  </r>
  <r>
    <x v="10"/>
    <x v="194"/>
    <x v="1"/>
    <s v="BS"/>
    <n v="1"/>
    <n v="0"/>
    <n v="0"/>
    <n v="1"/>
    <x v="1"/>
    <m/>
  </r>
  <r>
    <x v="10"/>
    <x v="592"/>
    <x v="1"/>
    <s v="BS"/>
    <n v="1"/>
    <n v="0"/>
    <n v="1"/>
    <n v="0"/>
    <x v="6"/>
    <m/>
  </r>
  <r>
    <x v="10"/>
    <x v="195"/>
    <x v="1"/>
    <s v="BA"/>
    <n v="1"/>
    <n v="0"/>
    <n v="0"/>
    <n v="1"/>
    <x v="5"/>
    <m/>
  </r>
  <r>
    <x v="10"/>
    <x v="593"/>
    <x v="1"/>
    <s v="BA"/>
    <n v="1"/>
    <n v="0"/>
    <n v="1"/>
    <n v="0"/>
    <x v="10"/>
    <m/>
  </r>
  <r>
    <x v="10"/>
    <x v="594"/>
    <x v="1"/>
    <s v="BS"/>
    <n v="1"/>
    <n v="0"/>
    <n v="1"/>
    <n v="0"/>
    <x v="10"/>
    <m/>
  </r>
  <r>
    <x v="10"/>
    <x v="595"/>
    <x v="1"/>
    <s v="BA"/>
    <n v="9"/>
    <n v="3"/>
    <n v="9"/>
    <n v="2"/>
    <x v="11"/>
    <m/>
  </r>
  <r>
    <x v="10"/>
    <x v="596"/>
    <x v="1"/>
    <s v="BS"/>
    <n v="1"/>
    <n v="2"/>
    <n v="3"/>
    <n v="0"/>
    <x v="11"/>
    <m/>
  </r>
  <r>
    <x v="10"/>
    <x v="597"/>
    <x v="1"/>
    <s v="BA"/>
    <n v="1"/>
    <n v="0"/>
    <n v="1"/>
    <n v="0"/>
    <x v="5"/>
    <m/>
  </r>
  <r>
    <x v="10"/>
    <x v="598"/>
    <x v="1"/>
    <s v="BA"/>
    <n v="1"/>
    <n v="0"/>
    <n v="1"/>
    <n v="0"/>
    <x v="11"/>
    <m/>
  </r>
  <r>
    <x v="10"/>
    <x v="211"/>
    <x v="1"/>
    <s v="BA"/>
    <n v="4"/>
    <n v="1"/>
    <n v="0"/>
    <n v="0"/>
    <x v="10"/>
    <m/>
  </r>
  <r>
    <x v="10"/>
    <x v="35"/>
    <x v="1"/>
    <s v="BA"/>
    <n v="68"/>
    <n v="24"/>
    <n v="71"/>
    <n v="18"/>
    <x v="5"/>
    <m/>
  </r>
  <r>
    <x v="10"/>
    <x v="599"/>
    <x v="1"/>
    <s v="BS"/>
    <n v="291"/>
    <n v="101"/>
    <n v="261"/>
    <n v="86"/>
    <x v="11"/>
    <m/>
  </r>
  <r>
    <x v="10"/>
    <x v="233"/>
    <x v="1"/>
    <s v="BA"/>
    <n v="447"/>
    <n v="91"/>
    <n v="482"/>
    <n v="87"/>
    <x v="5"/>
    <m/>
  </r>
  <r>
    <x v="10"/>
    <x v="600"/>
    <x v="3"/>
    <s v="Adv. Cert. Post Master's"/>
    <n v="5"/>
    <n v="3"/>
    <n v="8"/>
    <n v="1"/>
    <x v="11"/>
    <m/>
  </r>
  <r>
    <x v="10"/>
    <x v="601"/>
    <x v="0"/>
    <s v="MS"/>
    <n v="50"/>
    <n v="12"/>
    <n v="44"/>
    <n v="16"/>
    <x v="10"/>
    <m/>
  </r>
  <r>
    <x v="10"/>
    <x v="601"/>
    <x v="0"/>
    <s v="MS"/>
    <n v="5"/>
    <n v="0"/>
    <n v="11"/>
    <n v="2"/>
    <x v="10"/>
    <m/>
  </r>
  <r>
    <x v="10"/>
    <x v="37"/>
    <x v="1"/>
    <s v="BS"/>
    <n v="234"/>
    <n v="81"/>
    <n v="172"/>
    <n v="79"/>
    <x v="10"/>
    <m/>
  </r>
  <r>
    <x v="10"/>
    <x v="37"/>
    <x v="1"/>
    <s v="BS"/>
    <n v="6"/>
    <n v="1"/>
    <n v="14"/>
    <n v="3"/>
    <x v="10"/>
    <m/>
  </r>
  <r>
    <x v="10"/>
    <x v="37"/>
    <x v="0"/>
    <s v="MPA"/>
    <n v="1"/>
    <n v="0"/>
    <m/>
    <m/>
    <x v="10"/>
    <m/>
  </r>
  <r>
    <x v="10"/>
    <x v="37"/>
    <x v="0"/>
    <s v="MPA"/>
    <n v="6"/>
    <n v="1"/>
    <n v="13"/>
    <n v="3"/>
    <x v="10"/>
    <m/>
  </r>
  <r>
    <x v="10"/>
    <x v="602"/>
    <x v="0"/>
    <s v="MPA"/>
    <n v="7"/>
    <n v="0"/>
    <n v="11"/>
    <n v="1"/>
    <x v="10"/>
    <m/>
  </r>
  <r>
    <x v="10"/>
    <x v="602"/>
    <x v="0"/>
    <s v="MPA"/>
    <n v="254"/>
    <n v="95"/>
    <n v="243"/>
    <n v="86"/>
    <x v="10"/>
    <m/>
  </r>
  <r>
    <x v="10"/>
    <x v="603"/>
    <x v="0"/>
    <s v="MPA"/>
    <n v="5"/>
    <n v="0"/>
    <n v="11"/>
    <n v="2"/>
    <x v="10"/>
    <m/>
  </r>
  <r>
    <x v="10"/>
    <x v="603"/>
    <x v="0"/>
    <s v="MPA"/>
    <n v="437"/>
    <n v="110"/>
    <n v="418"/>
    <n v="139"/>
    <x v="10"/>
    <m/>
  </r>
  <r>
    <x v="10"/>
    <x v="604"/>
    <x v="3"/>
    <s v="Adv. Cert. Post Bacc."/>
    <n v="1"/>
    <n v="0"/>
    <n v="5"/>
    <n v="0"/>
    <x v="11"/>
    <m/>
  </r>
  <r>
    <x v="10"/>
    <x v="605"/>
    <x v="1"/>
    <s v="BS"/>
    <n v="146"/>
    <n v="47"/>
    <n v="140"/>
    <n v="38"/>
    <x v="14"/>
    <m/>
  </r>
  <r>
    <x v="10"/>
    <x v="605"/>
    <x v="0"/>
    <s v="MS"/>
    <n v="71"/>
    <n v="32"/>
    <n v="52"/>
    <n v="22"/>
    <x v="14"/>
    <m/>
  </r>
  <r>
    <x v="10"/>
    <x v="41"/>
    <x v="1"/>
    <s v="BA"/>
    <n v="177"/>
    <n v="36"/>
    <n v="174"/>
    <n v="36"/>
    <x v="5"/>
    <m/>
  </r>
  <r>
    <x v="10"/>
    <x v="42"/>
    <x v="1"/>
    <s v="BA"/>
    <n v="38"/>
    <n v="8"/>
    <n v="39"/>
    <n v="10"/>
    <x v="5"/>
    <m/>
  </r>
  <r>
    <x v="10"/>
    <x v="606"/>
    <x v="3"/>
    <s v="Adv. Cert. Post Bacc."/>
    <n v="21"/>
    <n v="28"/>
    <n v="10"/>
    <n v="33"/>
    <x v="11"/>
    <m/>
  </r>
  <r>
    <x v="10"/>
    <x v="607"/>
    <x v="1"/>
    <s v="BS"/>
    <n v="29"/>
    <n v="3"/>
    <n v="39"/>
    <n v="6"/>
    <x v="11"/>
    <m/>
  </r>
  <r>
    <x v="10"/>
    <x v="608"/>
    <x v="3"/>
    <s v="Adv. Cert. Post Bacc."/>
    <n v="7"/>
    <n v="7"/>
    <n v="4"/>
    <n v="25"/>
    <x v="11"/>
    <m/>
  </r>
  <r>
    <x v="10"/>
    <x v="609"/>
    <x v="3"/>
    <s v="Adv. Cert. Post Bacc."/>
    <n v="11"/>
    <n v="13"/>
    <n v="3"/>
    <n v="16"/>
    <x v="11"/>
    <m/>
  </r>
  <r>
    <x v="11"/>
    <x v="27"/>
    <x v="0"/>
    <s v="MA"/>
    <n v="228"/>
    <n v="87"/>
    <m/>
    <m/>
    <x v="3"/>
    <m/>
  </r>
  <r>
    <x v="12"/>
    <x v="1"/>
    <x v="2"/>
    <s v="AS"/>
    <n v="401"/>
    <n v="119"/>
    <n v="386"/>
    <n v="130"/>
    <x v="0"/>
    <m/>
  </r>
  <r>
    <x v="12"/>
    <x v="610"/>
    <x v="3"/>
    <s v="Cert. &lt; 30 Credits"/>
    <n v="9"/>
    <n v="1"/>
    <n v="7"/>
    <n v="1"/>
    <x v="16"/>
    <m/>
  </r>
  <r>
    <x v="12"/>
    <x v="123"/>
    <x v="2"/>
    <s v="AS"/>
    <n v="679"/>
    <n v="110"/>
    <n v="612"/>
    <n v="106"/>
    <x v="2"/>
    <m/>
  </r>
  <r>
    <x v="12"/>
    <x v="50"/>
    <x v="2"/>
    <s v="AS"/>
    <n v="28"/>
    <n v="2"/>
    <n v="24"/>
    <n v="3"/>
    <x v="2"/>
    <m/>
  </r>
  <r>
    <x v="12"/>
    <x v="51"/>
    <x v="2"/>
    <s v="AS"/>
    <n v="917"/>
    <n v="263"/>
    <n v="908"/>
    <n v="233"/>
    <x v="1"/>
    <m/>
  </r>
  <r>
    <x v="12"/>
    <x v="127"/>
    <x v="2"/>
    <s v="AS"/>
    <n v="39"/>
    <n v="6"/>
    <n v="42"/>
    <n v="8"/>
    <x v="2"/>
    <m/>
  </r>
  <r>
    <x v="12"/>
    <x v="611"/>
    <x v="2"/>
    <s v="AS"/>
    <n v="35"/>
    <n v="10"/>
    <n v="38"/>
    <n v="7"/>
    <x v="6"/>
    <m/>
  </r>
  <r>
    <x v="12"/>
    <x v="136"/>
    <x v="2"/>
    <s v="AS"/>
    <n v="76"/>
    <n v="35"/>
    <n v="72"/>
    <n v="22"/>
    <x v="6"/>
    <m/>
  </r>
  <r>
    <x v="12"/>
    <x v="9"/>
    <x v="2"/>
    <s v="AAS"/>
    <n v="217"/>
    <n v="38"/>
    <n v="234"/>
    <n v="50"/>
    <x v="4"/>
    <m/>
  </r>
  <r>
    <x v="12"/>
    <x v="57"/>
    <x v="2"/>
    <s v="AS"/>
    <n v="274"/>
    <n v="42"/>
    <n v="307"/>
    <n v="27"/>
    <x v="4"/>
    <m/>
  </r>
  <r>
    <x v="12"/>
    <x v="58"/>
    <x v="2"/>
    <s v="AA"/>
    <n v="844"/>
    <n v="239"/>
    <n v="808"/>
    <n v="251"/>
    <x v="11"/>
    <m/>
  </r>
  <r>
    <x v="12"/>
    <x v="612"/>
    <x v="2"/>
    <s v="AAS"/>
    <n v="153"/>
    <n v="48"/>
    <n v="156"/>
    <n v="33"/>
    <x v="5"/>
    <m/>
  </r>
  <r>
    <x v="12"/>
    <x v="612"/>
    <x v="3"/>
    <s v="Cert. &lt; 30 Credits"/>
    <n v="2"/>
    <n v="1"/>
    <n v="5"/>
    <n v="0"/>
    <x v="5"/>
    <m/>
  </r>
  <r>
    <x v="12"/>
    <x v="613"/>
    <x v="2"/>
    <s v="AS"/>
    <n v="161"/>
    <n v="45"/>
    <n v="162"/>
    <n v="45"/>
    <x v="7"/>
    <m/>
  </r>
  <r>
    <x v="12"/>
    <x v="614"/>
    <x v="2"/>
    <s v="AS"/>
    <n v="13"/>
    <n v="2"/>
    <n v="12"/>
    <n v="0"/>
    <x v="2"/>
    <m/>
  </r>
  <r>
    <x v="12"/>
    <x v="615"/>
    <x v="2"/>
    <s v="AS"/>
    <n v="320"/>
    <n v="83"/>
    <n v="294"/>
    <n v="84"/>
    <x v="7"/>
    <m/>
  </r>
  <r>
    <x v="12"/>
    <x v="616"/>
    <x v="2"/>
    <s v="AAS"/>
    <n v="45"/>
    <n v="22"/>
    <n v="28"/>
    <n v="7"/>
    <x v="6"/>
    <m/>
  </r>
  <r>
    <x v="12"/>
    <x v="60"/>
    <x v="2"/>
    <s v="AS"/>
    <n v="172"/>
    <n v="14"/>
    <n v="152"/>
    <n v="20"/>
    <x v="12"/>
    <m/>
  </r>
  <r>
    <x v="12"/>
    <x v="153"/>
    <x v="2"/>
    <s v="AS"/>
    <n v="48"/>
    <n v="0"/>
    <n v="58"/>
    <n v="2"/>
    <x v="6"/>
    <m/>
  </r>
  <r>
    <x v="12"/>
    <x v="617"/>
    <x v="2"/>
    <s v="AAS"/>
    <n v="143"/>
    <n v="34"/>
    <n v="116"/>
    <n v="13"/>
    <x v="3"/>
    <m/>
  </r>
  <r>
    <x v="12"/>
    <x v="618"/>
    <x v="2"/>
    <s v="AS"/>
    <n v="71"/>
    <n v="19"/>
    <n v="90"/>
    <n v="22"/>
    <x v="9"/>
    <m/>
  </r>
  <r>
    <x v="12"/>
    <x v="619"/>
    <x v="2"/>
    <s v="AS"/>
    <n v="182"/>
    <n v="23"/>
    <n v="210"/>
    <n v="38"/>
    <x v="3"/>
    <m/>
  </r>
  <r>
    <x v="12"/>
    <x v="620"/>
    <x v="2"/>
    <s v="AS"/>
    <n v="50"/>
    <n v="25"/>
    <n v="53"/>
    <n v="11"/>
    <x v="3"/>
    <m/>
  </r>
  <r>
    <x v="12"/>
    <x v="69"/>
    <x v="2"/>
    <s v="AA"/>
    <n v="3917"/>
    <n v="929"/>
    <n v="3490"/>
    <n v="929"/>
    <x v="5"/>
    <m/>
  </r>
  <r>
    <x v="12"/>
    <x v="621"/>
    <x v="3"/>
    <s v="Cert. &lt; 30 Credits"/>
    <n v="1"/>
    <n v="1"/>
    <n v="1"/>
    <n v="0"/>
    <x v="2"/>
    <m/>
  </r>
  <r>
    <x v="12"/>
    <x v="622"/>
    <x v="2"/>
    <s v="AAS"/>
    <n v="65"/>
    <n v="17"/>
    <n v="47"/>
    <n v="20"/>
    <x v="2"/>
    <m/>
  </r>
  <r>
    <x v="12"/>
    <x v="32"/>
    <x v="2"/>
    <s v="AS"/>
    <n v="41"/>
    <n v="8"/>
    <n v="42"/>
    <n v="8"/>
    <x v="8"/>
    <m/>
  </r>
  <r>
    <x v="12"/>
    <x v="623"/>
    <x v="2"/>
    <s v="AS"/>
    <n v="108"/>
    <n v="34"/>
    <n v="105"/>
    <n v="30"/>
    <x v="3"/>
    <m/>
  </r>
  <r>
    <x v="12"/>
    <x v="623"/>
    <x v="2"/>
    <s v="AAS"/>
    <n v="1"/>
    <n v="4"/>
    <n v="0"/>
    <n v="1"/>
    <x v="3"/>
    <m/>
  </r>
  <r>
    <x v="12"/>
    <x v="624"/>
    <x v="2"/>
    <s v="AS"/>
    <n v="409"/>
    <n v="107"/>
    <n v="425"/>
    <n v="121"/>
    <x v="6"/>
    <m/>
  </r>
  <r>
    <x v="12"/>
    <x v="76"/>
    <x v="2"/>
    <s v="AAS"/>
    <n v="329"/>
    <n v="100"/>
    <n v="383"/>
    <n v="101"/>
    <x v="13"/>
    <m/>
  </r>
  <r>
    <x v="12"/>
    <x v="625"/>
    <x v="2"/>
    <s v="AAS"/>
    <n v="40"/>
    <n v="20"/>
    <n v="23"/>
    <n v="13"/>
    <x v="14"/>
    <m/>
  </r>
  <r>
    <x v="12"/>
    <x v="626"/>
    <x v="2"/>
    <s v="AAS"/>
    <n v="26"/>
    <n v="17"/>
    <n v="24"/>
    <n v="18"/>
    <x v="6"/>
    <m/>
  </r>
  <r>
    <x v="12"/>
    <x v="230"/>
    <x v="2"/>
    <s v="AS"/>
    <n v="22"/>
    <n v="3"/>
    <n v="20"/>
    <n v="5"/>
    <x v="2"/>
    <m/>
  </r>
  <r>
    <x v="12"/>
    <x v="627"/>
    <x v="2"/>
    <s v="AAS"/>
    <n v="22"/>
    <n v="12"/>
    <n v="18"/>
    <n v="10"/>
    <x v="6"/>
    <m/>
  </r>
  <r>
    <x v="12"/>
    <x v="628"/>
    <x v="2"/>
    <s v="AAS"/>
    <n v="41"/>
    <n v="17"/>
    <n v="29"/>
    <n v="3"/>
    <x v="1"/>
    <m/>
  </r>
  <r>
    <x v="12"/>
    <x v="629"/>
    <x v="2"/>
    <s v="AS"/>
    <n v="30"/>
    <n v="1"/>
    <n v="28"/>
    <n v="2"/>
    <x v="11"/>
    <m/>
  </r>
  <r>
    <x v="12"/>
    <x v="630"/>
    <x v="2"/>
    <s v="AS"/>
    <n v="60"/>
    <n v="21"/>
    <n v="55"/>
    <n v="23"/>
    <x v="5"/>
    <m/>
  </r>
  <r>
    <x v="12"/>
    <x v="631"/>
    <x v="2"/>
    <s v="AAS"/>
    <n v="33"/>
    <n v="11"/>
    <n v="52"/>
    <n v="12"/>
    <x v="6"/>
    <m/>
  </r>
  <r>
    <x v="12"/>
    <x v="632"/>
    <x v="2"/>
    <s v="AS"/>
    <n v="68"/>
    <n v="17"/>
    <n v="69"/>
    <n v="19"/>
    <x v="9"/>
    <m/>
  </r>
  <r>
    <x v="12"/>
    <x v="633"/>
    <x v="2"/>
    <s v="AAS"/>
    <n v="153"/>
    <n v="35"/>
    <n v="119"/>
    <n v="34"/>
    <x v="19"/>
    <m/>
  </r>
  <r>
    <x v="12"/>
    <x v="634"/>
    <x v="2"/>
    <s v="AAS"/>
    <n v="12"/>
    <n v="5"/>
    <n v="7"/>
    <n v="0"/>
    <x v="4"/>
    <m/>
  </r>
  <r>
    <x v="13"/>
    <x v="635"/>
    <x v="3"/>
    <s v="Adv. Cert. Post Bacc."/>
    <n v="6"/>
    <n v="0"/>
    <n v="7"/>
    <n v="3"/>
    <x v="10"/>
    <m/>
  </r>
  <r>
    <x v="13"/>
    <x v="635"/>
    <x v="3"/>
    <s v="Cert. &lt; 30 Credits"/>
    <n v="18"/>
    <n v="0"/>
    <n v="26"/>
    <n v="2"/>
    <x v="10"/>
    <m/>
  </r>
  <r>
    <x v="13"/>
    <x v="636"/>
    <x v="3"/>
    <s v="Adv. Cert. Post Bacc."/>
    <n v="20"/>
    <n v="0"/>
    <n v="0"/>
    <n v="0"/>
    <x v="6"/>
    <m/>
  </r>
  <r>
    <x v="13"/>
    <x v="636"/>
    <x v="3"/>
    <s v="Cert. &lt; 30 Credits"/>
    <n v="7"/>
    <n v="0"/>
    <n v="8"/>
    <n v="5"/>
    <x v="6"/>
    <m/>
  </r>
  <r>
    <x v="13"/>
    <x v="637"/>
    <x v="3"/>
    <s v="Adv. Cert. Post Bacc."/>
    <n v="3"/>
    <n v="0"/>
    <n v="3"/>
    <n v="6"/>
    <x v="10"/>
    <m/>
  </r>
  <r>
    <x v="13"/>
    <x v="637"/>
    <x v="3"/>
    <s v="Cert. &lt; 30 Credits"/>
    <n v="43"/>
    <n v="0"/>
    <n v="40"/>
    <n v="20"/>
    <x v="10"/>
    <m/>
  </r>
  <r>
    <x v="13"/>
    <x v="638"/>
    <x v="0"/>
    <s v="MA"/>
    <n v="64"/>
    <n v="0"/>
    <n v="59"/>
    <n v="22"/>
    <x v="10"/>
    <m/>
  </r>
  <r>
    <x v="13"/>
    <x v="639"/>
    <x v="3"/>
    <s v="Adv. Cert. Post Bacc."/>
    <n v="17"/>
    <n v="0"/>
    <n v="18"/>
    <n v="18"/>
    <x v="10"/>
    <m/>
  </r>
  <r>
    <x v="13"/>
    <x v="640"/>
    <x v="3"/>
    <s v="Cert. &lt; 30 Credits"/>
    <n v="7"/>
    <n v="0"/>
    <n v="3"/>
    <n v="9"/>
    <x v="10"/>
    <m/>
  </r>
  <r>
    <x v="13"/>
    <x v="37"/>
    <x v="3"/>
    <s v="Adv. Cert. Post Bacc."/>
    <n v="44"/>
    <n v="0"/>
    <n v="31"/>
    <n v="19"/>
    <x v="10"/>
    <m/>
  </r>
  <r>
    <x v="13"/>
    <x v="641"/>
    <x v="3"/>
    <s v="Cert. &lt; 30 Credits"/>
    <n v="13"/>
    <n v="0"/>
    <n v="12"/>
    <n v="7"/>
    <x v="10"/>
    <m/>
  </r>
  <r>
    <x v="13"/>
    <x v="642"/>
    <x v="1"/>
    <s v="BA"/>
    <n v="44"/>
    <n v="0"/>
    <n v="44"/>
    <n v="12"/>
    <x v="10"/>
    <m/>
  </r>
  <r>
    <x v="13"/>
    <x v="374"/>
    <x v="0"/>
    <s v="MA"/>
    <n v="80"/>
    <n v="0"/>
    <n v="69"/>
    <n v="35"/>
    <x v="10"/>
    <m/>
  </r>
  <r>
    <x v="14"/>
    <x v="1"/>
    <x v="2"/>
    <s v="AS"/>
    <n v="591"/>
    <n v="179"/>
    <n v="575"/>
    <n v="210"/>
    <x v="0"/>
    <m/>
  </r>
  <r>
    <x v="14"/>
    <x v="123"/>
    <x v="2"/>
    <s v="AS"/>
    <n v="285"/>
    <n v="34"/>
    <n v="333"/>
    <n v="38"/>
    <x v="2"/>
    <m/>
  </r>
  <r>
    <x v="14"/>
    <x v="51"/>
    <x v="2"/>
    <s v="AS"/>
    <n v="1615"/>
    <n v="541"/>
    <n v="1546"/>
    <n v="552"/>
    <x v="1"/>
    <m/>
  </r>
  <r>
    <x v="14"/>
    <x v="378"/>
    <x v="2"/>
    <s v="AS"/>
    <n v="169"/>
    <n v="31"/>
    <n v="185"/>
    <n v="27"/>
    <x v="12"/>
    <m/>
  </r>
  <r>
    <x v="14"/>
    <x v="643"/>
    <x v="2"/>
    <s v="AAS"/>
    <n v="167"/>
    <n v="33"/>
    <n v="168"/>
    <n v="30"/>
    <x v="3"/>
    <m/>
  </r>
  <r>
    <x v="14"/>
    <x v="643"/>
    <x v="3"/>
    <s v="Cert. &gt;=30 Credits"/>
    <n v="1"/>
    <n v="1"/>
    <n v="3"/>
    <n v="0"/>
    <x v="3"/>
    <m/>
  </r>
  <r>
    <x v="14"/>
    <x v="644"/>
    <x v="2"/>
    <s v="AA"/>
    <n v="197"/>
    <n v="69"/>
    <n v="197"/>
    <n v="78"/>
    <x v="3"/>
    <m/>
  </r>
  <r>
    <x v="14"/>
    <x v="645"/>
    <x v="3"/>
    <s v="Cert. &lt; 30 Credits"/>
    <n v="5"/>
    <n v="0"/>
    <m/>
    <m/>
    <x v="4"/>
    <m/>
  </r>
  <r>
    <x v="14"/>
    <x v="646"/>
    <x v="2"/>
    <s v="AAS"/>
    <n v="134"/>
    <n v="32"/>
    <m/>
    <m/>
    <x v="4"/>
    <m/>
  </r>
  <r>
    <x v="14"/>
    <x v="57"/>
    <x v="2"/>
    <s v="AS"/>
    <n v="758"/>
    <n v="128"/>
    <n v="744"/>
    <n v="155"/>
    <x v="4"/>
    <m/>
  </r>
  <r>
    <x v="14"/>
    <x v="647"/>
    <x v="2"/>
    <s v="AAS"/>
    <n v="134"/>
    <n v="14"/>
    <n v="131"/>
    <n v="15"/>
    <x v="4"/>
    <m/>
  </r>
  <r>
    <x v="14"/>
    <x v="58"/>
    <x v="2"/>
    <s v="AS"/>
    <n v="1192"/>
    <n v="271"/>
    <n v="1175"/>
    <n v="294"/>
    <x v="11"/>
    <m/>
  </r>
  <r>
    <x v="14"/>
    <x v="648"/>
    <x v="3"/>
    <s v="Cert. &gt;=30 Credits"/>
    <n v="12"/>
    <n v="0"/>
    <n v="5"/>
    <n v="1"/>
    <x v="3"/>
    <m/>
  </r>
  <r>
    <x v="14"/>
    <x v="649"/>
    <x v="2"/>
    <s v="AA"/>
    <n v="55"/>
    <n v="18"/>
    <n v="48"/>
    <n v="17"/>
    <x v="7"/>
    <m/>
  </r>
  <r>
    <x v="14"/>
    <x v="383"/>
    <x v="2"/>
    <s v="AS"/>
    <n v="200"/>
    <n v="36"/>
    <n v="199"/>
    <n v="51"/>
    <x v="12"/>
    <m/>
  </r>
  <r>
    <x v="14"/>
    <x v="650"/>
    <x v="2"/>
    <s v="AAS"/>
    <n v="20"/>
    <n v="5"/>
    <n v="13"/>
    <n v="3"/>
    <x v="6"/>
    <m/>
  </r>
  <r>
    <x v="14"/>
    <x v="651"/>
    <x v="2"/>
    <s v="AAS"/>
    <n v="4"/>
    <n v="0"/>
    <n v="15"/>
    <n v="0"/>
    <x v="14"/>
    <m/>
  </r>
  <r>
    <x v="14"/>
    <x v="652"/>
    <x v="2"/>
    <s v="AS"/>
    <n v="48"/>
    <n v="7"/>
    <n v="54"/>
    <n v="9"/>
    <x v="2"/>
    <m/>
  </r>
  <r>
    <x v="14"/>
    <x v="618"/>
    <x v="2"/>
    <s v="AS"/>
    <n v="334"/>
    <n v="81"/>
    <n v="360"/>
    <n v="80"/>
    <x v="9"/>
    <m/>
  </r>
  <r>
    <x v="14"/>
    <x v="653"/>
    <x v="2"/>
    <s v="AA"/>
    <n v="325"/>
    <n v="127"/>
    <n v="331"/>
    <n v="117"/>
    <x v="5"/>
    <m/>
  </r>
  <r>
    <x v="14"/>
    <x v="654"/>
    <x v="2"/>
    <s v="AAS"/>
    <n v="82"/>
    <n v="16"/>
    <n v="90"/>
    <n v="20"/>
    <x v="4"/>
    <m/>
  </r>
  <r>
    <x v="14"/>
    <x v="655"/>
    <x v="2"/>
    <s v="AS"/>
    <n v="1564"/>
    <n v="269"/>
    <n v="1239"/>
    <n v="303"/>
    <x v="5"/>
    <m/>
  </r>
  <r>
    <x v="14"/>
    <x v="656"/>
    <x v="2"/>
    <s v="AA"/>
    <n v="2358"/>
    <n v="548"/>
    <n v="2093"/>
    <n v="507"/>
    <x v="5"/>
    <m/>
  </r>
  <r>
    <x v="14"/>
    <x v="306"/>
    <x v="2"/>
    <s v="AS"/>
    <n v="184"/>
    <n v="31"/>
    <n v="189"/>
    <n v="31"/>
    <x v="12"/>
    <m/>
  </r>
  <r>
    <x v="14"/>
    <x v="657"/>
    <x v="2"/>
    <s v="AAS"/>
    <n v="181"/>
    <n v="19"/>
    <n v="201"/>
    <n v="18"/>
    <x v="3"/>
    <m/>
  </r>
  <r>
    <x v="14"/>
    <x v="658"/>
    <x v="2"/>
    <s v="AAS"/>
    <n v="233"/>
    <n v="31"/>
    <n v="258"/>
    <n v="57"/>
    <x v="3"/>
    <m/>
  </r>
  <r>
    <x v="14"/>
    <x v="76"/>
    <x v="2"/>
    <s v="AAS"/>
    <n v="258"/>
    <n v="75"/>
    <n v="312"/>
    <n v="82"/>
    <x v="13"/>
    <m/>
  </r>
  <r>
    <x v="14"/>
    <x v="659"/>
    <x v="2"/>
    <s v="AAS"/>
    <n v="151"/>
    <n v="11"/>
    <n v="193"/>
    <n v="20"/>
    <x v="6"/>
    <m/>
  </r>
  <r>
    <x v="14"/>
    <x v="660"/>
    <x v="2"/>
    <s v="AAS"/>
    <n v="67"/>
    <n v="35"/>
    <n v="65"/>
    <n v="46"/>
    <x v="6"/>
    <m/>
  </r>
  <r>
    <x v="14"/>
    <x v="106"/>
    <x v="2"/>
    <s v="AAS"/>
    <n v="120"/>
    <n v="36"/>
    <n v="111"/>
    <n v="42"/>
    <x v="11"/>
    <m/>
  </r>
  <r>
    <x v="14"/>
    <x v="35"/>
    <x v="2"/>
    <s v="AA"/>
    <n v="30"/>
    <n v="11"/>
    <n v="20"/>
    <n v="10"/>
    <x v="5"/>
    <m/>
  </r>
  <r>
    <x v="14"/>
    <x v="626"/>
    <x v="2"/>
    <s v="AAS"/>
    <n v="75"/>
    <n v="27"/>
    <n v="74"/>
    <n v="38"/>
    <x v="6"/>
    <m/>
  </r>
  <r>
    <x v="14"/>
    <x v="391"/>
    <x v="3"/>
    <s v="Cert. &gt;=30 Credits"/>
    <n v="203"/>
    <n v="40"/>
    <n v="344"/>
    <n v="39"/>
    <x v="13"/>
    <m/>
  </r>
  <r>
    <x v="14"/>
    <x v="661"/>
    <x v="2"/>
    <s v="AAS"/>
    <n v="93"/>
    <n v="13"/>
    <n v="121"/>
    <n v="27"/>
    <x v="4"/>
    <m/>
  </r>
  <r>
    <x v="14"/>
    <x v="36"/>
    <x v="2"/>
    <s v="AA"/>
    <n v="658"/>
    <n v="207"/>
    <n v="752"/>
    <n v="205"/>
    <x v="5"/>
    <m/>
  </r>
  <r>
    <x v="14"/>
    <x v="662"/>
    <x v="2"/>
    <s v="AS"/>
    <n v="18"/>
    <n v="0"/>
    <n v="44"/>
    <n v="3"/>
    <x v="6"/>
    <m/>
  </r>
  <r>
    <x v="14"/>
    <x v="108"/>
    <x v="2"/>
    <s v="AAS"/>
    <n v="116"/>
    <n v="26"/>
    <n v="73"/>
    <n v="31"/>
    <x v="6"/>
    <m/>
  </r>
  <r>
    <x v="14"/>
    <x v="663"/>
    <x v="2"/>
    <s v="AA"/>
    <n v="36"/>
    <n v="8"/>
    <n v="30"/>
    <n v="9"/>
    <x v="5"/>
    <m/>
  </r>
  <r>
    <x v="14"/>
    <x v="664"/>
    <x v="2"/>
    <s v="AS"/>
    <n v="159"/>
    <n v="26"/>
    <n v="139"/>
    <n v="31"/>
    <x v="9"/>
    <m/>
  </r>
  <r>
    <x v="14"/>
    <x v="110"/>
    <x v="2"/>
    <s v="AS"/>
    <n v="67"/>
    <n v="3"/>
    <n v="75"/>
    <n v="13"/>
    <x v="6"/>
    <m/>
  </r>
  <r>
    <x v="14"/>
    <x v="665"/>
    <x v="2"/>
    <s v="AAS"/>
    <n v="180"/>
    <n v="47"/>
    <n v="171"/>
    <n v="50"/>
    <x v="19"/>
    <m/>
  </r>
  <r>
    <x v="14"/>
    <x v="666"/>
    <x v="2"/>
    <s v="AAS"/>
    <n v="84"/>
    <n v="32"/>
    <n v="85"/>
    <n v="30"/>
    <x v="2"/>
    <m/>
  </r>
  <r>
    <x v="14"/>
    <x v="85"/>
    <x v="2"/>
    <s v="AA"/>
    <n v="117"/>
    <n v="29"/>
    <n v="146"/>
    <n v="32"/>
    <x v="5"/>
    <m/>
  </r>
  <r>
    <x v="15"/>
    <x v="667"/>
    <x v="5"/>
    <s v="JD"/>
    <n v="412"/>
    <n v="95"/>
    <n v="424"/>
    <n v="133"/>
    <x v="18"/>
    <m/>
  </r>
  <r>
    <x v="15"/>
    <x v="667"/>
    <x v="5"/>
    <s v="JD"/>
    <n v="1"/>
    <n v="0"/>
    <n v="3"/>
    <n v="0"/>
    <x v="18"/>
    <m/>
  </r>
  <r>
    <x v="15"/>
    <x v="667"/>
    <x v="5"/>
    <s v="JD"/>
    <n v="158"/>
    <n v="0"/>
    <n v="191"/>
    <n v="31"/>
    <x v="18"/>
    <m/>
  </r>
  <r>
    <x v="15"/>
    <x v="667"/>
    <x v="5"/>
    <s v="JD"/>
    <n v="3"/>
    <n v="0"/>
    <n v="2"/>
    <n v="1"/>
    <x v="18"/>
    <m/>
  </r>
  <r>
    <x v="15"/>
    <x v="668"/>
    <x v="5"/>
    <s v="JD"/>
    <n v="3"/>
    <n v="0"/>
    <n v="3"/>
    <n v="0"/>
    <x v="18"/>
    <m/>
  </r>
  <r>
    <x v="16"/>
    <x v="1"/>
    <x v="1"/>
    <s v="BA"/>
    <n v="143"/>
    <n v="34"/>
    <n v="111"/>
    <n v="46"/>
    <x v="0"/>
    <s v="School of Natural and Social Sciences"/>
  </r>
  <r>
    <x v="16"/>
    <x v="1"/>
    <x v="1"/>
    <s v="BS"/>
    <n v="359"/>
    <n v="118"/>
    <n v="353"/>
    <n v="118"/>
    <x v="0"/>
    <s v="School of Natural and Social Sciences"/>
  </r>
  <r>
    <x v="16"/>
    <x v="1"/>
    <x v="0"/>
    <s v="MS"/>
    <n v="44"/>
    <n v="20"/>
    <n v="56"/>
    <n v="17"/>
    <x v="0"/>
    <s v="School of Natural and Social Sciences"/>
  </r>
  <r>
    <x v="16"/>
    <x v="669"/>
    <x v="3"/>
    <s v="Adv. Cert. Post Bacc."/>
    <n v="2"/>
    <n v="1"/>
    <n v="9"/>
    <n v="5"/>
    <x v="7"/>
    <m/>
  </r>
  <r>
    <x v="16"/>
    <x v="670"/>
    <x v="1"/>
    <s v="BA"/>
    <n v="52"/>
    <n v="22"/>
    <n v="51"/>
    <n v="19"/>
    <x v="5"/>
    <m/>
  </r>
  <r>
    <x v="16"/>
    <x v="116"/>
    <x v="1"/>
    <s v="BA"/>
    <n v="42"/>
    <n v="10"/>
    <n v="41"/>
    <n v="13"/>
    <x v="5"/>
    <s v="School of Natural and Social Sciences"/>
  </r>
  <r>
    <x v="16"/>
    <x v="117"/>
    <x v="1"/>
    <s v="BA"/>
    <n v="94"/>
    <n v="24"/>
    <n v="83"/>
    <n v="27"/>
    <x v="9"/>
    <m/>
  </r>
  <r>
    <x v="16"/>
    <x v="117"/>
    <x v="1"/>
    <s v="BFA"/>
    <n v="45"/>
    <n v="9"/>
    <n v="57"/>
    <n v="12"/>
    <x v="9"/>
    <m/>
  </r>
  <r>
    <x v="16"/>
    <x v="117"/>
    <x v="0"/>
    <s v="MA"/>
    <n v="6"/>
    <n v="0"/>
    <n v="8"/>
    <n v="0"/>
    <x v="9"/>
    <m/>
  </r>
  <r>
    <x v="16"/>
    <x v="117"/>
    <x v="0"/>
    <s v="MFA"/>
    <n v="13"/>
    <n v="3"/>
    <n v="9"/>
    <n v="4"/>
    <x v="9"/>
    <m/>
  </r>
  <r>
    <x v="16"/>
    <x v="120"/>
    <x v="1"/>
    <s v="BA"/>
    <n v="1"/>
    <n v="0"/>
    <n v="7"/>
    <n v="0"/>
    <x v="7"/>
    <m/>
  </r>
  <r>
    <x v="16"/>
    <x v="120"/>
    <x v="0"/>
    <s v="MA"/>
    <n v="11"/>
    <n v="3"/>
    <n v="7"/>
    <n v="6"/>
    <x v="7"/>
    <m/>
  </r>
  <r>
    <x v="16"/>
    <x v="671"/>
    <x v="3"/>
    <s v="Adv. Cert. Post Bacc."/>
    <n v="5"/>
    <n v="3"/>
    <n v="16"/>
    <n v="10"/>
    <x v="7"/>
    <m/>
  </r>
  <r>
    <x v="16"/>
    <x v="123"/>
    <x v="1"/>
    <s v="BA"/>
    <n v="343"/>
    <n v="0"/>
    <n v="137"/>
    <n v="48"/>
    <x v="2"/>
    <s v="School of Natural and Social Sciences"/>
  </r>
  <r>
    <x v="16"/>
    <x v="123"/>
    <x v="1"/>
    <s v="BA"/>
    <n v="4"/>
    <n v="0"/>
    <n v="0"/>
    <n v="0"/>
    <x v="2"/>
    <s v="School of Natural and Social Sciences"/>
  </r>
  <r>
    <x v="16"/>
    <x v="123"/>
    <x v="0"/>
    <s v="MA"/>
    <n v="15"/>
    <n v="7"/>
    <n v="13"/>
    <n v="4"/>
    <x v="2"/>
    <s v="School of Natural and Social Sciences"/>
  </r>
  <r>
    <x v="16"/>
    <x v="123"/>
    <x v="0"/>
    <s v="MS"/>
    <n v="4"/>
    <n v="0"/>
    <n v="8"/>
    <n v="0"/>
    <x v="2"/>
    <s v="School of Natural and Social Sciences"/>
  </r>
  <r>
    <x v="16"/>
    <x v="124"/>
    <x v="1"/>
    <s v="BA"/>
    <n v="4"/>
    <n v="0"/>
    <n v="7"/>
    <n v="0"/>
    <x v="7"/>
    <m/>
  </r>
  <r>
    <x v="16"/>
    <x v="672"/>
    <x v="0"/>
    <s v="MS"/>
    <n v="95"/>
    <n v="34"/>
    <n v="81"/>
    <n v="53"/>
    <x v="1"/>
    <s v="School of Natural and Social Sciences"/>
  </r>
  <r>
    <x v="16"/>
    <x v="51"/>
    <x v="1"/>
    <s v="BBA"/>
    <n v="811"/>
    <n v="263"/>
    <n v="824"/>
    <n v="297"/>
    <x v="1"/>
    <s v="School of Natural and Social Sciences"/>
  </r>
  <r>
    <x v="16"/>
    <x v="127"/>
    <x v="1"/>
    <s v="BA"/>
    <n v="77"/>
    <n v="15"/>
    <n v="85"/>
    <n v="18"/>
    <x v="2"/>
    <s v="School of Natural and Social Sciences"/>
  </r>
  <r>
    <x v="16"/>
    <x v="127"/>
    <x v="1"/>
    <s v="BS"/>
    <n v="34"/>
    <n v="13"/>
    <n v="43"/>
    <n v="6"/>
    <x v="2"/>
    <s v="School of Natural and Social Sciences"/>
  </r>
  <r>
    <x v="16"/>
    <x v="356"/>
    <x v="1"/>
    <s v="BA"/>
    <n v="1"/>
    <n v="0"/>
    <n v="5"/>
    <n v="0"/>
    <x v="5"/>
    <m/>
  </r>
  <r>
    <x v="16"/>
    <x v="673"/>
    <x v="1"/>
    <s v="BS"/>
    <n v="52"/>
    <n v="9"/>
    <n v="59"/>
    <n v="7"/>
    <x v="4"/>
    <m/>
  </r>
  <r>
    <x v="16"/>
    <x v="9"/>
    <x v="1"/>
    <s v="BS"/>
    <n v="244"/>
    <n v="56"/>
    <n v="245"/>
    <n v="70"/>
    <x v="4"/>
    <m/>
  </r>
  <r>
    <x v="16"/>
    <x v="57"/>
    <x v="1"/>
    <s v="BS"/>
    <n v="311"/>
    <n v="62"/>
    <n v="334"/>
    <n v="77"/>
    <x v="4"/>
    <s v="School of Natural and Social Sciences"/>
  </r>
  <r>
    <x v="16"/>
    <x v="57"/>
    <x v="0"/>
    <s v="MS"/>
    <n v="16"/>
    <n v="4"/>
    <n v="15"/>
    <n v="2"/>
    <x v="4"/>
    <s v="School of Natural and Social Sciences"/>
  </r>
  <r>
    <x v="16"/>
    <x v="57"/>
    <x v="1"/>
    <s v="BA"/>
    <n v="21"/>
    <n v="5"/>
    <n v="35"/>
    <n v="4"/>
    <x v="4"/>
    <s v="School of Natural and Social Sciences"/>
  </r>
  <r>
    <x v="16"/>
    <x v="674"/>
    <x v="0"/>
    <s v="MS in Ed"/>
    <n v="118"/>
    <n v="26"/>
    <n v="107"/>
    <n v="34"/>
    <x v="7"/>
    <m/>
  </r>
  <r>
    <x v="16"/>
    <x v="441"/>
    <x v="1"/>
    <s v="BA"/>
    <n v="18"/>
    <n v="3"/>
    <n v="12"/>
    <n v="6"/>
    <x v="9"/>
    <m/>
  </r>
  <r>
    <x v="16"/>
    <x v="675"/>
    <x v="1"/>
    <s v="BS"/>
    <n v="3"/>
    <n v="0"/>
    <n v="4"/>
    <n v="0"/>
    <x v="6"/>
    <m/>
  </r>
  <r>
    <x v="16"/>
    <x v="675"/>
    <x v="1"/>
    <s v="BS"/>
    <n v="283"/>
    <n v="87"/>
    <n v="259"/>
    <n v="83"/>
    <x v="6"/>
    <m/>
  </r>
  <r>
    <x v="16"/>
    <x v="281"/>
    <x v="0"/>
    <s v="MS in Ed"/>
    <n v="69"/>
    <n v="20"/>
    <n v="56"/>
    <n v="26"/>
    <x v="7"/>
    <m/>
  </r>
  <r>
    <x v="16"/>
    <x v="676"/>
    <x v="0"/>
    <s v="MS in Ed"/>
    <n v="44"/>
    <n v="9"/>
    <n v="52"/>
    <n v="12"/>
    <x v="7"/>
    <m/>
  </r>
  <r>
    <x v="16"/>
    <x v="677"/>
    <x v="1"/>
    <s v="BA"/>
    <n v="17"/>
    <n v="8"/>
    <n v="16"/>
    <n v="7"/>
    <x v="2"/>
    <s v="School of Natural and Social Sciences"/>
  </r>
  <r>
    <x v="16"/>
    <x v="11"/>
    <x v="1"/>
    <s v="BA"/>
    <n v="44"/>
    <n v="21"/>
    <n v="56"/>
    <n v="16"/>
    <x v="1"/>
    <s v="School of Natural and Social Sciences"/>
  </r>
  <r>
    <x v="16"/>
    <x v="678"/>
    <x v="1"/>
    <s v="BA"/>
    <n v="9"/>
    <n v="1"/>
    <n v="13"/>
    <n v="2"/>
    <x v="1"/>
    <s v="School of Natural and Social Sciences"/>
  </r>
  <r>
    <x v="16"/>
    <x v="679"/>
    <x v="0"/>
    <s v="MS in Ed"/>
    <n v="53"/>
    <n v="14"/>
    <n v="62"/>
    <n v="21"/>
    <x v="7"/>
    <m/>
  </r>
  <r>
    <x v="16"/>
    <x v="680"/>
    <x v="0"/>
    <s v="MS in Ed"/>
    <n v="33"/>
    <n v="15"/>
    <n v="30"/>
    <n v="17"/>
    <x v="7"/>
    <m/>
  </r>
  <r>
    <x v="16"/>
    <x v="681"/>
    <x v="0"/>
    <s v="MS in Ed"/>
    <n v="20"/>
    <n v="4"/>
    <n v="16"/>
    <n v="8"/>
    <x v="7"/>
    <m/>
  </r>
  <r>
    <x v="16"/>
    <x v="12"/>
    <x v="1"/>
    <s v="BA"/>
    <n v="273"/>
    <n v="85"/>
    <n v="274"/>
    <n v="85"/>
    <x v="5"/>
    <m/>
  </r>
  <r>
    <x v="16"/>
    <x v="12"/>
    <x v="0"/>
    <s v="MA"/>
    <n v="5"/>
    <n v="3"/>
    <n v="8"/>
    <n v="3"/>
    <x v="5"/>
    <m/>
  </r>
  <r>
    <x v="16"/>
    <x v="150"/>
    <x v="3"/>
    <s v="Adv. Cert. Post Bacc."/>
    <n v="1"/>
    <n v="2"/>
    <n v="1"/>
    <n v="0"/>
    <x v="7"/>
    <m/>
  </r>
  <r>
    <x v="16"/>
    <x v="150"/>
    <x v="1"/>
    <s v="BA"/>
    <n v="3"/>
    <n v="0"/>
    <n v="1"/>
    <n v="0"/>
    <x v="7"/>
    <m/>
  </r>
  <r>
    <x v="16"/>
    <x v="150"/>
    <x v="0"/>
    <s v="MS in Ed"/>
    <n v="21"/>
    <n v="22"/>
    <n v="23"/>
    <n v="2"/>
    <x v="7"/>
    <m/>
  </r>
  <r>
    <x v="16"/>
    <x v="151"/>
    <x v="3"/>
    <s v="Adv. Cert. Post Bacc."/>
    <n v="2"/>
    <n v="0"/>
    <n v="1"/>
    <n v="1"/>
    <x v="7"/>
    <m/>
  </r>
  <r>
    <x v="16"/>
    <x v="151"/>
    <x v="0"/>
    <s v="MS in Ed"/>
    <n v="71"/>
    <n v="0"/>
    <n v="59"/>
    <n v="19"/>
    <x v="7"/>
    <m/>
  </r>
  <r>
    <x v="16"/>
    <x v="153"/>
    <x v="1"/>
    <s v="BS"/>
    <n v="242"/>
    <n v="46"/>
    <n v="278"/>
    <n v="69"/>
    <x v="6"/>
    <m/>
  </r>
  <r>
    <x v="16"/>
    <x v="458"/>
    <x v="3"/>
    <s v="Adv. Cert. Post Master's"/>
    <n v="25"/>
    <n v="8"/>
    <n v="23"/>
    <n v="4"/>
    <x v="13"/>
    <m/>
  </r>
  <r>
    <x v="16"/>
    <x v="458"/>
    <x v="0"/>
    <s v="MS"/>
    <n v="273"/>
    <n v="71"/>
    <n v="216"/>
    <n v="52"/>
    <x v="13"/>
    <m/>
  </r>
  <r>
    <x v="16"/>
    <x v="682"/>
    <x v="1"/>
    <s v="BA"/>
    <n v="81"/>
    <n v="19"/>
    <n v="102"/>
    <n v="116"/>
    <x v="3"/>
    <m/>
  </r>
  <r>
    <x v="16"/>
    <x v="156"/>
    <x v="1"/>
    <s v="BA"/>
    <n v="10"/>
    <n v="0"/>
    <n v="7"/>
    <n v="1"/>
    <x v="5"/>
    <m/>
  </r>
  <r>
    <x v="16"/>
    <x v="64"/>
    <x v="3"/>
    <s v="Adv. Cert. Post Bacc."/>
    <n v="2"/>
    <n v="1"/>
    <n v="0"/>
    <n v="1"/>
    <x v="2"/>
    <s v="School of Natural and Social Sciences"/>
  </r>
  <r>
    <x v="16"/>
    <x v="64"/>
    <x v="0"/>
    <s v="MS"/>
    <n v="18"/>
    <n v="11"/>
    <n v="16"/>
    <n v="11"/>
    <x v="2"/>
    <s v="School of Natural and Social Sciences"/>
  </r>
  <r>
    <x v="16"/>
    <x v="683"/>
    <x v="1"/>
    <s v="BA"/>
    <n v="4"/>
    <n v="1"/>
    <n v="6"/>
    <n v="1"/>
    <x v="2"/>
    <s v="School of Natural and Social Sciences"/>
  </r>
  <r>
    <x v="16"/>
    <x v="684"/>
    <x v="3"/>
    <s v="Adv. Cert. Post Bacc."/>
    <n v="10"/>
    <n v="5"/>
    <n v="12"/>
    <n v="17"/>
    <x v="7"/>
    <m/>
  </r>
  <r>
    <x v="16"/>
    <x v="685"/>
    <x v="1"/>
    <s v="BS"/>
    <n v="183"/>
    <n v="44"/>
    <n v="220"/>
    <n v="48"/>
    <x v="6"/>
    <m/>
  </r>
  <r>
    <x v="16"/>
    <x v="686"/>
    <x v="0"/>
    <s v="MA"/>
    <n v="57"/>
    <n v="17"/>
    <n v="57"/>
    <n v="23"/>
    <x v="6"/>
    <m/>
  </r>
  <r>
    <x v="16"/>
    <x v="687"/>
    <x v="1"/>
    <s v="BS"/>
    <n v="568"/>
    <n v="231"/>
    <n v="595"/>
    <n v="231"/>
    <x v="6"/>
    <m/>
  </r>
  <r>
    <x v="16"/>
    <x v="688"/>
    <x v="0"/>
    <s v="MS in Ed"/>
    <n v="32"/>
    <n v="21"/>
    <n v="32"/>
    <n v="10"/>
    <x v="7"/>
    <m/>
  </r>
  <r>
    <x v="16"/>
    <x v="20"/>
    <x v="1"/>
    <s v="BA"/>
    <n v="76"/>
    <n v="18"/>
    <n v="64"/>
    <n v="36"/>
    <x v="5"/>
    <m/>
  </r>
  <r>
    <x v="16"/>
    <x v="20"/>
    <x v="0"/>
    <s v="MA"/>
    <n v="7"/>
    <n v="3"/>
    <n v="6"/>
    <n v="2"/>
    <x v="5"/>
    <m/>
  </r>
  <r>
    <x v="16"/>
    <x v="689"/>
    <x v="1"/>
    <s v="BA"/>
    <n v="47"/>
    <n v="0"/>
    <n v="38"/>
    <n v="12"/>
    <x v="7"/>
    <m/>
  </r>
  <r>
    <x v="16"/>
    <x v="690"/>
    <x v="1"/>
    <s v="BS"/>
    <n v="141"/>
    <n v="31"/>
    <n v="139"/>
    <n v="60"/>
    <x v="5"/>
    <s v="School of Natural and Social Sciences"/>
  </r>
  <r>
    <x v="16"/>
    <x v="691"/>
    <x v="1"/>
    <s v="BS"/>
    <n v="40"/>
    <n v="13"/>
    <n v="44"/>
    <n v="12"/>
    <x v="2"/>
    <s v="School of Natural and Social Sciences"/>
  </r>
  <r>
    <x v="16"/>
    <x v="164"/>
    <x v="1"/>
    <s v="BA"/>
    <n v="1"/>
    <n v="1"/>
    <n v="0"/>
    <n v="0"/>
    <x v="5"/>
    <m/>
  </r>
  <r>
    <x v="16"/>
    <x v="27"/>
    <x v="1"/>
    <s v="BA"/>
    <n v="62"/>
    <n v="14"/>
    <n v="64"/>
    <n v="20"/>
    <x v="3"/>
    <m/>
  </r>
  <r>
    <x v="16"/>
    <x v="473"/>
    <x v="1"/>
    <s v="BA"/>
    <n v="28"/>
    <n v="7"/>
    <n v="17"/>
    <n v="13"/>
    <x v="5"/>
    <m/>
  </r>
  <r>
    <x v="16"/>
    <x v="363"/>
    <x v="0"/>
    <s v="MA"/>
    <n v="30"/>
    <n v="8"/>
    <n v="31"/>
    <n v="7"/>
    <x v="5"/>
    <m/>
  </r>
  <r>
    <x v="16"/>
    <x v="167"/>
    <x v="1"/>
    <s v="BA"/>
    <n v="14"/>
    <n v="4"/>
    <n v="14"/>
    <n v="9"/>
    <x v="5"/>
    <m/>
  </r>
  <r>
    <x v="16"/>
    <x v="692"/>
    <x v="0"/>
    <s v="MS in Ed"/>
    <n v="1"/>
    <n v="2"/>
    <n v="3"/>
    <n v="0"/>
    <x v="7"/>
    <m/>
  </r>
  <r>
    <x v="16"/>
    <x v="32"/>
    <x v="1"/>
    <s v="BA"/>
    <n v="123"/>
    <n v="29"/>
    <n v="131"/>
    <n v="30"/>
    <x v="8"/>
    <s v="School of Natural and Social Sciences"/>
  </r>
  <r>
    <x v="16"/>
    <x v="32"/>
    <x v="0"/>
    <s v="MA"/>
    <n v="11"/>
    <n v="13"/>
    <n v="11"/>
    <n v="8"/>
    <x v="8"/>
    <s v="School of Natural and Social Sciences"/>
  </r>
  <r>
    <x v="16"/>
    <x v="693"/>
    <x v="0"/>
    <s v="MA"/>
    <n v="1"/>
    <n v="0"/>
    <n v="3"/>
    <n v="0"/>
    <x v="7"/>
    <m/>
  </r>
  <r>
    <x v="16"/>
    <x v="694"/>
    <x v="1"/>
    <s v="BA"/>
    <n v="2"/>
    <n v="1"/>
    <n v="12"/>
    <n v="1"/>
    <x v="7"/>
    <m/>
  </r>
  <r>
    <x v="16"/>
    <x v="168"/>
    <x v="0"/>
    <s v="MS in Ed"/>
    <n v="67"/>
    <n v="15"/>
    <n v="26"/>
    <n v="11"/>
    <x v="7"/>
    <m/>
  </r>
  <r>
    <x v="16"/>
    <x v="695"/>
    <x v="3"/>
    <s v="Adv. Cert. Post Bacc."/>
    <n v="3"/>
    <n v="0"/>
    <n v="2"/>
    <n v="0"/>
    <x v="7"/>
    <m/>
  </r>
  <r>
    <x v="16"/>
    <x v="695"/>
    <x v="0"/>
    <s v="MS in Ed"/>
    <n v="37"/>
    <n v="0"/>
    <n v="87"/>
    <n v="11"/>
    <x v="7"/>
    <m/>
  </r>
  <r>
    <x v="16"/>
    <x v="696"/>
    <x v="1"/>
    <s v="BA"/>
    <n v="132"/>
    <n v="31"/>
    <n v="130"/>
    <n v="36"/>
    <x v="3"/>
    <m/>
  </r>
  <r>
    <x v="16"/>
    <x v="188"/>
    <x v="1"/>
    <s v="BA"/>
    <n v="2"/>
    <n v="1"/>
    <n v="3"/>
    <n v="2"/>
    <x v="2"/>
    <s v="School of Natural and Social Sciences"/>
  </r>
  <r>
    <x v="16"/>
    <x v="697"/>
    <x v="1"/>
    <s v="BS"/>
    <n v="1"/>
    <n v="0"/>
    <n v="2"/>
    <n v="0"/>
    <x v="4"/>
    <s v="School of Natural and Social Sciences"/>
  </r>
  <r>
    <x v="16"/>
    <x v="192"/>
    <x v="1"/>
    <s v="BS"/>
    <n v="3"/>
    <n v="1"/>
    <n v="5"/>
    <n v="2"/>
    <x v="4"/>
    <s v="School of Natural and Social Sciences"/>
  </r>
  <r>
    <x v="16"/>
    <x v="195"/>
    <x v="1"/>
    <s v="BA"/>
    <n v="4"/>
    <n v="1"/>
    <n v="3"/>
    <n v="2"/>
    <x v="5"/>
    <m/>
  </r>
  <r>
    <x v="16"/>
    <x v="202"/>
    <x v="1"/>
    <s v="BA"/>
    <n v="1"/>
    <n v="0"/>
    <n v="1"/>
    <n v="2"/>
    <x v="5"/>
    <m/>
  </r>
  <r>
    <x v="16"/>
    <x v="205"/>
    <x v="1"/>
    <s v="BA"/>
    <n v="3"/>
    <n v="0"/>
    <n v="2"/>
    <n v="1"/>
    <x v="8"/>
    <s v="School of Natural and Social Sciences"/>
  </r>
  <r>
    <x v="16"/>
    <x v="698"/>
    <x v="1"/>
    <s v="BA"/>
    <n v="2"/>
    <n v="0"/>
    <n v="1"/>
    <n v="0"/>
    <x v="3"/>
    <m/>
  </r>
  <r>
    <x v="16"/>
    <x v="504"/>
    <x v="1"/>
    <s v="BS"/>
    <n v="1"/>
    <n v="0"/>
    <n v="3"/>
    <n v="0"/>
    <x v="13"/>
    <m/>
  </r>
  <r>
    <x v="16"/>
    <x v="209"/>
    <x v="1"/>
    <s v="BA"/>
    <n v="1"/>
    <n v="0"/>
    <n v="5"/>
    <n v="0"/>
    <x v="5"/>
    <m/>
  </r>
  <r>
    <x v="16"/>
    <x v="211"/>
    <x v="1"/>
    <s v="BA"/>
    <n v="5"/>
    <n v="1"/>
    <n v="4"/>
    <n v="3"/>
    <x v="10"/>
    <s v="School of Natural and Social Sciences"/>
  </r>
  <r>
    <x v="16"/>
    <x v="212"/>
    <x v="1"/>
    <s v="BA"/>
    <n v="2"/>
    <n v="2"/>
    <n v="1"/>
    <n v="2"/>
    <x v="5"/>
    <s v="School of Natural and Social Sciences"/>
  </r>
  <r>
    <x v="16"/>
    <x v="699"/>
    <x v="1"/>
    <s v="BA"/>
    <n v="2"/>
    <n v="0"/>
    <n v="2"/>
    <n v="1"/>
    <x v="16"/>
    <m/>
  </r>
  <r>
    <x v="16"/>
    <x v="700"/>
    <x v="3"/>
    <s v="Adv. Cert. Post Bacc."/>
    <n v="3"/>
    <n v="0"/>
    <n v="0"/>
    <n v="4"/>
    <x v="7"/>
    <m/>
  </r>
  <r>
    <x v="16"/>
    <x v="701"/>
    <x v="1"/>
    <s v="BFA"/>
    <n v="54"/>
    <n v="12"/>
    <n v="47"/>
    <n v="15"/>
    <x v="9"/>
    <m/>
  </r>
  <r>
    <x v="16"/>
    <x v="34"/>
    <x v="1"/>
    <s v="BS"/>
    <n v="42"/>
    <n v="11"/>
    <n v="47"/>
    <n v="10"/>
    <x v="9"/>
    <m/>
  </r>
  <r>
    <x v="16"/>
    <x v="220"/>
    <x v="0"/>
    <s v="MAT"/>
    <n v="25"/>
    <n v="8"/>
    <n v="18"/>
    <n v="10"/>
    <x v="7"/>
    <m/>
  </r>
  <r>
    <x v="16"/>
    <x v="76"/>
    <x v="1"/>
    <s v="BS"/>
    <n v="924"/>
    <n v="206"/>
    <n v="899"/>
    <n v="204"/>
    <x v="13"/>
    <m/>
  </r>
  <r>
    <x v="16"/>
    <x v="702"/>
    <x v="1"/>
    <s v="BS"/>
    <n v="70"/>
    <n v="12"/>
    <n v="89"/>
    <n v="24"/>
    <x v="13"/>
    <m/>
  </r>
  <r>
    <x v="16"/>
    <x v="225"/>
    <x v="0"/>
    <s v="MS"/>
    <n v="47"/>
    <n v="20"/>
    <n v="39"/>
    <n v="9"/>
    <x v="6"/>
    <m/>
  </r>
  <r>
    <x v="16"/>
    <x v="703"/>
    <x v="0"/>
    <s v="MS"/>
    <n v="45"/>
    <n v="0"/>
    <n v="63"/>
    <n v="35"/>
    <x v="1"/>
    <m/>
  </r>
  <r>
    <x v="16"/>
    <x v="704"/>
    <x v="0"/>
    <s v="MS"/>
    <n v="3"/>
    <n v="0"/>
    <n v="1"/>
    <n v="0"/>
    <x v="13"/>
    <m/>
  </r>
  <r>
    <x v="16"/>
    <x v="35"/>
    <x v="1"/>
    <s v="BA"/>
    <n v="78"/>
    <n v="20"/>
    <n v="83"/>
    <n v="23"/>
    <x v="5"/>
    <m/>
  </r>
  <r>
    <x v="16"/>
    <x v="230"/>
    <x v="1"/>
    <s v="BA"/>
    <n v="10"/>
    <n v="2"/>
    <n v="9"/>
    <n v="2"/>
    <x v="2"/>
    <s v="School of Natural and Social Sciences"/>
  </r>
  <r>
    <x v="16"/>
    <x v="230"/>
    <x v="1"/>
    <s v="BS"/>
    <n v="16"/>
    <n v="9"/>
    <n v="17"/>
    <n v="4"/>
    <x v="2"/>
    <s v="School of Natural and Social Sciences"/>
  </r>
  <r>
    <x v="16"/>
    <x v="231"/>
    <x v="1"/>
    <s v="BA"/>
    <n v="1"/>
    <n v="0"/>
    <n v="0"/>
    <n v="0"/>
    <x v="7"/>
    <m/>
  </r>
  <r>
    <x v="16"/>
    <x v="233"/>
    <x v="1"/>
    <s v="BA"/>
    <n v="113"/>
    <n v="32"/>
    <n v="131"/>
    <n v="43"/>
    <x v="5"/>
    <s v="School of Natural and Social Sciences"/>
  </r>
  <r>
    <x v="16"/>
    <x v="36"/>
    <x v="1"/>
    <s v="BA"/>
    <n v="859"/>
    <n v="197"/>
    <n v="935"/>
    <n v="234"/>
    <x v="5"/>
    <s v="School of Natural and Social Sciences"/>
  </r>
  <r>
    <x v="16"/>
    <x v="78"/>
    <x v="1"/>
    <s v="BS"/>
    <n v="21"/>
    <n v="0"/>
    <n v="15"/>
    <n v="7"/>
    <x v="6"/>
    <m/>
  </r>
  <r>
    <x v="16"/>
    <x v="705"/>
    <x v="1"/>
    <s v="BA"/>
    <n v="15"/>
    <n v="3"/>
    <n v="0"/>
    <n v="3"/>
    <x v="7"/>
    <m/>
  </r>
  <r>
    <x v="16"/>
    <x v="706"/>
    <x v="0"/>
    <s v="MS in Ed"/>
    <n v="27"/>
    <n v="22"/>
    <n v="16"/>
    <n v="12"/>
    <x v="7"/>
    <m/>
  </r>
  <r>
    <x v="16"/>
    <x v="707"/>
    <x v="0"/>
    <s v="MS in Ed"/>
    <n v="6"/>
    <n v="4"/>
    <n v="5"/>
    <n v="3"/>
    <x v="7"/>
    <m/>
  </r>
  <r>
    <x v="16"/>
    <x v="708"/>
    <x v="1"/>
    <s v="BS"/>
    <n v="47"/>
    <n v="16"/>
    <n v="42"/>
    <n v="16"/>
    <x v="7"/>
    <m/>
  </r>
  <r>
    <x v="16"/>
    <x v="708"/>
    <x v="0"/>
    <s v="MS in Ed"/>
    <n v="34"/>
    <n v="9"/>
    <n v="34"/>
    <n v="12"/>
    <x v="7"/>
    <m/>
  </r>
  <r>
    <x v="16"/>
    <x v="709"/>
    <x v="3"/>
    <s v="Adv. Cert. Post Bacc."/>
    <n v="1"/>
    <n v="1"/>
    <n v="2"/>
    <n v="2"/>
    <x v="7"/>
    <m/>
  </r>
  <r>
    <x v="16"/>
    <x v="709"/>
    <x v="0"/>
    <s v="MS in Ed"/>
    <n v="28"/>
    <n v="23"/>
    <n v="27"/>
    <n v="8"/>
    <x v="7"/>
    <m/>
  </r>
  <r>
    <x v="16"/>
    <x v="710"/>
    <x v="3"/>
    <s v="Adv. Cert. Post Bacc."/>
    <n v="1"/>
    <n v="0"/>
    <n v="1"/>
    <n v="0"/>
    <x v="7"/>
    <m/>
  </r>
  <r>
    <x v="16"/>
    <x v="710"/>
    <x v="0"/>
    <s v="MS in Ed"/>
    <n v="37"/>
    <n v="0"/>
    <n v="22"/>
    <n v="9"/>
    <x v="7"/>
    <m/>
  </r>
  <r>
    <x v="16"/>
    <x v="711"/>
    <x v="1"/>
    <s v="BA"/>
    <n v="16"/>
    <n v="3"/>
    <n v="17"/>
    <n v="0"/>
    <x v="14"/>
    <m/>
  </r>
  <r>
    <x v="16"/>
    <x v="711"/>
    <x v="1"/>
    <s v="BS"/>
    <n v="2"/>
    <n v="0"/>
    <n v="2"/>
    <n v="0"/>
    <x v="14"/>
    <m/>
  </r>
  <r>
    <x v="16"/>
    <x v="337"/>
    <x v="0"/>
    <s v="MA"/>
    <n v="26"/>
    <n v="12"/>
    <n v="27"/>
    <n v="7"/>
    <x v="7"/>
    <m/>
  </r>
  <r>
    <x v="16"/>
    <x v="337"/>
    <x v="0"/>
    <s v="MA"/>
    <n v="4"/>
    <n v="0"/>
    <n v="4"/>
    <n v="0"/>
    <x v="7"/>
    <m/>
  </r>
  <r>
    <x v="16"/>
    <x v="712"/>
    <x v="3"/>
    <s v="Adv. Cert. Post Bacc."/>
    <n v="2"/>
    <n v="1"/>
    <n v="4"/>
    <n v="0"/>
    <x v="7"/>
    <m/>
  </r>
  <r>
    <x v="16"/>
    <x v="712"/>
    <x v="0"/>
    <s v="MA"/>
    <n v="21"/>
    <n v="0"/>
    <n v="45"/>
    <n v="0"/>
    <x v="7"/>
    <m/>
  </r>
  <r>
    <x v="16"/>
    <x v="536"/>
    <x v="1"/>
    <s v="BA"/>
    <n v="455"/>
    <n v="149"/>
    <n v="478"/>
    <n v="127"/>
    <x v="16"/>
    <m/>
  </r>
  <r>
    <x v="16"/>
    <x v="713"/>
    <x v="0"/>
    <s v="MSW"/>
    <n v="175"/>
    <n v="87"/>
    <n v="173"/>
    <n v="88"/>
    <x v="16"/>
    <m/>
  </r>
  <r>
    <x v="16"/>
    <x v="41"/>
    <x v="1"/>
    <s v="BA"/>
    <n v="673"/>
    <n v="249"/>
    <n v="697"/>
    <n v="253"/>
    <x v="5"/>
    <s v="School of Natural and Social Sciences"/>
  </r>
  <r>
    <x v="16"/>
    <x v="42"/>
    <x v="1"/>
    <s v="BA"/>
    <n v="82"/>
    <n v="27"/>
    <n v="69"/>
    <n v="17"/>
    <x v="5"/>
    <m/>
  </r>
  <r>
    <x v="16"/>
    <x v="42"/>
    <x v="0"/>
    <s v="MA"/>
    <n v="5"/>
    <n v="2"/>
    <n v="7"/>
    <n v="2"/>
    <x v="5"/>
    <m/>
  </r>
  <r>
    <x v="16"/>
    <x v="243"/>
    <x v="1"/>
    <s v="BA"/>
    <n v="8"/>
    <n v="0"/>
    <n v="20"/>
    <n v="3"/>
    <x v="7"/>
    <m/>
  </r>
  <r>
    <x v="16"/>
    <x v="243"/>
    <x v="0"/>
    <s v="MA"/>
    <n v="8"/>
    <n v="2"/>
    <n v="8"/>
    <n v="2"/>
    <x v="7"/>
    <m/>
  </r>
  <r>
    <x v="16"/>
    <x v="714"/>
    <x v="0"/>
    <s v="MS in Ed"/>
    <n v="80"/>
    <n v="39"/>
    <n v="74"/>
    <n v="28"/>
    <x v="7"/>
    <m/>
  </r>
  <r>
    <x v="16"/>
    <x v="715"/>
    <x v="3"/>
    <s v="Adv. Cert. Post Bacc."/>
    <n v="7"/>
    <n v="1"/>
    <n v="2"/>
    <n v="4"/>
    <x v="7"/>
    <m/>
  </r>
  <r>
    <x v="16"/>
    <x v="716"/>
    <x v="3"/>
    <s v="Adv. Cert. Post Bacc."/>
    <n v="2"/>
    <n v="2"/>
    <n v="3"/>
    <n v="4"/>
    <x v="7"/>
    <m/>
  </r>
  <r>
    <x v="16"/>
    <x v="716"/>
    <x v="0"/>
    <s v="MS in Ed"/>
    <n v="56"/>
    <n v="32"/>
    <n v="52"/>
    <n v="21"/>
    <x v="7"/>
    <m/>
  </r>
  <r>
    <x v="16"/>
    <x v="717"/>
    <x v="0"/>
    <s v="MS in Ed"/>
    <n v="4"/>
    <n v="0"/>
    <n v="11"/>
    <n v="0"/>
    <x v="7"/>
    <m/>
  </r>
  <r>
    <x v="16"/>
    <x v="718"/>
    <x v="0"/>
    <s v="MS in Ed"/>
    <n v="15"/>
    <n v="11"/>
    <n v="12"/>
    <n v="10"/>
    <x v="7"/>
    <m/>
  </r>
  <r>
    <x v="16"/>
    <x v="719"/>
    <x v="3"/>
    <s v="Adv. Cert. Post Bacc."/>
    <n v="1"/>
    <n v="3"/>
    <n v="3"/>
    <n v="0"/>
    <x v="7"/>
    <m/>
  </r>
  <r>
    <x v="16"/>
    <x v="720"/>
    <x v="0"/>
    <s v="MS in Ed"/>
    <n v="1"/>
    <n v="0"/>
    <n v="36"/>
    <n v="0"/>
    <x v="7"/>
    <m/>
  </r>
  <r>
    <x v="16"/>
    <x v="539"/>
    <x v="0"/>
    <s v="MA"/>
    <n v="80"/>
    <n v="42"/>
    <n v="89"/>
    <n v="48"/>
    <x v="6"/>
    <m/>
  </r>
  <r>
    <x v="16"/>
    <x v="721"/>
    <x v="1"/>
    <s v="BA"/>
    <n v="395"/>
    <n v="105"/>
    <n v="395"/>
    <n v="115"/>
    <x v="6"/>
    <m/>
  </r>
  <r>
    <x v="16"/>
    <x v="722"/>
    <x v="0"/>
    <s v="MS in Ed"/>
    <n v="39"/>
    <n v="7"/>
    <n v="41"/>
    <n v="15"/>
    <x v="7"/>
    <m/>
  </r>
  <r>
    <x v="16"/>
    <x v="344"/>
    <x v="3"/>
    <s v="Adv. Cert. Post Master's"/>
    <n v="9"/>
    <n v="4"/>
    <n v="7"/>
    <n v="5"/>
    <x v="7"/>
    <m/>
  </r>
  <r>
    <x v="16"/>
    <x v="345"/>
    <x v="0"/>
    <s v="MS in Ed"/>
    <n v="53"/>
    <n v="1"/>
    <n v="16"/>
    <n v="30"/>
    <x v="7"/>
    <m/>
  </r>
  <r>
    <x v="16"/>
    <x v="252"/>
    <x v="1"/>
    <s v="BA"/>
    <n v="29"/>
    <n v="5"/>
    <n v="33"/>
    <n v="6"/>
    <x v="9"/>
    <m/>
  </r>
  <r>
    <x v="16"/>
    <x v="110"/>
    <x v="1"/>
    <s v="BS"/>
    <n v="53"/>
    <n v="7"/>
    <n v="50"/>
    <n v="13"/>
    <x v="6"/>
    <m/>
  </r>
  <r>
    <x v="16"/>
    <x v="110"/>
    <x v="1"/>
    <s v="BS"/>
    <n v="104"/>
    <n v="20"/>
    <n v="114"/>
    <n v="36"/>
    <x v="6"/>
    <m/>
  </r>
  <r>
    <x v="17"/>
    <x v="1"/>
    <x v="1"/>
    <s v="BS"/>
    <n v="103"/>
    <n v="39"/>
    <n v="109"/>
    <n v="30"/>
    <x v="0"/>
    <m/>
  </r>
  <r>
    <x v="17"/>
    <x v="723"/>
    <x v="1"/>
    <s v="BPS"/>
    <n v="36"/>
    <n v="20"/>
    <n v="35"/>
    <n v="10"/>
    <x v="1"/>
    <m/>
  </r>
  <r>
    <x v="17"/>
    <x v="123"/>
    <x v="1"/>
    <s v="BS"/>
    <n v="1163"/>
    <n v="150"/>
    <n v="1102"/>
    <n v="152"/>
    <x v="2"/>
    <m/>
  </r>
  <r>
    <x v="17"/>
    <x v="355"/>
    <x v="1"/>
    <s v="BS"/>
    <n v="382"/>
    <n v="65"/>
    <n v="347"/>
    <n v="83"/>
    <x v="1"/>
    <m/>
  </r>
  <r>
    <x v="17"/>
    <x v="51"/>
    <x v="2"/>
    <s v="AS"/>
    <n v="324"/>
    <n v="93"/>
    <n v="234"/>
    <n v="102"/>
    <x v="1"/>
    <m/>
  </r>
  <r>
    <x v="17"/>
    <x v="427"/>
    <x v="1"/>
    <s v="BA"/>
    <n v="21"/>
    <n v="2"/>
    <n v="37"/>
    <n v="0"/>
    <x v="7"/>
    <m/>
  </r>
  <r>
    <x v="17"/>
    <x v="724"/>
    <x v="2"/>
    <s v="AAS"/>
    <n v="58"/>
    <n v="10"/>
    <n v="43"/>
    <n v="21"/>
    <x v="4"/>
    <m/>
  </r>
  <r>
    <x v="17"/>
    <x v="9"/>
    <x v="1"/>
    <s v="BS"/>
    <n v="76"/>
    <n v="15"/>
    <n v="74"/>
    <n v="14"/>
    <x v="4"/>
    <m/>
  </r>
  <r>
    <x v="17"/>
    <x v="57"/>
    <x v="1"/>
    <s v="BS"/>
    <n v="99"/>
    <n v="9"/>
    <n v="106"/>
    <n v="5"/>
    <x v="4"/>
    <m/>
  </r>
  <r>
    <x v="17"/>
    <x v="57"/>
    <x v="2"/>
    <s v="AS"/>
    <n v="86"/>
    <n v="6"/>
    <n v="59"/>
    <n v="11"/>
    <x v="4"/>
    <m/>
  </r>
  <r>
    <x v="17"/>
    <x v="12"/>
    <x v="2"/>
    <s v="AA"/>
    <n v="7"/>
    <n v="0"/>
    <n v="9"/>
    <n v="5"/>
    <x v="5"/>
    <m/>
  </r>
  <r>
    <x v="17"/>
    <x v="12"/>
    <x v="1"/>
    <s v="BA"/>
    <n v="71"/>
    <n v="12"/>
    <n v="62"/>
    <n v="11"/>
    <x v="5"/>
    <m/>
  </r>
  <r>
    <x v="17"/>
    <x v="652"/>
    <x v="1"/>
    <s v="BS"/>
    <n v="37"/>
    <n v="2"/>
    <n v="36"/>
    <n v="4"/>
    <x v="2"/>
    <m/>
  </r>
  <r>
    <x v="17"/>
    <x v="725"/>
    <x v="1"/>
    <s v="BS"/>
    <n v="29"/>
    <n v="8"/>
    <n v="34"/>
    <n v="5"/>
    <x v="0"/>
    <m/>
  </r>
  <r>
    <x v="17"/>
    <x v="69"/>
    <x v="2"/>
    <s v="AA"/>
    <n v="1062"/>
    <n v="156"/>
    <n v="748"/>
    <n v="173"/>
    <x v="5"/>
    <m/>
  </r>
  <r>
    <x v="17"/>
    <x v="363"/>
    <x v="1"/>
    <s v="BA"/>
    <n v="330"/>
    <n v="42"/>
    <n v="301"/>
    <n v="31"/>
    <x v="5"/>
    <m/>
  </r>
  <r>
    <x v="17"/>
    <x v="726"/>
    <x v="1"/>
    <s v="BS"/>
    <n v="41"/>
    <n v="4"/>
    <n v="42"/>
    <n v="5"/>
    <x v="8"/>
    <m/>
  </r>
  <r>
    <x v="17"/>
    <x v="727"/>
    <x v="1"/>
    <s v="BFA"/>
    <n v="9"/>
    <n v="0"/>
    <n v="29"/>
    <n v="0"/>
    <x v="9"/>
    <m/>
  </r>
  <r>
    <x v="17"/>
    <x v="76"/>
    <x v="2"/>
    <s v="AAS"/>
    <n v="119"/>
    <n v="24"/>
    <n v="106"/>
    <n v="29"/>
    <x v="13"/>
    <m/>
  </r>
  <r>
    <x v="17"/>
    <x v="515"/>
    <x v="1"/>
    <s v="BS in Nursing"/>
    <n v="58"/>
    <n v="28"/>
    <n v="39"/>
    <n v="25"/>
    <x v="13"/>
    <m/>
  </r>
  <r>
    <x v="17"/>
    <x v="391"/>
    <x v="3"/>
    <s v="Cert. &gt;=30 Credits"/>
    <n v="11"/>
    <n v="30"/>
    <n v="6"/>
    <n v="11"/>
    <x v="13"/>
    <m/>
  </r>
  <r>
    <x v="17"/>
    <x v="36"/>
    <x v="1"/>
    <s v="BA"/>
    <n v="502"/>
    <n v="88"/>
    <n v="561"/>
    <n v="141"/>
    <x v="5"/>
    <m/>
  </r>
  <r>
    <x v="17"/>
    <x v="37"/>
    <x v="2"/>
    <s v="AS"/>
    <n v="42"/>
    <n v="16"/>
    <n v="44"/>
    <n v="18"/>
    <x v="10"/>
    <m/>
  </r>
  <r>
    <x v="17"/>
    <x v="37"/>
    <x v="1"/>
    <s v="BS"/>
    <n v="89"/>
    <n v="13"/>
    <n v="114"/>
    <n v="20"/>
    <x v="10"/>
    <m/>
  </r>
  <r>
    <x v="17"/>
    <x v="81"/>
    <x v="2"/>
    <s v="AS"/>
    <n v="599"/>
    <n v="220"/>
    <n v="498"/>
    <n v="238"/>
    <x v="2"/>
    <m/>
  </r>
  <r>
    <x v="17"/>
    <x v="536"/>
    <x v="1"/>
    <s v="BS"/>
    <n v="176"/>
    <n v="67"/>
    <n v="206"/>
    <n v="63"/>
    <x v="16"/>
    <m/>
  </r>
  <r>
    <x v="17"/>
    <x v="728"/>
    <x v="1"/>
    <s v="BA"/>
    <n v="59"/>
    <n v="18"/>
    <n v="55"/>
    <n v="8"/>
    <x v="7"/>
    <m/>
  </r>
  <r>
    <x v="17"/>
    <x v="729"/>
    <x v="1"/>
    <s v="BA"/>
    <n v="65"/>
    <n v="18"/>
    <n v="76"/>
    <n v="13"/>
    <x v="7"/>
    <m/>
  </r>
  <r>
    <x v="17"/>
    <x v="730"/>
    <x v="2"/>
    <s v="AA"/>
    <n v="250"/>
    <n v="63"/>
    <n v="191"/>
    <n v="49"/>
    <x v="7"/>
    <m/>
  </r>
  <r>
    <x v="18"/>
    <x v="731"/>
    <x v="0"/>
    <s v="MD"/>
    <n v="202"/>
    <n v="0"/>
    <n v="251"/>
    <n v="0"/>
    <x v="6"/>
    <m/>
  </r>
  <r>
    <x v="19"/>
    <x v="1"/>
    <x v="2"/>
    <s v="AAS"/>
    <n v="303"/>
    <n v="41"/>
    <n v="274"/>
    <n v="56"/>
    <x v="0"/>
    <m/>
  </r>
  <r>
    <x v="19"/>
    <x v="732"/>
    <x v="1"/>
    <s v="BS"/>
    <n v="78"/>
    <n v="3"/>
    <n v="108"/>
    <n v="8"/>
    <x v="2"/>
    <m/>
  </r>
  <r>
    <x v="19"/>
    <x v="733"/>
    <x v="1"/>
    <s v="BS"/>
    <n v="14"/>
    <n v="0"/>
    <n v="20"/>
    <n v="0"/>
    <x v="4"/>
    <m/>
  </r>
  <r>
    <x v="19"/>
    <x v="255"/>
    <x v="1"/>
    <s v="BS"/>
    <n v="93"/>
    <n v="25"/>
    <n v="91"/>
    <n v="17"/>
    <x v="8"/>
    <m/>
  </r>
  <r>
    <x v="19"/>
    <x v="734"/>
    <x v="2"/>
    <s v="AAS"/>
    <n v="148"/>
    <n v="70"/>
    <n v="157"/>
    <n v="60"/>
    <x v="12"/>
    <m/>
  </r>
  <r>
    <x v="19"/>
    <x v="734"/>
    <x v="1"/>
    <s v="B.Tech."/>
    <n v="557"/>
    <n v="82"/>
    <n v="565"/>
    <n v="100"/>
    <x v="12"/>
    <m/>
  </r>
  <r>
    <x v="19"/>
    <x v="735"/>
    <x v="1"/>
    <s v="BS"/>
    <n v="206"/>
    <n v="41"/>
    <n v="188"/>
    <n v="50"/>
    <x v="6"/>
    <m/>
  </r>
  <r>
    <x v="19"/>
    <x v="736"/>
    <x v="1"/>
    <s v="BS"/>
    <n v="297"/>
    <n v="2"/>
    <n v="318"/>
    <n v="18"/>
    <x v="1"/>
    <m/>
  </r>
  <r>
    <x v="19"/>
    <x v="736"/>
    <x v="2"/>
    <s v="AS"/>
    <n v="153"/>
    <n v="1"/>
    <n v="181"/>
    <n v="7"/>
    <x v="1"/>
    <m/>
  </r>
  <r>
    <x v="19"/>
    <x v="737"/>
    <x v="1"/>
    <s v="BS in Ed"/>
    <n v="53"/>
    <n v="8"/>
    <n v="50"/>
    <n v="8"/>
    <x v="7"/>
    <m/>
  </r>
  <r>
    <x v="19"/>
    <x v="738"/>
    <x v="2"/>
    <s v="AS"/>
    <n v="55"/>
    <n v="17"/>
    <n v="45"/>
    <n v="13"/>
    <x v="2"/>
    <m/>
  </r>
  <r>
    <x v="19"/>
    <x v="739"/>
    <x v="2"/>
    <s v="AAS"/>
    <n v="228"/>
    <n v="57"/>
    <n v="213"/>
    <n v="50"/>
    <x v="12"/>
    <m/>
  </r>
  <r>
    <x v="19"/>
    <x v="740"/>
    <x v="1"/>
    <s v="BFA"/>
    <n v="53"/>
    <n v="121"/>
    <n v="337"/>
    <n v="0"/>
    <x v="3"/>
    <m/>
  </r>
  <r>
    <x v="19"/>
    <x v="740"/>
    <x v="2"/>
    <s v="AAS"/>
    <n v="199"/>
    <n v="66"/>
    <n v="134"/>
    <n v="60"/>
    <x v="3"/>
    <m/>
  </r>
  <r>
    <x v="19"/>
    <x v="741"/>
    <x v="1"/>
    <s v="B.Tech."/>
    <n v="6"/>
    <n v="5"/>
    <n v="2"/>
    <n v="5"/>
    <x v="3"/>
    <m/>
  </r>
  <r>
    <x v="19"/>
    <x v="741"/>
    <x v="2"/>
    <s v="AAS"/>
    <n v="1"/>
    <n v="3"/>
    <n v="1"/>
    <n v="0"/>
    <x v="3"/>
    <m/>
  </r>
  <r>
    <x v="19"/>
    <x v="742"/>
    <x v="1"/>
    <s v="B.Tech."/>
    <n v="816"/>
    <n v="92"/>
    <n v="761"/>
    <n v="94"/>
    <x v="4"/>
    <m/>
  </r>
  <r>
    <x v="19"/>
    <x v="9"/>
    <x v="2"/>
    <s v="AAS"/>
    <n v="551"/>
    <n v="183"/>
    <n v="487"/>
    <n v="173"/>
    <x v="4"/>
    <m/>
  </r>
  <r>
    <x v="19"/>
    <x v="57"/>
    <x v="2"/>
    <s v="AS"/>
    <n v="338"/>
    <n v="48"/>
    <n v="315"/>
    <n v="54"/>
    <x v="4"/>
    <m/>
  </r>
  <r>
    <x v="19"/>
    <x v="743"/>
    <x v="1"/>
    <s v="B.Tech."/>
    <n v="1828"/>
    <n v="209"/>
    <n v="1798"/>
    <n v="228"/>
    <x v="4"/>
    <m/>
  </r>
  <r>
    <x v="19"/>
    <x v="744"/>
    <x v="1"/>
    <s v="B.Tech."/>
    <n v="316"/>
    <n v="47"/>
    <n v="393"/>
    <n v="61"/>
    <x v="12"/>
    <m/>
  </r>
  <r>
    <x v="19"/>
    <x v="745"/>
    <x v="3"/>
    <s v="Cert. &lt; 30 Credits"/>
    <n v="2"/>
    <n v="8"/>
    <n v="2"/>
    <n v="4"/>
    <x v="12"/>
    <m/>
  </r>
  <r>
    <x v="19"/>
    <x v="746"/>
    <x v="2"/>
    <s v="AAS"/>
    <n v="140"/>
    <n v="20"/>
    <n v="106"/>
    <n v="25"/>
    <x v="12"/>
    <m/>
  </r>
  <r>
    <x v="19"/>
    <x v="379"/>
    <x v="2"/>
    <s v="AAS"/>
    <n v="232"/>
    <n v="66"/>
    <n v="254"/>
    <n v="66"/>
    <x v="6"/>
    <m/>
  </r>
  <r>
    <x v="19"/>
    <x v="747"/>
    <x v="2"/>
    <s v="AAS"/>
    <n v="99"/>
    <n v="41"/>
    <n v="106"/>
    <n v="30"/>
    <x v="6"/>
    <m/>
  </r>
  <r>
    <x v="19"/>
    <x v="748"/>
    <x v="2"/>
    <s v="AAS"/>
    <n v="138"/>
    <n v="47"/>
    <n v="171"/>
    <n v="39"/>
    <x v="12"/>
    <m/>
  </r>
  <r>
    <x v="19"/>
    <x v="749"/>
    <x v="1"/>
    <s v="B.Tech."/>
    <n v="311"/>
    <n v="25"/>
    <n v="339"/>
    <n v="34"/>
    <x v="12"/>
    <m/>
  </r>
  <r>
    <x v="19"/>
    <x v="750"/>
    <x v="2"/>
    <s v="AAS"/>
    <n v="253"/>
    <n v="139"/>
    <n v="231"/>
    <n v="92"/>
    <x v="17"/>
    <m/>
  </r>
  <r>
    <x v="19"/>
    <x v="751"/>
    <x v="1"/>
    <s v="B.Tech."/>
    <n v="125"/>
    <n v="11"/>
    <n v="128"/>
    <n v="7"/>
    <x v="3"/>
    <m/>
  </r>
  <r>
    <x v="19"/>
    <x v="752"/>
    <x v="1"/>
    <s v="B.Tech."/>
    <n v="240"/>
    <n v="40"/>
    <n v="206"/>
    <n v="47"/>
    <x v="3"/>
    <m/>
  </r>
  <r>
    <x v="19"/>
    <x v="753"/>
    <x v="2"/>
    <s v="AAS"/>
    <n v="93"/>
    <n v="17"/>
    <n v="82"/>
    <n v="25"/>
    <x v="2"/>
    <m/>
  </r>
  <r>
    <x v="19"/>
    <x v="754"/>
    <x v="1"/>
    <s v="B.Tech."/>
    <n v="90"/>
    <n v="23"/>
    <n v="81"/>
    <n v="22"/>
    <x v="12"/>
    <m/>
  </r>
  <r>
    <x v="19"/>
    <x v="687"/>
    <x v="1"/>
    <s v="BS"/>
    <n v="202"/>
    <n v="85"/>
    <n v="219"/>
    <n v="81"/>
    <x v="6"/>
    <m/>
  </r>
  <r>
    <x v="19"/>
    <x v="755"/>
    <x v="2"/>
    <s v="AAS"/>
    <n v="147"/>
    <n v="114"/>
    <n v="123"/>
    <n v="110"/>
    <x v="19"/>
    <m/>
  </r>
  <r>
    <x v="19"/>
    <x v="755"/>
    <x v="1"/>
    <s v="B.Tech."/>
    <n v="629"/>
    <n v="182"/>
    <n v="535"/>
    <n v="173"/>
    <x v="19"/>
    <m/>
  </r>
  <r>
    <x v="19"/>
    <x v="68"/>
    <x v="2"/>
    <s v="AAS"/>
    <n v="178"/>
    <n v="65"/>
    <n v="151"/>
    <n v="88"/>
    <x v="5"/>
    <m/>
  </r>
  <r>
    <x v="19"/>
    <x v="68"/>
    <x v="1"/>
    <s v="BS"/>
    <n v="553"/>
    <n v="127"/>
    <n v="521"/>
    <n v="120"/>
    <x v="5"/>
    <m/>
  </r>
  <r>
    <x v="19"/>
    <x v="654"/>
    <x v="2"/>
    <s v="AAS"/>
    <n v="23"/>
    <n v="5"/>
    <n v="21"/>
    <n v="3"/>
    <x v="4"/>
    <m/>
  </r>
  <r>
    <x v="19"/>
    <x v="756"/>
    <x v="1"/>
    <s v="BS"/>
    <n v="250"/>
    <n v="36"/>
    <n v="253"/>
    <n v="45"/>
    <x v="18"/>
    <m/>
  </r>
  <r>
    <x v="19"/>
    <x v="756"/>
    <x v="2"/>
    <s v="AAS"/>
    <n v="98"/>
    <n v="20"/>
    <n v="74"/>
    <n v="23"/>
    <x v="18"/>
    <m/>
  </r>
  <r>
    <x v="19"/>
    <x v="99"/>
    <x v="2"/>
    <s v="AA"/>
    <n v="903"/>
    <n v="69"/>
    <n v="812"/>
    <n v="79"/>
    <x v="5"/>
    <m/>
  </r>
  <r>
    <x v="19"/>
    <x v="99"/>
    <x v="2"/>
    <s v="AS"/>
    <n v="778"/>
    <n v="89"/>
    <n v="802"/>
    <n v="69"/>
    <x v="5"/>
    <m/>
  </r>
  <r>
    <x v="19"/>
    <x v="757"/>
    <x v="2"/>
    <s v="AAS"/>
    <n v="308"/>
    <n v="52"/>
    <n v="266"/>
    <n v="40"/>
    <x v="1"/>
    <m/>
  </r>
  <r>
    <x v="19"/>
    <x v="758"/>
    <x v="1"/>
    <s v="BS"/>
    <n v="22"/>
    <n v="12"/>
    <n v="21"/>
    <n v="3"/>
    <x v="7"/>
    <m/>
  </r>
  <r>
    <x v="19"/>
    <x v="759"/>
    <x v="2"/>
    <s v="AAS"/>
    <n v="160"/>
    <n v="63"/>
    <n v="205"/>
    <n v="55"/>
    <x v="12"/>
    <m/>
  </r>
  <r>
    <x v="19"/>
    <x v="759"/>
    <x v="1"/>
    <s v="B.Tech."/>
    <n v="682"/>
    <n v="66"/>
    <n v="656"/>
    <n v="86"/>
    <x v="12"/>
    <m/>
  </r>
  <r>
    <x v="19"/>
    <x v="76"/>
    <x v="2"/>
    <s v="AAS"/>
    <n v="659"/>
    <n v="76"/>
    <n v="839"/>
    <n v="88"/>
    <x v="13"/>
    <m/>
  </r>
  <r>
    <x v="19"/>
    <x v="76"/>
    <x v="1"/>
    <s v="BS"/>
    <n v="197"/>
    <n v="114"/>
    <n v="186"/>
    <n v="89"/>
    <x v="13"/>
    <m/>
  </r>
  <r>
    <x v="19"/>
    <x v="760"/>
    <x v="2"/>
    <s v="AAS"/>
    <n v="108"/>
    <n v="28"/>
    <n v="83"/>
    <n v="31"/>
    <x v="6"/>
    <m/>
  </r>
  <r>
    <x v="19"/>
    <x v="761"/>
    <x v="1"/>
    <s v="BS"/>
    <n v="36"/>
    <n v="4"/>
    <n v="36"/>
    <n v="11"/>
    <x v="5"/>
    <m/>
  </r>
  <r>
    <x v="19"/>
    <x v="762"/>
    <x v="2"/>
    <s v="AAS"/>
    <n v="197"/>
    <n v="58"/>
    <n v="256"/>
    <n v="53"/>
    <x v="6"/>
    <m/>
  </r>
  <r>
    <x v="19"/>
    <x v="763"/>
    <x v="1"/>
    <s v="BS"/>
    <n v="68"/>
    <n v="25"/>
    <n v="74"/>
    <n v="21"/>
    <x v="6"/>
    <m/>
  </r>
  <r>
    <x v="19"/>
    <x v="764"/>
    <x v="1"/>
    <s v="BS in Ed"/>
    <n v="15"/>
    <n v="2"/>
    <n v="22"/>
    <n v="2"/>
    <x v="7"/>
    <m/>
  </r>
  <r>
    <x v="19"/>
    <x v="765"/>
    <x v="2"/>
    <s v="AAS"/>
    <n v="8"/>
    <n v="4"/>
    <n v="9"/>
    <n v="8"/>
    <x v="17"/>
    <m/>
  </r>
  <r>
    <x v="19"/>
    <x v="765"/>
    <x v="1"/>
    <s v="B.Tech."/>
    <n v="60"/>
    <n v="12"/>
    <n v="45"/>
    <n v="17"/>
    <x v="17"/>
    <m/>
  </r>
  <r>
    <x v="20"/>
    <x v="766"/>
    <x v="0"/>
    <s v="MA"/>
    <n v="47"/>
    <n v="10"/>
    <n v="45"/>
    <n v="17"/>
    <x v="9"/>
    <m/>
  </r>
  <r>
    <x v="20"/>
    <x v="672"/>
    <x v="1"/>
    <s v="BS"/>
    <n v="311"/>
    <n v="85"/>
    <n v="302"/>
    <n v="65"/>
    <x v="1"/>
    <m/>
  </r>
  <r>
    <x v="20"/>
    <x v="767"/>
    <x v="0"/>
    <s v="MS"/>
    <n v="233"/>
    <n v="46"/>
    <n v="232"/>
    <n v="64"/>
    <x v="1"/>
    <m/>
  </r>
  <r>
    <x v="20"/>
    <x v="768"/>
    <x v="1"/>
    <s v="BA"/>
    <n v="128"/>
    <n v="29"/>
    <n v="124"/>
    <n v="38"/>
    <x v="3"/>
    <m/>
  </r>
  <r>
    <x v="20"/>
    <x v="769"/>
    <x v="0"/>
    <s v="MS"/>
    <n v="97"/>
    <n v="20"/>
    <n v="175"/>
    <n v="48"/>
    <x v="4"/>
    <m/>
  </r>
  <r>
    <x v="20"/>
    <x v="770"/>
    <x v="0"/>
    <s v="MS"/>
    <n v="59"/>
    <n v="11"/>
    <n v="60"/>
    <n v="8"/>
    <x v="6"/>
    <m/>
  </r>
  <r>
    <x v="20"/>
    <x v="771"/>
    <x v="3"/>
    <s v="Adv. Cert. Post Bacc."/>
    <n v="12"/>
    <n v="4"/>
    <n v="11"/>
    <n v="4"/>
    <x v="6"/>
    <m/>
  </r>
  <r>
    <x v="20"/>
    <x v="771"/>
    <x v="1"/>
    <s v="BA"/>
    <n v="70"/>
    <n v="8"/>
    <n v="71"/>
    <n v="14"/>
    <x v="6"/>
    <m/>
  </r>
  <r>
    <x v="20"/>
    <x v="771"/>
    <x v="0"/>
    <s v="MA"/>
    <n v="74"/>
    <n v="21"/>
    <n v="80"/>
    <n v="23"/>
    <x v="6"/>
    <m/>
  </r>
  <r>
    <x v="20"/>
    <x v="772"/>
    <x v="3"/>
    <s v="Cert. &lt; 30 Credits"/>
    <n v="1"/>
    <n v="0"/>
    <n v="0"/>
    <n v="0"/>
    <x v="1"/>
    <m/>
  </r>
  <r>
    <x v="20"/>
    <x v="773"/>
    <x v="1"/>
    <s v="BS"/>
    <n v="213"/>
    <n v="45"/>
    <n v="190"/>
    <n v="52"/>
    <x v="6"/>
    <m/>
  </r>
  <r>
    <x v="20"/>
    <x v="687"/>
    <x v="1"/>
    <s v="BS"/>
    <n v="109"/>
    <n v="0"/>
    <n v="185"/>
    <n v="0"/>
    <x v="6"/>
    <m/>
  </r>
  <r>
    <x v="20"/>
    <x v="774"/>
    <x v="1"/>
    <s v="BA"/>
    <n v="52"/>
    <n v="9"/>
    <n v="60"/>
    <n v="8"/>
    <x v="5"/>
    <m/>
  </r>
  <r>
    <x v="20"/>
    <x v="775"/>
    <x v="3"/>
    <s v="Adv. Cert. Post Bacc."/>
    <n v="61"/>
    <n v="14"/>
    <n v="44"/>
    <n v="28"/>
    <x v="18"/>
    <m/>
  </r>
  <r>
    <x v="20"/>
    <x v="776"/>
    <x v="1"/>
    <s v="BS"/>
    <n v="174"/>
    <n v="32"/>
    <n v="215"/>
    <n v="26"/>
    <x v="4"/>
    <m/>
  </r>
  <r>
    <x v="20"/>
    <x v="777"/>
    <x v="3"/>
    <s v="Cert. &lt; 30 Credits"/>
    <n v="1"/>
    <n v="0"/>
    <n v="0"/>
    <n v="0"/>
    <x v="14"/>
    <m/>
  </r>
  <r>
    <x v="20"/>
    <x v="29"/>
    <x v="3"/>
    <s v="Adv. Cert. Post Bacc."/>
    <n v="15"/>
    <n v="11"/>
    <n v="23"/>
    <n v="15"/>
    <x v="1"/>
    <m/>
  </r>
  <r>
    <x v="20"/>
    <x v="778"/>
    <x v="3"/>
    <s v="Cert. &gt;=30 Credits"/>
    <n v="34"/>
    <n v="0"/>
    <n v="19"/>
    <n v="17"/>
    <x v="6"/>
    <m/>
  </r>
  <r>
    <x v="20"/>
    <x v="702"/>
    <x v="1"/>
    <s v="BS"/>
    <n v="490"/>
    <n v="119"/>
    <n v="525"/>
    <n v="147"/>
    <x v="13"/>
    <m/>
  </r>
  <r>
    <x v="20"/>
    <x v="515"/>
    <x v="1"/>
    <s v="BS"/>
    <n v="13"/>
    <n v="0"/>
    <n v="0"/>
    <n v="0"/>
    <x v="13"/>
    <m/>
  </r>
  <r>
    <x v="20"/>
    <x v="515"/>
    <x v="1"/>
    <s v="BS"/>
    <n v="1"/>
    <n v="0"/>
    <n v="2"/>
    <n v="0"/>
    <x v="13"/>
    <m/>
  </r>
  <r>
    <x v="20"/>
    <x v="779"/>
    <x v="1"/>
    <s v="BS"/>
    <n v="8"/>
    <n v="0"/>
    <n v="8"/>
    <n v="0"/>
    <x v="13"/>
    <m/>
  </r>
  <r>
    <x v="20"/>
    <x v="779"/>
    <x v="1"/>
    <s v="BS"/>
    <n v="5"/>
    <n v="0"/>
    <n v="3"/>
    <n v="0"/>
    <x v="13"/>
    <m/>
  </r>
  <r>
    <x v="20"/>
    <x v="780"/>
    <x v="3"/>
    <s v="Adv. Cert."/>
    <n v="1"/>
    <n v="0"/>
    <n v="1"/>
    <n v="0"/>
    <x v="13"/>
    <m/>
  </r>
  <r>
    <x v="20"/>
    <x v="781"/>
    <x v="0"/>
    <s v="MS"/>
    <n v="8"/>
    <n v="0"/>
    <n v="8"/>
    <n v="0"/>
    <x v="13"/>
    <m/>
  </r>
  <r>
    <x v="20"/>
    <x v="781"/>
    <x v="0"/>
    <s v="MS"/>
    <n v="26"/>
    <n v="0"/>
    <n v="47"/>
    <n v="0"/>
    <x v="13"/>
    <m/>
  </r>
  <r>
    <x v="20"/>
    <x v="782"/>
    <x v="0"/>
    <s v="MS"/>
    <n v="1"/>
    <n v="0"/>
    <n v="2"/>
    <n v="0"/>
    <x v="13"/>
    <m/>
  </r>
  <r>
    <x v="20"/>
    <x v="782"/>
    <x v="0"/>
    <s v="MS"/>
    <n v="9"/>
    <n v="0"/>
    <n v="25"/>
    <n v="0"/>
    <x v="13"/>
    <m/>
  </r>
  <r>
    <x v="20"/>
    <x v="783"/>
    <x v="0"/>
    <s v="MS"/>
    <n v="5"/>
    <n v="0"/>
    <n v="0"/>
    <n v="0"/>
    <x v="13"/>
    <m/>
  </r>
  <r>
    <x v="20"/>
    <x v="783"/>
    <x v="0"/>
    <s v="MS"/>
    <n v="24"/>
    <n v="0"/>
    <n v="33"/>
    <n v="0"/>
    <x v="13"/>
    <m/>
  </r>
  <r>
    <x v="20"/>
    <x v="784"/>
    <x v="3"/>
    <s v="Adv. Cert. Post Bacc."/>
    <n v="40"/>
    <n v="7"/>
    <n v="36"/>
    <n v="20"/>
    <x v="12"/>
    <m/>
  </r>
  <r>
    <x v="20"/>
    <x v="785"/>
    <x v="1"/>
    <s v="BA"/>
    <n v="215"/>
    <n v="44"/>
    <n v="225"/>
    <n v="56"/>
    <x v="5"/>
    <m/>
  </r>
  <r>
    <x v="20"/>
    <x v="785"/>
    <x v="0"/>
    <s v="MA"/>
    <n v="153"/>
    <n v="6"/>
    <n v="164"/>
    <n v="24"/>
    <x v="5"/>
    <m/>
  </r>
  <r>
    <x v="20"/>
    <x v="786"/>
    <x v="3"/>
    <s v="Adv. Cert. Post Bacc."/>
    <n v="3"/>
    <n v="0"/>
    <n v="0"/>
    <n v="0"/>
    <x v="14"/>
    <m/>
  </r>
  <r>
    <x v="20"/>
    <x v="787"/>
    <x v="0"/>
    <s v="MS"/>
    <n v="28"/>
    <n v="0"/>
    <n v="0"/>
    <n v="0"/>
    <x v="14"/>
    <m/>
  </r>
  <r>
    <x v="20"/>
    <x v="788"/>
    <x v="3"/>
    <s v="Adv. Cert. Post Bacc."/>
    <n v="1"/>
    <n v="0"/>
    <n v="0"/>
    <n v="0"/>
    <x v="14"/>
    <m/>
  </r>
  <r>
    <x v="20"/>
    <x v="789"/>
    <x v="1"/>
    <s v="BA"/>
    <n v="69"/>
    <n v="17"/>
    <n v="64"/>
    <n v="18"/>
    <x v="5"/>
    <m/>
  </r>
  <r>
    <x v="20"/>
    <x v="790"/>
    <x v="3"/>
    <s v="Adv. Cert. Post Bacc."/>
    <n v="5"/>
    <n v="0"/>
    <n v="3"/>
    <n v="0"/>
    <x v="5"/>
    <m/>
  </r>
  <r>
    <x v="20"/>
    <x v="790"/>
    <x v="0"/>
    <s v="MA"/>
    <n v="81"/>
    <n v="7"/>
    <n v="79"/>
    <n v="29"/>
    <x v="5"/>
    <m/>
  </r>
  <r>
    <x v="21"/>
    <x v="791"/>
    <x v="0"/>
    <s v="MS"/>
    <n v="24"/>
    <n v="10"/>
    <n v="36"/>
    <n v="9"/>
    <x v="2"/>
    <m/>
  </r>
  <r>
    <x v="21"/>
    <x v="78"/>
    <x v="3"/>
    <s v="Adv. Cert. Post Bacc."/>
    <n v="64"/>
    <n v="23"/>
    <n v="73"/>
    <n v="28"/>
    <x v="6"/>
    <m/>
  </r>
  <r>
    <x v="21"/>
    <x v="78"/>
    <x v="5"/>
    <s v="DPH"/>
    <n v="101"/>
    <n v="10"/>
    <n v="26"/>
    <n v="6"/>
    <x v="6"/>
    <m/>
  </r>
  <r>
    <x v="21"/>
    <x v="78"/>
    <x v="0"/>
    <s v="MPH"/>
    <n v="390"/>
    <n v="109"/>
    <n v="491"/>
    <n v="112"/>
    <x v="6"/>
    <m/>
  </r>
  <r>
    <x v="21"/>
    <x v="78"/>
    <x v="0"/>
    <s v="MPH"/>
    <n v="390"/>
    <n v="109"/>
    <n v="491"/>
    <n v="112"/>
    <x v="6"/>
    <m/>
  </r>
  <r>
    <x v="21"/>
    <x v="792"/>
    <x v="0"/>
    <s v="MPH"/>
    <n v="4"/>
    <n v="5"/>
    <n v="1"/>
    <n v="4"/>
    <x v="6"/>
    <m/>
  </r>
  <r>
    <x v="22"/>
    <x v="1"/>
    <x v="1"/>
    <s v="BA"/>
    <n v="1303"/>
    <n v="372"/>
    <n v="1220"/>
    <n v="465"/>
    <x v="0"/>
    <m/>
  </r>
  <r>
    <x v="22"/>
    <x v="1"/>
    <x v="0"/>
    <s v="MS"/>
    <n v="210"/>
    <n v="78"/>
    <n v="212"/>
    <n v="83"/>
    <x v="0"/>
    <m/>
  </r>
  <r>
    <x v="22"/>
    <x v="396"/>
    <x v="3"/>
    <s v="Adv. Cert. Post Bacc."/>
    <n v="4"/>
    <n v="8"/>
    <n v="6"/>
    <n v="8"/>
    <x v="7"/>
    <m/>
  </r>
  <r>
    <x v="22"/>
    <x v="396"/>
    <x v="0"/>
    <s v="MS in Ed"/>
    <n v="4"/>
    <n v="0"/>
    <n v="6"/>
    <n v="1"/>
    <x v="7"/>
    <m/>
  </r>
  <r>
    <x v="22"/>
    <x v="793"/>
    <x v="3"/>
    <s v="Adv. Cert. Post Bacc."/>
    <n v="1"/>
    <n v="5"/>
    <n v="1"/>
    <n v="2"/>
    <x v="7"/>
    <m/>
  </r>
  <r>
    <x v="22"/>
    <x v="793"/>
    <x v="0"/>
    <s v="MS in Ed"/>
    <n v="2"/>
    <n v="0"/>
    <n v="2"/>
    <n v="1"/>
    <x v="7"/>
    <m/>
  </r>
  <r>
    <x v="22"/>
    <x v="794"/>
    <x v="3"/>
    <s v="Adv. Cert. Post Bacc."/>
    <n v="3"/>
    <n v="2"/>
    <n v="1"/>
    <n v="1"/>
    <x v="7"/>
    <m/>
  </r>
  <r>
    <x v="22"/>
    <x v="794"/>
    <x v="1"/>
    <s v="BA"/>
    <n v="12"/>
    <n v="0"/>
    <n v="10"/>
    <n v="1"/>
    <x v="7"/>
    <m/>
  </r>
  <r>
    <x v="22"/>
    <x v="795"/>
    <x v="3"/>
    <s v="Adv. Cert. Post Bacc."/>
    <n v="4"/>
    <n v="0"/>
    <n v="3"/>
    <n v="3"/>
    <x v="7"/>
    <m/>
  </r>
  <r>
    <x v="22"/>
    <x v="397"/>
    <x v="3"/>
    <s v="Adv. Cert. Post Bacc."/>
    <n v="17"/>
    <n v="12"/>
    <n v="38"/>
    <n v="20"/>
    <x v="7"/>
    <m/>
  </r>
  <r>
    <x v="22"/>
    <x v="397"/>
    <x v="0"/>
    <s v="MAT"/>
    <n v="30"/>
    <n v="7"/>
    <n v="16"/>
    <n v="8"/>
    <x v="7"/>
    <m/>
  </r>
  <r>
    <x v="22"/>
    <x v="397"/>
    <x v="0"/>
    <s v="MS in Ed"/>
    <n v="16"/>
    <n v="10"/>
    <n v="9"/>
    <n v="10"/>
    <x v="7"/>
    <m/>
  </r>
  <r>
    <x v="22"/>
    <x v="796"/>
    <x v="0"/>
    <s v="MAT"/>
    <n v="8"/>
    <n v="0"/>
    <n v="7"/>
    <n v="0"/>
    <x v="7"/>
    <m/>
  </r>
  <r>
    <x v="22"/>
    <x v="398"/>
    <x v="3"/>
    <s v="Adv. Cert. Post Bacc."/>
    <n v="2"/>
    <n v="1"/>
    <n v="1"/>
    <n v="1"/>
    <x v="7"/>
    <m/>
  </r>
  <r>
    <x v="22"/>
    <x v="399"/>
    <x v="3"/>
    <s v="Adv. Cert. Post Bacc."/>
    <n v="2"/>
    <n v="1"/>
    <n v="0"/>
    <n v="2"/>
    <x v="7"/>
    <m/>
  </r>
  <r>
    <x v="22"/>
    <x v="399"/>
    <x v="0"/>
    <s v="MS in Ed"/>
    <n v="4"/>
    <n v="0"/>
    <n v="3"/>
    <n v="3"/>
    <x v="7"/>
    <m/>
  </r>
  <r>
    <x v="22"/>
    <x v="401"/>
    <x v="3"/>
    <s v="Adv. Cert. Post Bacc."/>
    <n v="12"/>
    <n v="8"/>
    <n v="13"/>
    <n v="16"/>
    <x v="7"/>
    <m/>
  </r>
  <r>
    <x v="22"/>
    <x v="401"/>
    <x v="0"/>
    <s v="MAT"/>
    <n v="20"/>
    <n v="1"/>
    <n v="19"/>
    <n v="15"/>
    <x v="7"/>
    <m/>
  </r>
  <r>
    <x v="22"/>
    <x v="401"/>
    <x v="0"/>
    <s v="MS in Ed"/>
    <n v="33"/>
    <n v="13"/>
    <n v="24"/>
    <n v="26"/>
    <x v="7"/>
    <m/>
  </r>
  <r>
    <x v="22"/>
    <x v="797"/>
    <x v="3"/>
    <s v="Adv. Cert. Post Bacc."/>
    <n v="3"/>
    <n v="3"/>
    <n v="3"/>
    <n v="2"/>
    <x v="7"/>
    <m/>
  </r>
  <r>
    <x v="22"/>
    <x v="797"/>
    <x v="0"/>
    <s v="MS in Ed"/>
    <n v="2"/>
    <n v="0"/>
    <n v="1"/>
    <n v="1"/>
    <x v="7"/>
    <m/>
  </r>
  <r>
    <x v="22"/>
    <x v="798"/>
    <x v="0"/>
    <s v="MAT"/>
    <n v="19"/>
    <n v="5"/>
    <n v="16"/>
    <n v="8"/>
    <x v="7"/>
    <m/>
  </r>
  <r>
    <x v="22"/>
    <x v="799"/>
    <x v="0"/>
    <s v="MAT"/>
    <n v="2"/>
    <n v="0"/>
    <n v="2"/>
    <n v="0"/>
    <x v="7"/>
    <m/>
  </r>
  <r>
    <x v="22"/>
    <x v="402"/>
    <x v="3"/>
    <s v="Adv. Cert. Post Bacc."/>
    <n v="35"/>
    <n v="19"/>
    <n v="38"/>
    <n v="20"/>
    <x v="7"/>
    <m/>
  </r>
  <r>
    <x v="22"/>
    <x v="402"/>
    <x v="0"/>
    <s v="MS in Ed"/>
    <n v="47"/>
    <n v="11"/>
    <n v="46"/>
    <n v="12"/>
    <x v="7"/>
    <m/>
  </r>
  <r>
    <x v="22"/>
    <x v="800"/>
    <x v="3"/>
    <s v="Adv. Cert. Post Bacc."/>
    <n v="13"/>
    <n v="3"/>
    <n v="9"/>
    <n v="8"/>
    <x v="7"/>
    <m/>
  </r>
  <r>
    <x v="22"/>
    <x v="800"/>
    <x v="0"/>
    <s v="MS in Ed"/>
    <n v="12"/>
    <n v="3"/>
    <n v="13"/>
    <n v="5"/>
    <x v="7"/>
    <m/>
  </r>
  <r>
    <x v="22"/>
    <x v="801"/>
    <x v="0"/>
    <s v="MAT"/>
    <n v="22"/>
    <n v="8"/>
    <n v="16"/>
    <n v="10"/>
    <x v="7"/>
    <m/>
  </r>
  <r>
    <x v="22"/>
    <x v="114"/>
    <x v="1"/>
    <s v="BA"/>
    <n v="9"/>
    <n v="1"/>
    <n v="5"/>
    <n v="5"/>
    <x v="5"/>
    <m/>
  </r>
  <r>
    <x v="22"/>
    <x v="115"/>
    <x v="1"/>
    <s v="BA"/>
    <n v="6"/>
    <n v="1"/>
    <n v="0"/>
    <n v="1"/>
    <x v="5"/>
    <m/>
  </r>
  <r>
    <x v="22"/>
    <x v="116"/>
    <x v="1"/>
    <s v="BA"/>
    <n v="106"/>
    <n v="20"/>
    <n v="1000"/>
    <n v="39"/>
    <x v="5"/>
    <m/>
  </r>
  <r>
    <x v="22"/>
    <x v="802"/>
    <x v="1"/>
    <s v="BA"/>
    <n v="1"/>
    <n v="0"/>
    <n v="1"/>
    <n v="0"/>
    <x v="5"/>
    <m/>
  </r>
  <r>
    <x v="22"/>
    <x v="410"/>
    <x v="0"/>
    <s v="MA"/>
    <n v="35"/>
    <n v="17"/>
    <n v="42"/>
    <n v="12"/>
    <x v="16"/>
    <m/>
  </r>
  <r>
    <x v="22"/>
    <x v="411"/>
    <x v="3"/>
    <s v="Adv. Cert. Post Bacc."/>
    <n v="14"/>
    <n v="5"/>
    <n v="13"/>
    <n v="2"/>
    <x v="16"/>
    <m/>
  </r>
  <r>
    <x v="22"/>
    <x v="803"/>
    <x v="0"/>
    <s v="MS"/>
    <n v="11"/>
    <n v="8"/>
    <n v="11"/>
    <n v="4"/>
    <x v="2"/>
    <m/>
  </r>
  <r>
    <x v="22"/>
    <x v="804"/>
    <x v="0"/>
    <s v="MA"/>
    <n v="2"/>
    <n v="5"/>
    <n v="3"/>
    <n v="0"/>
    <x v="5"/>
    <m/>
  </r>
  <r>
    <x v="22"/>
    <x v="805"/>
    <x v="3"/>
    <s v="Adv. Cert. Post Bacc."/>
    <n v="3"/>
    <n v="0"/>
    <n v="3"/>
    <n v="0"/>
    <x v="5"/>
    <m/>
  </r>
  <r>
    <x v="22"/>
    <x v="119"/>
    <x v="1"/>
    <s v="BA"/>
    <n v="21"/>
    <n v="2"/>
    <n v="20"/>
    <n v="4"/>
    <x v="5"/>
    <m/>
  </r>
  <r>
    <x v="22"/>
    <x v="119"/>
    <x v="0"/>
    <s v="MA"/>
    <n v="7"/>
    <n v="7"/>
    <n v="5"/>
    <n v="2"/>
    <x v="5"/>
    <m/>
  </r>
  <r>
    <x v="22"/>
    <x v="120"/>
    <x v="3"/>
    <s v="Adv. Cert. Post Bacc."/>
    <n v="9"/>
    <n v="8"/>
    <n v="23"/>
    <n v="10"/>
    <x v="7"/>
    <m/>
  </r>
  <r>
    <x v="22"/>
    <x v="120"/>
    <x v="1"/>
    <s v="BA"/>
    <n v="48"/>
    <n v="9"/>
    <n v="57"/>
    <n v="6"/>
    <x v="7"/>
    <m/>
  </r>
  <r>
    <x v="22"/>
    <x v="120"/>
    <x v="0"/>
    <s v="MS in Ed"/>
    <n v="11"/>
    <n v="3"/>
    <n v="7"/>
    <n v="8"/>
    <x v="7"/>
    <m/>
  </r>
  <r>
    <x v="22"/>
    <x v="806"/>
    <x v="0"/>
    <s v="MA"/>
    <n v="19"/>
    <n v="8"/>
    <n v="20"/>
    <n v="3"/>
    <x v="2"/>
    <m/>
  </r>
  <r>
    <x v="22"/>
    <x v="807"/>
    <x v="3"/>
    <s v="Adv. Cert. Post Bacc."/>
    <n v="81"/>
    <n v="67"/>
    <n v="45"/>
    <n v="63"/>
    <x v="7"/>
    <m/>
  </r>
  <r>
    <x v="22"/>
    <x v="808"/>
    <x v="3"/>
    <s v="Adv. Cert. Post Bacc."/>
    <n v="5"/>
    <n v="2"/>
    <n v="4"/>
    <n v="1"/>
    <x v="7"/>
    <m/>
  </r>
  <r>
    <x v="22"/>
    <x v="417"/>
    <x v="3"/>
    <s v="Adv. Cert. Post Master's"/>
    <n v="1"/>
    <n v="4"/>
    <n v="2"/>
    <n v="0"/>
    <x v="7"/>
    <m/>
  </r>
  <r>
    <x v="22"/>
    <x v="123"/>
    <x v="1"/>
    <s v="BA"/>
    <n v="569"/>
    <n v="57"/>
    <n v="822"/>
    <n v="100"/>
    <x v="2"/>
    <m/>
  </r>
  <r>
    <x v="22"/>
    <x v="123"/>
    <x v="0"/>
    <s v="MA"/>
    <n v="19"/>
    <n v="2"/>
    <n v="25"/>
    <n v="5"/>
    <x v="2"/>
    <m/>
  </r>
  <r>
    <x v="22"/>
    <x v="809"/>
    <x v="1"/>
    <s v="BA"/>
    <n v="27"/>
    <n v="12"/>
    <n v="24"/>
    <n v="15"/>
    <x v="2"/>
    <m/>
  </r>
  <r>
    <x v="22"/>
    <x v="810"/>
    <x v="1"/>
    <s v="BA"/>
    <n v="16"/>
    <n v="1"/>
    <n v="17"/>
    <n v="2"/>
    <x v="7"/>
    <m/>
  </r>
  <r>
    <x v="22"/>
    <x v="811"/>
    <x v="1"/>
    <s v="BBA"/>
    <n v="10"/>
    <n v="4"/>
    <n v="12"/>
    <n v="11"/>
    <x v="1"/>
    <m/>
  </r>
  <r>
    <x v="22"/>
    <x v="812"/>
    <x v="1"/>
    <s v="BBA"/>
    <n v="106"/>
    <n v="34"/>
    <n v="112"/>
    <n v="92"/>
    <x v="0"/>
    <m/>
  </r>
  <r>
    <x v="22"/>
    <x v="813"/>
    <x v="1"/>
    <s v="BBA"/>
    <n v="44"/>
    <n v="8"/>
    <n v="57"/>
    <n v="33"/>
    <x v="1"/>
    <m/>
  </r>
  <r>
    <x v="22"/>
    <x v="814"/>
    <x v="1"/>
    <s v="BA"/>
    <n v="5"/>
    <n v="0"/>
    <n v="6"/>
    <n v="0"/>
    <x v="5"/>
    <m/>
  </r>
  <r>
    <x v="22"/>
    <x v="127"/>
    <x v="1"/>
    <s v="BA"/>
    <n v="91"/>
    <n v="8"/>
    <n v="105"/>
    <n v="8"/>
    <x v="2"/>
    <m/>
  </r>
  <r>
    <x v="22"/>
    <x v="127"/>
    <x v="0"/>
    <s v="MA"/>
    <n v="7"/>
    <n v="2"/>
    <n v="5"/>
    <n v="7"/>
    <x v="2"/>
    <m/>
  </r>
  <r>
    <x v="22"/>
    <x v="815"/>
    <x v="1"/>
    <s v="BA"/>
    <n v="2"/>
    <n v="2"/>
    <n v="2"/>
    <n v="1"/>
    <x v="2"/>
    <m/>
  </r>
  <r>
    <x v="22"/>
    <x v="815"/>
    <x v="0"/>
    <s v="MA"/>
    <n v="2"/>
    <n v="2"/>
    <n v="2"/>
    <n v="1"/>
    <x v="2"/>
    <m/>
  </r>
  <r>
    <x v="22"/>
    <x v="816"/>
    <x v="1"/>
    <s v="BA"/>
    <n v="8"/>
    <n v="1"/>
    <n v="8"/>
    <n v="1"/>
    <x v="7"/>
    <m/>
  </r>
  <r>
    <x v="22"/>
    <x v="817"/>
    <x v="0"/>
    <s v="MAT"/>
    <n v="64"/>
    <n v="13"/>
    <n v="54"/>
    <n v="18"/>
    <x v="7"/>
    <m/>
  </r>
  <r>
    <x v="22"/>
    <x v="427"/>
    <x v="1"/>
    <s v="BA"/>
    <n v="710"/>
    <n v="101"/>
    <n v="877"/>
    <n v="97"/>
    <x v="7"/>
    <m/>
  </r>
  <r>
    <x v="22"/>
    <x v="427"/>
    <x v="0"/>
    <s v="MAT"/>
    <n v="129"/>
    <n v="63"/>
    <n v="116"/>
    <n v="64"/>
    <x v="7"/>
    <m/>
  </r>
  <r>
    <x v="22"/>
    <x v="427"/>
    <x v="0"/>
    <s v="MS in Ed"/>
    <n v="2"/>
    <n v="4"/>
    <n v="1"/>
    <n v="5"/>
    <x v="7"/>
    <m/>
  </r>
  <r>
    <x v="22"/>
    <x v="818"/>
    <x v="0"/>
    <s v="MS in Ed"/>
    <n v="1"/>
    <n v="0"/>
    <n v="1"/>
    <n v="2"/>
    <x v="7"/>
    <m/>
  </r>
  <r>
    <x v="22"/>
    <x v="819"/>
    <x v="3"/>
    <s v="Adv. Cert. Post Master's"/>
    <n v="1"/>
    <n v="0"/>
    <n v="0"/>
    <n v="0"/>
    <x v="7"/>
    <m/>
  </r>
  <r>
    <x v="22"/>
    <x v="820"/>
    <x v="1"/>
    <s v="BA"/>
    <n v="42"/>
    <n v="7"/>
    <n v="39"/>
    <n v="15"/>
    <x v="5"/>
    <m/>
  </r>
  <r>
    <x v="22"/>
    <x v="821"/>
    <x v="0"/>
    <s v="MM"/>
    <n v="33"/>
    <n v="8"/>
    <n v="26"/>
    <n v="15"/>
    <x v="9"/>
    <m/>
  </r>
  <r>
    <x v="22"/>
    <x v="134"/>
    <x v="1"/>
    <s v="BA"/>
    <n v="5"/>
    <n v="0"/>
    <n v="5"/>
    <n v="2"/>
    <x v="5"/>
    <m/>
  </r>
  <r>
    <x v="22"/>
    <x v="822"/>
    <x v="1"/>
    <s v="BA"/>
    <n v="314"/>
    <n v="67"/>
    <n v="287"/>
    <n v="93"/>
    <x v="6"/>
    <m/>
  </r>
  <r>
    <x v="22"/>
    <x v="356"/>
    <x v="1"/>
    <s v="BA"/>
    <n v="20"/>
    <n v="8"/>
    <n v="22"/>
    <n v="9"/>
    <x v="5"/>
    <m/>
  </r>
  <r>
    <x v="22"/>
    <x v="57"/>
    <x v="1"/>
    <s v="BA"/>
    <n v="653"/>
    <n v="89"/>
    <n v="993"/>
    <n v="162"/>
    <x v="4"/>
    <m/>
  </r>
  <r>
    <x v="22"/>
    <x v="57"/>
    <x v="1"/>
    <s v="BS"/>
    <n v="770"/>
    <n v="28"/>
    <n v="807"/>
    <n v="54"/>
    <x v="4"/>
    <m/>
  </r>
  <r>
    <x v="22"/>
    <x v="57"/>
    <x v="0"/>
    <s v="MA"/>
    <n v="80"/>
    <n v="19"/>
    <n v="63"/>
    <n v="27"/>
    <x v="4"/>
    <m/>
  </r>
  <r>
    <x v="22"/>
    <x v="674"/>
    <x v="0"/>
    <s v="MS in Ed"/>
    <n v="43"/>
    <n v="23"/>
    <n v="45"/>
    <n v="23"/>
    <x v="7"/>
    <m/>
  </r>
  <r>
    <x v="22"/>
    <x v="140"/>
    <x v="0"/>
    <s v="MFA"/>
    <n v="33"/>
    <n v="10"/>
    <n v="43"/>
    <n v="8"/>
    <x v="5"/>
    <m/>
  </r>
  <r>
    <x v="22"/>
    <x v="823"/>
    <x v="3"/>
    <s v="Adv. Cert. Post Bacc."/>
    <n v="3"/>
    <n v="1"/>
    <n v="15"/>
    <n v="1"/>
    <x v="7"/>
    <m/>
  </r>
  <r>
    <x v="22"/>
    <x v="823"/>
    <x v="0"/>
    <s v="MAT"/>
    <n v="2"/>
    <n v="0"/>
    <n v="7"/>
    <n v="0"/>
    <x v="7"/>
    <m/>
  </r>
  <r>
    <x v="22"/>
    <x v="824"/>
    <x v="3"/>
    <s v="Adv. Cert. Post Master's"/>
    <n v="1"/>
    <n v="0"/>
    <n v="0"/>
    <n v="0"/>
    <x v="10"/>
    <m/>
  </r>
  <r>
    <x v="22"/>
    <x v="825"/>
    <x v="0"/>
    <s v="MA"/>
    <n v="56"/>
    <n v="12"/>
    <n v="65"/>
    <n v="11"/>
    <x v="8"/>
    <m/>
  </r>
  <r>
    <x v="22"/>
    <x v="826"/>
    <x v="1"/>
    <s v="BFA"/>
    <n v="218"/>
    <n v="44"/>
    <n v="329"/>
    <n v="65"/>
    <x v="4"/>
    <m/>
  </r>
  <r>
    <x v="22"/>
    <x v="827"/>
    <x v="1"/>
    <s v="BA"/>
    <n v="63"/>
    <n v="19"/>
    <n v="62"/>
    <n v="17"/>
    <x v="9"/>
    <m/>
  </r>
  <r>
    <x v="22"/>
    <x v="828"/>
    <x v="0"/>
    <s v="MAT"/>
    <n v="70"/>
    <n v="36"/>
    <n v="81"/>
    <n v="27"/>
    <x v="7"/>
    <m/>
  </r>
  <r>
    <x v="22"/>
    <x v="828"/>
    <x v="0"/>
    <s v="MS in Ed"/>
    <n v="50"/>
    <n v="14"/>
    <n v="38"/>
    <n v="22"/>
    <x v="7"/>
    <m/>
  </r>
  <r>
    <x v="22"/>
    <x v="829"/>
    <x v="3"/>
    <s v="Adv. Cert. Post Bacc."/>
    <n v="1"/>
    <n v="0"/>
    <n v="0"/>
    <n v="1"/>
    <x v="7"/>
    <m/>
  </r>
  <r>
    <x v="22"/>
    <x v="830"/>
    <x v="1"/>
    <s v="BA"/>
    <n v="35"/>
    <n v="15"/>
    <n v="30"/>
    <n v="12"/>
    <x v="5"/>
    <m/>
  </r>
  <r>
    <x v="22"/>
    <x v="11"/>
    <x v="1"/>
    <s v="BA"/>
    <n v="935"/>
    <n v="293"/>
    <n v="821"/>
    <n v="426"/>
    <x v="1"/>
    <m/>
  </r>
  <r>
    <x v="22"/>
    <x v="831"/>
    <x v="1"/>
    <s v="BA"/>
    <n v="2"/>
    <n v="1"/>
    <n v="0"/>
    <n v="0"/>
    <x v="7"/>
    <m/>
  </r>
  <r>
    <x v="22"/>
    <x v="12"/>
    <x v="1"/>
    <s v="BA"/>
    <n v="361"/>
    <n v="118"/>
    <n v="351"/>
    <n v="143"/>
    <x v="5"/>
    <m/>
  </r>
  <r>
    <x v="22"/>
    <x v="12"/>
    <x v="0"/>
    <s v="MA"/>
    <n v="40"/>
    <n v="14"/>
    <n v="51"/>
    <n v="12"/>
    <x v="5"/>
    <m/>
  </r>
  <r>
    <x v="22"/>
    <x v="832"/>
    <x v="1"/>
    <s v="BA"/>
    <n v="46"/>
    <n v="15"/>
    <n v="84"/>
    <n v="18"/>
    <x v="7"/>
    <m/>
  </r>
  <r>
    <x v="22"/>
    <x v="833"/>
    <x v="1"/>
    <s v="BA"/>
    <n v="16"/>
    <n v="10"/>
    <n v="29"/>
    <n v="0"/>
    <x v="2"/>
    <m/>
  </r>
  <r>
    <x v="22"/>
    <x v="833"/>
    <x v="1"/>
    <s v="BS"/>
    <n v="45"/>
    <n v="9"/>
    <n v="47"/>
    <n v="8"/>
    <x v="2"/>
    <m/>
  </r>
  <r>
    <x v="22"/>
    <x v="457"/>
    <x v="1"/>
    <s v="BA"/>
    <n v="31"/>
    <n v="14"/>
    <n v="43"/>
    <n v="19"/>
    <x v="2"/>
    <m/>
  </r>
  <r>
    <x v="22"/>
    <x v="834"/>
    <x v="3"/>
    <s v="Adv. Cert. Post Bacc."/>
    <n v="6"/>
    <n v="0"/>
    <n v="9"/>
    <n v="4"/>
    <x v="7"/>
    <m/>
  </r>
  <r>
    <x v="22"/>
    <x v="834"/>
    <x v="1"/>
    <s v="BA"/>
    <n v="13"/>
    <n v="5"/>
    <n v="12"/>
    <n v="2"/>
    <x v="7"/>
    <m/>
  </r>
  <r>
    <x v="22"/>
    <x v="834"/>
    <x v="0"/>
    <s v="MS in Ed"/>
    <n v="8"/>
    <n v="4"/>
    <n v="11"/>
    <n v="8"/>
    <x v="7"/>
    <m/>
  </r>
  <r>
    <x v="22"/>
    <x v="835"/>
    <x v="1"/>
    <s v="BA"/>
    <n v="174"/>
    <n v="31"/>
    <n v="163"/>
    <n v="43"/>
    <x v="16"/>
    <m/>
  </r>
  <r>
    <x v="22"/>
    <x v="836"/>
    <x v="1"/>
    <s v="BA"/>
    <n v="33"/>
    <n v="1"/>
    <n v="41"/>
    <n v="8"/>
    <x v="3"/>
    <m/>
  </r>
  <r>
    <x v="22"/>
    <x v="156"/>
    <x v="1"/>
    <s v="BA"/>
    <n v="13"/>
    <n v="3"/>
    <n v="11"/>
    <n v="4"/>
    <x v="5"/>
    <m/>
  </r>
  <r>
    <x v="22"/>
    <x v="156"/>
    <x v="0"/>
    <s v="MA"/>
    <n v="7"/>
    <n v="2"/>
    <n v="3"/>
    <n v="3"/>
    <x v="5"/>
    <m/>
  </r>
  <r>
    <x v="22"/>
    <x v="837"/>
    <x v="1"/>
    <s v="BA"/>
    <n v="2"/>
    <n v="0"/>
    <n v="1"/>
    <n v="0"/>
    <x v="7"/>
    <m/>
  </r>
  <r>
    <x v="22"/>
    <x v="838"/>
    <x v="0"/>
    <s v="MA"/>
    <n v="4"/>
    <n v="3"/>
    <n v="6"/>
    <n v="0"/>
    <x v="2"/>
    <m/>
  </r>
  <r>
    <x v="22"/>
    <x v="293"/>
    <x v="1"/>
    <s v="BA"/>
    <n v="10"/>
    <n v="2"/>
    <n v="9"/>
    <n v="0"/>
    <x v="2"/>
    <m/>
  </r>
  <r>
    <x v="22"/>
    <x v="293"/>
    <x v="1"/>
    <s v="BS"/>
    <n v="28"/>
    <n v="6"/>
    <n v="22"/>
    <n v="3"/>
    <x v="2"/>
    <m/>
  </r>
  <r>
    <x v="22"/>
    <x v="839"/>
    <x v="1"/>
    <s v="BA"/>
    <n v="5"/>
    <n v="0"/>
    <n v="6"/>
    <n v="0"/>
    <x v="7"/>
    <m/>
  </r>
  <r>
    <x v="22"/>
    <x v="462"/>
    <x v="1"/>
    <s v="BA"/>
    <n v="4"/>
    <n v="1"/>
    <n v="3"/>
    <n v="0"/>
    <x v="5"/>
    <m/>
  </r>
  <r>
    <x v="22"/>
    <x v="466"/>
    <x v="1"/>
    <s v="BA"/>
    <n v="2"/>
    <n v="0"/>
    <n v="1"/>
    <n v="1"/>
    <x v="5"/>
    <m/>
  </r>
  <r>
    <x v="22"/>
    <x v="20"/>
    <x v="1"/>
    <s v="BA"/>
    <n v="227"/>
    <n v="69"/>
    <n v="185"/>
    <n v="90"/>
    <x v="5"/>
    <m/>
  </r>
  <r>
    <x v="22"/>
    <x v="20"/>
    <x v="1"/>
    <s v="BA"/>
    <n v="2"/>
    <n v="0"/>
    <n v="0"/>
    <n v="0"/>
    <x v="5"/>
    <m/>
  </r>
  <r>
    <x v="22"/>
    <x v="20"/>
    <x v="0"/>
    <s v="MA"/>
    <n v="2"/>
    <n v="0"/>
    <n v="0"/>
    <n v="0"/>
    <x v="5"/>
    <m/>
  </r>
  <r>
    <x v="22"/>
    <x v="20"/>
    <x v="0"/>
    <s v="MA"/>
    <n v="45"/>
    <n v="13"/>
    <n v="26"/>
    <n v="23"/>
    <x v="5"/>
    <m/>
  </r>
  <r>
    <x v="22"/>
    <x v="20"/>
    <x v="0"/>
    <s v="MA"/>
    <n v="48"/>
    <n v="9"/>
    <n v="44"/>
    <n v="16"/>
    <x v="5"/>
    <m/>
  </r>
  <r>
    <x v="22"/>
    <x v="840"/>
    <x v="1"/>
    <s v="BA"/>
    <n v="99"/>
    <n v="14"/>
    <n v="94"/>
    <n v="20"/>
    <x v="7"/>
    <m/>
  </r>
  <r>
    <x v="22"/>
    <x v="841"/>
    <x v="1"/>
    <s v="BA"/>
    <n v="10"/>
    <n v="2"/>
    <n v="4"/>
    <n v="3"/>
    <x v="14"/>
    <m/>
  </r>
  <r>
    <x v="22"/>
    <x v="164"/>
    <x v="1"/>
    <s v="BA"/>
    <n v="10"/>
    <n v="0"/>
    <n v="6"/>
    <n v="3"/>
    <x v="5"/>
    <m/>
  </r>
  <r>
    <x v="22"/>
    <x v="164"/>
    <x v="0"/>
    <s v="MA"/>
    <n v="3"/>
    <n v="0"/>
    <n v="2"/>
    <n v="1"/>
    <x v="5"/>
    <m/>
  </r>
  <r>
    <x v="22"/>
    <x v="842"/>
    <x v="3"/>
    <s v="Adv. Cert. Post Bacc."/>
    <n v="1"/>
    <n v="0"/>
    <n v="0"/>
    <n v="0"/>
    <x v="5"/>
    <m/>
  </r>
  <r>
    <x v="22"/>
    <x v="843"/>
    <x v="1"/>
    <s v="BA"/>
    <n v="3"/>
    <n v="0"/>
    <n v="6"/>
    <n v="0"/>
    <x v="7"/>
    <m/>
  </r>
  <r>
    <x v="22"/>
    <x v="297"/>
    <x v="0"/>
    <s v="MM"/>
    <n v="61"/>
    <n v="27"/>
    <n v="55"/>
    <n v="32"/>
    <x v="9"/>
    <m/>
  </r>
  <r>
    <x v="22"/>
    <x v="471"/>
    <x v="1"/>
    <s v="BA"/>
    <n v="2"/>
    <n v="1"/>
    <n v="1"/>
    <n v="1"/>
    <x v="5"/>
    <m/>
  </r>
  <r>
    <x v="22"/>
    <x v="844"/>
    <x v="1"/>
    <s v="BA"/>
    <n v="23"/>
    <n v="8"/>
    <n v="20"/>
    <n v="9"/>
    <x v="10"/>
    <m/>
  </r>
  <r>
    <x v="22"/>
    <x v="845"/>
    <x v="1"/>
    <s v="BA"/>
    <n v="5"/>
    <n v="1"/>
    <n v="2"/>
    <n v="4"/>
    <x v="5"/>
    <m/>
  </r>
  <r>
    <x v="22"/>
    <x v="363"/>
    <x v="0"/>
    <s v="MA"/>
    <n v="10"/>
    <n v="3"/>
    <n v="7"/>
    <n v="6"/>
    <x v="5"/>
    <m/>
  </r>
  <r>
    <x v="22"/>
    <x v="846"/>
    <x v="3"/>
    <s v="Adv. Cert. Post Master's"/>
    <n v="2"/>
    <n v="1"/>
    <n v="1"/>
    <n v="2"/>
    <x v="7"/>
    <m/>
  </r>
  <r>
    <x v="22"/>
    <x v="846"/>
    <x v="0"/>
    <s v="MLS"/>
    <n v="14"/>
    <n v="2"/>
    <n v="19"/>
    <n v="5"/>
    <x v="7"/>
    <m/>
  </r>
  <r>
    <x v="22"/>
    <x v="847"/>
    <x v="0"/>
    <s v="MLS"/>
    <n v="5"/>
    <n v="1"/>
    <n v="2"/>
    <n v="1"/>
    <x v="7"/>
    <m/>
  </r>
  <r>
    <x v="22"/>
    <x v="848"/>
    <x v="0"/>
    <s v="MLS"/>
    <n v="48"/>
    <n v="9"/>
    <m/>
    <m/>
    <x v="7"/>
    <m/>
  </r>
  <r>
    <x v="22"/>
    <x v="848"/>
    <x v="0"/>
    <s v="MLS"/>
    <n v="257"/>
    <n v="64"/>
    <n v="256"/>
    <n v="76"/>
    <x v="7"/>
    <m/>
  </r>
  <r>
    <x v="22"/>
    <x v="167"/>
    <x v="1"/>
    <s v="BA"/>
    <n v="57"/>
    <n v="16"/>
    <n v="57"/>
    <n v="27"/>
    <x v="5"/>
    <m/>
  </r>
  <r>
    <x v="22"/>
    <x v="849"/>
    <x v="1"/>
    <s v="BA"/>
    <n v="97"/>
    <n v="19"/>
    <n v="68"/>
    <n v="26"/>
    <x v="5"/>
    <m/>
  </r>
  <r>
    <x v="22"/>
    <x v="849"/>
    <x v="0"/>
    <s v="MS in Ed"/>
    <n v="99"/>
    <n v="36"/>
    <n v="93"/>
    <n v="48"/>
    <x v="5"/>
    <m/>
  </r>
  <r>
    <x v="22"/>
    <x v="850"/>
    <x v="3"/>
    <s v="Adv. Cert. Post Bacc."/>
    <n v="18"/>
    <n v="4"/>
    <n v="10"/>
    <n v="4"/>
    <x v="7"/>
    <m/>
  </r>
  <r>
    <x v="22"/>
    <x v="850"/>
    <x v="0"/>
    <s v="MS in Ed"/>
    <n v="57"/>
    <n v="25"/>
    <n v="56"/>
    <n v="29"/>
    <x v="7"/>
    <m/>
  </r>
  <r>
    <x v="22"/>
    <x v="851"/>
    <x v="0"/>
    <s v="MS in Ed"/>
    <n v="29"/>
    <n v="14"/>
    <n v="38"/>
    <n v="5"/>
    <x v="7"/>
    <m/>
  </r>
  <r>
    <x v="22"/>
    <x v="32"/>
    <x v="1"/>
    <s v="BA"/>
    <n v="316"/>
    <n v="63"/>
    <n v="315"/>
    <n v="85"/>
    <x v="8"/>
    <m/>
  </r>
  <r>
    <x v="22"/>
    <x v="32"/>
    <x v="0"/>
    <s v="MA"/>
    <n v="35"/>
    <n v="11"/>
    <n v="39"/>
    <n v="13"/>
    <x v="8"/>
    <m/>
  </r>
  <r>
    <x v="22"/>
    <x v="852"/>
    <x v="0"/>
    <s v="MS in Ed"/>
    <n v="14"/>
    <n v="0"/>
    <n v="20"/>
    <n v="2"/>
    <x v="7"/>
    <m/>
  </r>
  <r>
    <x v="22"/>
    <x v="853"/>
    <x v="1"/>
    <s v="BA"/>
    <n v="123"/>
    <n v="17"/>
    <n v="140"/>
    <n v="22"/>
    <x v="7"/>
    <m/>
  </r>
  <r>
    <x v="22"/>
    <x v="170"/>
    <x v="1"/>
    <s v="BA"/>
    <n v="317"/>
    <n v="78"/>
    <n v="291"/>
    <n v="134"/>
    <x v="3"/>
    <m/>
  </r>
  <r>
    <x v="22"/>
    <x v="170"/>
    <x v="0"/>
    <s v="MA"/>
    <n v="15"/>
    <n v="3"/>
    <n v="19"/>
    <n v="3"/>
    <x v="3"/>
    <m/>
  </r>
  <r>
    <x v="22"/>
    <x v="33"/>
    <x v="0"/>
    <s v="MS"/>
    <n v="73"/>
    <n v="24"/>
    <n v="70"/>
    <n v="21"/>
    <x v="6"/>
    <m/>
  </r>
  <r>
    <x v="22"/>
    <x v="192"/>
    <x v="1"/>
    <s v="BA"/>
    <n v="1"/>
    <n v="1"/>
    <m/>
    <m/>
    <x v="4"/>
    <m/>
  </r>
  <r>
    <x v="22"/>
    <x v="364"/>
    <x v="1"/>
    <s v="BA"/>
    <n v="9"/>
    <n v="0"/>
    <n v="7"/>
    <n v="3"/>
    <x v="5"/>
    <m/>
  </r>
  <r>
    <x v="22"/>
    <x v="34"/>
    <x v="1"/>
    <s v="BA"/>
    <n v="40"/>
    <n v="0"/>
    <n v="35"/>
    <n v="10"/>
    <x v="9"/>
    <m/>
  </r>
  <r>
    <x v="22"/>
    <x v="34"/>
    <x v="0"/>
    <s v="MA"/>
    <n v="6"/>
    <n v="4"/>
    <n v="7"/>
    <n v="5"/>
    <x v="9"/>
    <m/>
  </r>
  <r>
    <x v="22"/>
    <x v="854"/>
    <x v="3"/>
    <s v="Adv. Cert. Post Bacc."/>
    <n v="4"/>
    <n v="1"/>
    <n v="2"/>
    <n v="2"/>
    <x v="3"/>
    <m/>
  </r>
  <r>
    <x v="22"/>
    <x v="855"/>
    <x v="3"/>
    <s v="Adv. Cert. Post Bacc."/>
    <n v="13"/>
    <n v="4"/>
    <n v="20"/>
    <n v="7"/>
    <x v="7"/>
    <m/>
  </r>
  <r>
    <x v="22"/>
    <x v="856"/>
    <x v="3"/>
    <s v="Adv. Cert. Post Master's"/>
    <n v="3"/>
    <n v="0"/>
    <n v="2"/>
    <n v="4"/>
    <x v="9"/>
    <m/>
  </r>
  <r>
    <x v="22"/>
    <x v="856"/>
    <x v="3"/>
    <s v="Adv. Dipl. Post Master's"/>
    <n v="3"/>
    <n v="0"/>
    <n v="1"/>
    <n v="0"/>
    <x v="9"/>
    <m/>
  </r>
  <r>
    <x v="22"/>
    <x v="856"/>
    <x v="0"/>
    <s v="Mus.B"/>
    <n v="68"/>
    <n v="6"/>
    <n v="73"/>
    <n v="21"/>
    <x v="9"/>
    <m/>
  </r>
  <r>
    <x v="22"/>
    <x v="857"/>
    <x v="3"/>
    <s v="Adv. Cert. Post Bacc."/>
    <n v="1"/>
    <n v="0"/>
    <n v="0"/>
    <n v="0"/>
    <x v="9"/>
    <m/>
  </r>
  <r>
    <x v="22"/>
    <x v="220"/>
    <x v="1"/>
    <s v="BA"/>
    <n v="65"/>
    <n v="5"/>
    <n v="83"/>
    <n v="9"/>
    <x v="7"/>
    <m/>
  </r>
  <r>
    <x v="22"/>
    <x v="220"/>
    <x v="0"/>
    <s v="MS in Ed"/>
    <n v="49"/>
    <n v="11"/>
    <n v="48"/>
    <n v="10"/>
    <x v="7"/>
    <m/>
  </r>
  <r>
    <x v="22"/>
    <x v="858"/>
    <x v="1"/>
    <s v="BA"/>
    <n v="1"/>
    <n v="0"/>
    <n v="1"/>
    <n v="0"/>
    <x v="9"/>
    <m/>
  </r>
  <r>
    <x v="22"/>
    <x v="858"/>
    <x v="0"/>
    <s v="MA"/>
    <n v="1"/>
    <n v="0"/>
    <n v="1"/>
    <n v="0"/>
    <x v="9"/>
    <m/>
  </r>
  <r>
    <x v="22"/>
    <x v="859"/>
    <x v="1"/>
    <s v="BS"/>
    <n v="209"/>
    <n v="49"/>
    <n v="204"/>
    <n v="61"/>
    <x v="6"/>
    <m/>
  </r>
  <r>
    <x v="22"/>
    <x v="860"/>
    <x v="1"/>
    <s v="BS"/>
    <n v="309"/>
    <n v="55"/>
    <n v="282"/>
    <n v="55"/>
    <x v="6"/>
    <m/>
  </r>
  <r>
    <x v="22"/>
    <x v="860"/>
    <x v="0"/>
    <s v="MS"/>
    <n v="62"/>
    <n v="23"/>
    <n v="57"/>
    <n v="8"/>
    <x v="6"/>
    <m/>
  </r>
  <r>
    <x v="22"/>
    <x v="35"/>
    <x v="1"/>
    <s v="BA"/>
    <n v="43"/>
    <n v="11"/>
    <n v="42"/>
    <n v="14"/>
    <x v="5"/>
    <m/>
  </r>
  <r>
    <x v="22"/>
    <x v="35"/>
    <x v="1"/>
    <s v="BA"/>
    <n v="4"/>
    <n v="1"/>
    <n v="1"/>
    <n v="1"/>
    <x v="5"/>
    <m/>
  </r>
  <r>
    <x v="22"/>
    <x v="35"/>
    <x v="0"/>
    <s v="MA"/>
    <n v="4"/>
    <n v="1"/>
    <n v="4"/>
    <n v="1"/>
    <x v="5"/>
    <m/>
  </r>
  <r>
    <x v="22"/>
    <x v="861"/>
    <x v="0"/>
    <s v="MS"/>
    <n v="9"/>
    <n v="0"/>
    <n v="12"/>
    <n v="4"/>
    <x v="2"/>
    <m/>
  </r>
  <r>
    <x v="22"/>
    <x v="862"/>
    <x v="3"/>
    <s v="Adv. Cert. Post Bacc."/>
    <n v="29"/>
    <n v="16"/>
    <n v="45"/>
    <n v="10"/>
    <x v="7"/>
    <m/>
  </r>
  <r>
    <x v="22"/>
    <x v="862"/>
    <x v="1"/>
    <s v="BS"/>
    <n v="200"/>
    <n v="23"/>
    <n v="247"/>
    <n v="23"/>
    <x v="7"/>
    <m/>
  </r>
  <r>
    <x v="22"/>
    <x v="862"/>
    <x v="0"/>
    <s v="MS in Ed"/>
    <n v="24"/>
    <n v="14"/>
    <n v="21"/>
    <n v="17"/>
    <x v="7"/>
    <m/>
  </r>
  <r>
    <x v="22"/>
    <x v="230"/>
    <x v="1"/>
    <s v="BA"/>
    <n v="49"/>
    <n v="3"/>
    <n v="58"/>
    <n v="5"/>
    <x v="2"/>
    <m/>
  </r>
  <r>
    <x v="22"/>
    <x v="230"/>
    <x v="1"/>
    <s v="BS"/>
    <n v="15"/>
    <n v="2"/>
    <n v="45"/>
    <n v="5"/>
    <x v="2"/>
    <m/>
  </r>
  <r>
    <x v="22"/>
    <x v="230"/>
    <x v="0"/>
    <s v="MA"/>
    <n v="10"/>
    <n v="2"/>
    <n v="6"/>
    <n v="1"/>
    <x v="2"/>
    <m/>
  </r>
  <r>
    <x v="22"/>
    <x v="863"/>
    <x v="1"/>
    <s v="BA"/>
    <n v="1"/>
    <n v="0"/>
    <n v="1"/>
    <n v="0"/>
    <x v="2"/>
    <m/>
  </r>
  <r>
    <x v="22"/>
    <x v="863"/>
    <x v="0"/>
    <s v="MA"/>
    <n v="1"/>
    <n v="0"/>
    <n v="1"/>
    <n v="0"/>
    <x v="2"/>
    <m/>
  </r>
  <r>
    <x v="22"/>
    <x v="864"/>
    <x v="1"/>
    <s v="BA"/>
    <n v="2"/>
    <n v="0"/>
    <n v="3"/>
    <n v="0"/>
    <x v="7"/>
    <m/>
  </r>
  <r>
    <x v="22"/>
    <x v="865"/>
    <x v="1"/>
    <s v="BA"/>
    <n v="328"/>
    <n v="94"/>
    <n v="302"/>
    <n v="155"/>
    <x v="10"/>
    <m/>
  </r>
  <r>
    <x v="22"/>
    <x v="866"/>
    <x v="1"/>
    <s v="BA"/>
    <n v="5"/>
    <n v="0"/>
    <n v="5"/>
    <n v="1"/>
    <x v="7"/>
    <m/>
  </r>
  <r>
    <x v="22"/>
    <x v="36"/>
    <x v="1"/>
    <s v="BA"/>
    <n v="1891"/>
    <n v="551"/>
    <n v="2018"/>
    <n v="701"/>
    <x v="5"/>
    <m/>
  </r>
  <r>
    <x v="22"/>
    <x v="36"/>
    <x v="0"/>
    <s v="MA"/>
    <n v="35"/>
    <n v="11"/>
    <n v="39"/>
    <n v="11"/>
    <x v="5"/>
    <m/>
  </r>
  <r>
    <x v="22"/>
    <x v="867"/>
    <x v="1"/>
    <s v="BA"/>
    <n v="7"/>
    <n v="5"/>
    <n v="17"/>
    <n v="5"/>
    <x v="5"/>
    <m/>
  </r>
  <r>
    <x v="22"/>
    <x v="868"/>
    <x v="1"/>
    <s v="BS"/>
    <n v="16"/>
    <n v="0"/>
    <n v="23"/>
    <n v="7"/>
    <x v="1"/>
    <m/>
  </r>
  <r>
    <x v="22"/>
    <x v="869"/>
    <x v="1"/>
    <s v="BA"/>
    <n v="1"/>
    <n v="2"/>
    <n v="4"/>
    <n v="0"/>
    <x v="5"/>
    <m/>
  </r>
  <r>
    <x v="22"/>
    <x v="870"/>
    <x v="3"/>
    <s v="Adv. Cert. Post Bacc."/>
    <n v="1"/>
    <n v="0"/>
    <n v="5"/>
    <n v="0"/>
    <x v="0"/>
    <m/>
  </r>
  <r>
    <x v="22"/>
    <x v="871"/>
    <x v="0"/>
    <s v="MS"/>
    <n v="8"/>
    <n v="3"/>
    <n v="5"/>
    <n v="7"/>
    <x v="0"/>
    <m/>
  </r>
  <r>
    <x v="22"/>
    <x v="872"/>
    <x v="0"/>
    <s v="MS"/>
    <n v="2"/>
    <n v="1"/>
    <n v="0"/>
    <n v="5"/>
    <x v="0"/>
    <m/>
  </r>
  <r>
    <x v="22"/>
    <x v="873"/>
    <x v="0"/>
    <s v="MS"/>
    <n v="18"/>
    <n v="16"/>
    <n v="18"/>
    <n v="16"/>
    <x v="0"/>
    <m/>
  </r>
  <r>
    <x v="22"/>
    <x v="531"/>
    <x v="1"/>
    <s v="BA"/>
    <n v="3"/>
    <n v="0"/>
    <n v="3"/>
    <n v="0"/>
    <x v="5"/>
    <m/>
  </r>
  <r>
    <x v="22"/>
    <x v="874"/>
    <x v="3"/>
    <s v="Adv. Cert. Post Master's"/>
    <n v="18"/>
    <n v="0"/>
    <n v="0"/>
    <n v="0"/>
    <x v="7"/>
    <m/>
  </r>
  <r>
    <x v="22"/>
    <x v="875"/>
    <x v="3"/>
    <s v="Adv. Cert. Post Master's"/>
    <n v="57"/>
    <n v="17"/>
    <n v="48"/>
    <n v="34"/>
    <x v="7"/>
    <m/>
  </r>
  <r>
    <x v="22"/>
    <x v="238"/>
    <x v="3"/>
    <s v="Adv. Cert. Post Master's"/>
    <n v="18"/>
    <n v="33"/>
    <n v="0"/>
    <n v="0"/>
    <x v="7"/>
    <m/>
  </r>
  <r>
    <x v="22"/>
    <x v="239"/>
    <x v="0"/>
    <s v="MS in Ed"/>
    <n v="107"/>
    <n v="38"/>
    <n v="105"/>
    <n v="33"/>
    <x v="7"/>
    <m/>
  </r>
  <r>
    <x v="22"/>
    <x v="876"/>
    <x v="3"/>
    <s v="Adv. Cert. Post Master's"/>
    <n v="4"/>
    <n v="0"/>
    <n v="5"/>
    <n v="1"/>
    <x v="7"/>
    <m/>
  </r>
  <r>
    <x v="22"/>
    <x v="41"/>
    <x v="1"/>
    <s v="BA"/>
    <n v="509"/>
    <n v="177"/>
    <n v="493"/>
    <n v="248"/>
    <x v="5"/>
    <m/>
  </r>
  <r>
    <x v="22"/>
    <x v="877"/>
    <x v="1"/>
    <s v="BA"/>
    <n v="1"/>
    <n v="0"/>
    <n v="4"/>
    <n v="0"/>
    <x v="7"/>
    <m/>
  </r>
  <r>
    <x v="22"/>
    <x v="42"/>
    <x v="1"/>
    <s v="BA"/>
    <n v="92"/>
    <n v="18"/>
    <n v="74"/>
    <n v="29"/>
    <x v="5"/>
    <m/>
  </r>
  <r>
    <x v="22"/>
    <x v="42"/>
    <x v="0"/>
    <s v="MA"/>
    <n v="5"/>
    <n v="3"/>
    <n v="11"/>
    <n v="1"/>
    <x v="5"/>
    <m/>
  </r>
  <r>
    <x v="22"/>
    <x v="878"/>
    <x v="1"/>
    <s v="BA"/>
    <n v="25"/>
    <n v="6"/>
    <n v="29"/>
    <n v="7"/>
    <x v="7"/>
    <m/>
  </r>
  <r>
    <x v="22"/>
    <x v="715"/>
    <x v="0"/>
    <s v="MS in Ed"/>
    <n v="17"/>
    <n v="10"/>
    <n v="21"/>
    <n v="6"/>
    <x v="7"/>
    <m/>
  </r>
  <r>
    <x v="22"/>
    <x v="716"/>
    <x v="0"/>
    <s v="MS in Ed"/>
    <n v="100"/>
    <n v="38"/>
    <n v="88"/>
    <n v="38"/>
    <x v="7"/>
    <m/>
  </r>
  <r>
    <x v="22"/>
    <x v="879"/>
    <x v="3"/>
    <s v="Adv. Cert. Post Master's"/>
    <n v="8"/>
    <n v="1"/>
    <n v="18"/>
    <n v="2"/>
    <x v="7"/>
    <m/>
  </r>
  <r>
    <x v="22"/>
    <x v="880"/>
    <x v="3"/>
    <s v="Adv. Cert. Post Master's"/>
    <n v="4"/>
    <n v="5"/>
    <n v="5"/>
    <n v="4"/>
    <x v="7"/>
    <m/>
  </r>
  <r>
    <x v="22"/>
    <x v="245"/>
    <x v="0"/>
    <s v="MA"/>
    <n v="32"/>
    <n v="16"/>
    <n v="32"/>
    <n v="16"/>
    <x v="6"/>
    <m/>
  </r>
  <r>
    <x v="22"/>
    <x v="881"/>
    <x v="1"/>
    <s v="BA"/>
    <n v="149"/>
    <n v="19"/>
    <n v="170"/>
    <n v="29"/>
    <x v="9"/>
    <m/>
  </r>
  <r>
    <x v="22"/>
    <x v="881"/>
    <x v="1"/>
    <s v="BFA"/>
    <n v="28"/>
    <n v="13"/>
    <n v="38"/>
    <n v="14"/>
    <x v="9"/>
    <m/>
  </r>
  <r>
    <x v="22"/>
    <x v="881"/>
    <x v="0"/>
    <s v="MFA"/>
    <n v="16"/>
    <n v="8"/>
    <n v="9"/>
    <n v="15"/>
    <x v="9"/>
    <m/>
  </r>
  <r>
    <x v="22"/>
    <x v="882"/>
    <x v="3"/>
    <s v="Adv. Cert. Post Master's"/>
    <n v="9"/>
    <n v="11"/>
    <n v="9"/>
    <n v="0"/>
    <x v="7"/>
    <m/>
  </r>
  <r>
    <x v="22"/>
    <x v="883"/>
    <x v="0"/>
    <s v="MS in Ed"/>
    <n v="7"/>
    <n v="0"/>
    <n v="9"/>
    <n v="0"/>
    <x v="7"/>
    <m/>
  </r>
  <r>
    <x v="22"/>
    <x v="884"/>
    <x v="3"/>
    <s v="Adv. Cert. Post Master's"/>
    <n v="1"/>
    <n v="2"/>
    <m/>
    <m/>
    <x v="7"/>
    <m/>
  </r>
  <r>
    <x v="22"/>
    <x v="884"/>
    <x v="0"/>
    <s v="MS in Ed"/>
    <n v="41"/>
    <n v="17"/>
    <n v="32"/>
    <n v="16"/>
    <x v="7"/>
    <m/>
  </r>
  <r>
    <x v="22"/>
    <x v="885"/>
    <x v="3"/>
    <s v="Adv. Cert. Post Bacc."/>
    <n v="5"/>
    <n v="0"/>
    <n v="5"/>
    <n v="0"/>
    <x v="7"/>
    <m/>
  </r>
  <r>
    <x v="22"/>
    <x v="886"/>
    <x v="1"/>
    <s v="BA"/>
    <n v="28"/>
    <n v="10"/>
    <n v="21"/>
    <n v="8"/>
    <x v="9"/>
    <m/>
  </r>
  <r>
    <x v="22"/>
    <x v="887"/>
    <x v="0"/>
    <s v="MA"/>
    <n v="77"/>
    <n v="37"/>
    <n v="68"/>
    <n v="40"/>
    <x v="10"/>
    <m/>
  </r>
  <r>
    <x v="22"/>
    <x v="374"/>
    <x v="1"/>
    <s v="BA"/>
    <n v="96"/>
    <n v="24"/>
    <n v="106"/>
    <n v="27"/>
    <x v="10"/>
    <m/>
  </r>
  <r>
    <x v="22"/>
    <x v="888"/>
    <x v="1"/>
    <s v="BA"/>
    <n v="3"/>
    <n v="0"/>
    <n v="1"/>
    <n v="0"/>
    <x v="7"/>
    <m/>
  </r>
  <r>
    <x v="22"/>
    <x v="556"/>
    <x v="1"/>
    <s v="BA"/>
    <n v="17"/>
    <n v="1"/>
    <n v="12"/>
    <n v="7"/>
    <x v="5"/>
    <m/>
  </r>
  <r>
    <x v="23"/>
    <x v="1"/>
    <x v="2"/>
    <s v="AAS"/>
    <n v="283"/>
    <n v="65"/>
    <n v="277"/>
    <n v="61"/>
    <x v="0"/>
    <m/>
  </r>
  <r>
    <x v="23"/>
    <x v="46"/>
    <x v="2"/>
    <s v="AS"/>
    <n v="22"/>
    <n v="9"/>
    <n v="30"/>
    <n v="7"/>
    <x v="0"/>
    <m/>
  </r>
  <r>
    <x v="23"/>
    <x v="734"/>
    <x v="2"/>
    <s v="AAS"/>
    <n v="128"/>
    <n v="9"/>
    <n v="136"/>
    <n v="20"/>
    <x v="12"/>
    <m/>
  </r>
  <r>
    <x v="23"/>
    <x v="117"/>
    <x v="2"/>
    <s v="AS"/>
    <n v="193"/>
    <n v="33"/>
    <n v="185"/>
    <n v="46"/>
    <x v="9"/>
    <m/>
  </r>
  <r>
    <x v="23"/>
    <x v="50"/>
    <x v="2"/>
    <s v="AS"/>
    <n v="63"/>
    <n v="3"/>
    <n v="53"/>
    <n v="8"/>
    <x v="2"/>
    <m/>
  </r>
  <r>
    <x v="23"/>
    <x v="51"/>
    <x v="2"/>
    <s v="AS"/>
    <n v="1385"/>
    <n v="388"/>
    <n v="1204"/>
    <n v="325"/>
    <x v="1"/>
    <m/>
  </r>
  <r>
    <x v="23"/>
    <x v="127"/>
    <x v="2"/>
    <s v="AS"/>
    <n v="49"/>
    <n v="4"/>
    <n v="44"/>
    <n v="5"/>
    <x v="2"/>
    <m/>
  </r>
  <r>
    <x v="23"/>
    <x v="742"/>
    <x v="2"/>
    <s v="AAS"/>
    <n v="257"/>
    <n v="25"/>
    <n v="233"/>
    <n v="34"/>
    <x v="4"/>
    <m/>
  </r>
  <r>
    <x v="23"/>
    <x v="9"/>
    <x v="2"/>
    <s v="AAS"/>
    <n v="228"/>
    <n v="50"/>
    <n v="182"/>
    <n v="37"/>
    <x v="4"/>
    <m/>
  </r>
  <r>
    <x v="23"/>
    <x v="9"/>
    <x v="3"/>
    <s v="Cert. &gt;=30 Credits"/>
    <n v="4"/>
    <n v="3"/>
    <n v="7"/>
    <n v="1"/>
    <x v="4"/>
    <m/>
  </r>
  <r>
    <x v="23"/>
    <x v="560"/>
    <x v="2"/>
    <s v="AS"/>
    <n v="237"/>
    <n v="5"/>
    <n v="366"/>
    <n v="20"/>
    <x v="4"/>
    <m/>
  </r>
  <r>
    <x v="23"/>
    <x v="58"/>
    <x v="2"/>
    <s v="AS"/>
    <n v="1287"/>
    <n v="218"/>
    <n v="1221"/>
    <n v="243"/>
    <x v="11"/>
    <m/>
  </r>
  <r>
    <x v="23"/>
    <x v="441"/>
    <x v="2"/>
    <s v="AS"/>
    <n v="35"/>
    <n v="4"/>
    <n v="40"/>
    <n v="7"/>
    <x v="9"/>
    <m/>
  </r>
  <r>
    <x v="23"/>
    <x v="889"/>
    <x v="2"/>
    <s v="AS"/>
    <n v="332"/>
    <n v="57"/>
    <n v="334"/>
    <n v="61"/>
    <x v="3"/>
    <m/>
  </r>
  <r>
    <x v="23"/>
    <x v="890"/>
    <x v="2"/>
    <s v="AAS"/>
    <n v="173"/>
    <n v="16"/>
    <n v="160"/>
    <n v="20"/>
    <x v="17"/>
    <m/>
  </r>
  <r>
    <x v="23"/>
    <x v="60"/>
    <x v="2"/>
    <s v="AS"/>
    <n v="224"/>
    <n v="13"/>
    <n v="186"/>
    <n v="18"/>
    <x v="12"/>
    <m/>
  </r>
  <r>
    <x v="23"/>
    <x v="891"/>
    <x v="2"/>
    <s v="AS"/>
    <n v="3"/>
    <n v="0"/>
    <n v="0"/>
    <n v="0"/>
    <x v="2"/>
    <m/>
  </r>
  <r>
    <x v="23"/>
    <x v="652"/>
    <x v="2"/>
    <s v="AS"/>
    <n v="35"/>
    <n v="1"/>
    <n v="30"/>
    <n v="2"/>
    <x v="2"/>
    <m/>
  </r>
  <r>
    <x v="23"/>
    <x v="892"/>
    <x v="3"/>
    <s v="Cert. &gt;=30 Credits"/>
    <n v="9"/>
    <n v="2"/>
    <n v="6"/>
    <n v="2"/>
    <x v="6"/>
    <m/>
  </r>
  <r>
    <x v="23"/>
    <x v="893"/>
    <x v="2"/>
    <s v="AS"/>
    <n v="1311"/>
    <n v="168"/>
    <n v="1205"/>
    <n v="237"/>
    <x v="6"/>
    <m/>
  </r>
  <r>
    <x v="23"/>
    <x v="894"/>
    <x v="2"/>
    <s v="AAS"/>
    <n v="117"/>
    <n v="26"/>
    <n v="108"/>
    <n v="38"/>
    <x v="4"/>
    <m/>
  </r>
  <r>
    <x v="23"/>
    <x v="894"/>
    <x v="3"/>
    <s v="Cert. &gt;=30 Credits"/>
    <n v="4"/>
    <n v="1"/>
    <n v="1"/>
    <n v="1"/>
    <x v="4"/>
    <m/>
  </r>
  <r>
    <x v="23"/>
    <x v="99"/>
    <x v="2"/>
    <s v="AA"/>
    <n v="4358"/>
    <n v="788"/>
    <n v="3818"/>
    <n v="822"/>
    <x v="5"/>
    <m/>
  </r>
  <r>
    <x v="23"/>
    <x v="895"/>
    <x v="2"/>
    <s v="AA"/>
    <n v="358"/>
    <n v="54"/>
    <n v="333"/>
    <n v="57"/>
    <x v="7"/>
    <m/>
  </r>
  <r>
    <x v="23"/>
    <x v="896"/>
    <x v="2"/>
    <s v="AS"/>
    <n v="571"/>
    <n v="99"/>
    <m/>
    <m/>
    <x v="5"/>
    <m/>
  </r>
  <r>
    <x v="23"/>
    <x v="29"/>
    <x v="2"/>
    <s v="AAS"/>
    <n v="166"/>
    <n v="31"/>
    <n v="202"/>
    <n v="19"/>
    <x v="1"/>
    <m/>
  </r>
  <r>
    <x v="23"/>
    <x v="897"/>
    <x v="2"/>
    <s v="AAS"/>
    <n v="129"/>
    <n v="33"/>
    <n v="113"/>
    <n v="33"/>
    <x v="6"/>
    <m/>
  </r>
  <r>
    <x v="23"/>
    <x v="759"/>
    <x v="2"/>
    <s v="AAS"/>
    <n v="149"/>
    <n v="19"/>
    <n v="160"/>
    <n v="10"/>
    <x v="12"/>
    <m/>
  </r>
  <r>
    <x v="23"/>
    <x v="103"/>
    <x v="2"/>
    <s v="AAS"/>
    <n v="164"/>
    <n v="29"/>
    <n v="155"/>
    <n v="31"/>
    <x v="6"/>
    <m/>
  </r>
  <r>
    <x v="23"/>
    <x v="103"/>
    <x v="3"/>
    <s v="Cert. &gt;=30 Credits"/>
    <n v="6"/>
    <n v="4"/>
    <n v="9"/>
    <n v="3"/>
    <x v="6"/>
    <m/>
  </r>
  <r>
    <x v="23"/>
    <x v="898"/>
    <x v="2"/>
    <s v="AS"/>
    <n v="9"/>
    <n v="3"/>
    <n v="9"/>
    <n v="5"/>
    <x v="5"/>
    <m/>
  </r>
  <r>
    <x v="23"/>
    <x v="34"/>
    <x v="2"/>
    <s v="AS"/>
    <n v="41"/>
    <n v="8"/>
    <n v="47"/>
    <n v="8"/>
    <x v="9"/>
    <m/>
  </r>
  <r>
    <x v="23"/>
    <x v="899"/>
    <x v="2"/>
    <s v="AAS"/>
    <n v="174"/>
    <n v="20"/>
    <n v="186"/>
    <n v="14"/>
    <x v="3"/>
    <m/>
  </r>
  <r>
    <x v="23"/>
    <x v="76"/>
    <x v="2"/>
    <s v="AAS"/>
    <n v="56"/>
    <n v="21"/>
    <n v="39"/>
    <n v="34"/>
    <x v="13"/>
    <m/>
  </r>
  <r>
    <x v="23"/>
    <x v="76"/>
    <x v="2"/>
    <s v="AAS"/>
    <n v="168"/>
    <n v="51"/>
    <n v="162"/>
    <n v="54"/>
    <x v="13"/>
    <m/>
  </r>
  <r>
    <x v="23"/>
    <x v="76"/>
    <x v="2"/>
    <s v="AAS"/>
    <n v="11"/>
    <n v="4"/>
    <n v="13"/>
    <n v="6"/>
    <x v="13"/>
    <m/>
  </r>
  <r>
    <x v="23"/>
    <x v="76"/>
    <x v="2"/>
    <s v="AAS"/>
    <n v="34"/>
    <n v="12"/>
    <n v="47"/>
    <n v="19"/>
    <x v="13"/>
    <m/>
  </r>
  <r>
    <x v="23"/>
    <x v="625"/>
    <x v="2"/>
    <s v="AAS"/>
    <n v="54"/>
    <n v="14"/>
    <n v="36"/>
    <n v="17"/>
    <x v="14"/>
    <m/>
  </r>
  <r>
    <x v="23"/>
    <x v="900"/>
    <x v="3"/>
    <s v="Cert. &gt;=30 Credits"/>
    <n v="10"/>
    <n v="2"/>
    <n v="8"/>
    <n v="3"/>
    <x v="14"/>
    <m/>
  </r>
  <r>
    <x v="23"/>
    <x v="78"/>
    <x v="2"/>
    <s v="AS"/>
    <n v="37"/>
    <n v="0"/>
    <n v="35"/>
    <n v="3"/>
    <x v="6"/>
    <m/>
  </r>
  <r>
    <x v="23"/>
    <x v="109"/>
    <x v="2"/>
    <s v="AS"/>
    <n v="95"/>
    <n v="1"/>
    <n v="70"/>
    <n v="5"/>
    <x v="11"/>
    <m/>
  </r>
  <r>
    <x v="23"/>
    <x v="901"/>
    <x v="2"/>
    <s v="AAS"/>
    <n v="13"/>
    <n v="0"/>
    <n v="15"/>
    <n v="1"/>
    <x v="3"/>
    <m/>
  </r>
  <r>
    <x v="23"/>
    <x v="252"/>
    <x v="2"/>
    <s v="AS"/>
    <n v="123"/>
    <n v="13"/>
    <n v="99"/>
    <n v="33"/>
    <x v="9"/>
    <m/>
  </r>
  <r>
    <x v="24"/>
    <x v="1"/>
    <x v="1"/>
    <s v="BS"/>
    <n v="322"/>
    <n v="123"/>
    <n v="304"/>
    <n v="108"/>
    <x v="0"/>
    <m/>
  </r>
  <r>
    <x v="24"/>
    <x v="1"/>
    <x v="0"/>
    <s v="MS"/>
    <n v="29"/>
    <n v="16"/>
    <n v="22"/>
    <n v="16"/>
    <x v="0"/>
    <m/>
  </r>
  <r>
    <x v="24"/>
    <x v="902"/>
    <x v="0"/>
    <s v="MS in Ed"/>
    <n v="6"/>
    <n v="1"/>
    <n v="8"/>
    <n v="1"/>
    <x v="7"/>
    <m/>
  </r>
  <r>
    <x v="24"/>
    <x v="903"/>
    <x v="0"/>
    <s v="MS in Ed"/>
    <n v="2"/>
    <n v="2"/>
    <n v="4"/>
    <n v="1"/>
    <x v="7"/>
    <m/>
  </r>
  <r>
    <x v="24"/>
    <x v="903"/>
    <x v="0"/>
    <s v="MS in Ed"/>
    <n v="23"/>
    <n v="8"/>
    <n v="21"/>
    <n v="13"/>
    <x v="7"/>
    <m/>
  </r>
  <r>
    <x v="24"/>
    <x v="904"/>
    <x v="0"/>
    <s v="MS in Ed"/>
    <n v="16"/>
    <n v="3"/>
    <n v="14"/>
    <n v="6"/>
    <x v="7"/>
    <m/>
  </r>
  <r>
    <x v="24"/>
    <x v="904"/>
    <x v="0"/>
    <s v="MS in Ed"/>
    <n v="10"/>
    <n v="4"/>
    <n v="11"/>
    <n v="4"/>
    <x v="7"/>
    <m/>
  </r>
  <r>
    <x v="24"/>
    <x v="905"/>
    <x v="0"/>
    <s v="MS in Ed"/>
    <n v="4"/>
    <n v="0"/>
    <n v="5"/>
    <n v="3"/>
    <x v="7"/>
    <m/>
  </r>
  <r>
    <x v="24"/>
    <x v="905"/>
    <x v="0"/>
    <s v="MS in Ed"/>
    <n v="13"/>
    <n v="8"/>
    <n v="18"/>
    <n v="3"/>
    <x v="7"/>
    <m/>
  </r>
  <r>
    <x v="24"/>
    <x v="906"/>
    <x v="3"/>
    <s v="Adv. Cert. Post Master's"/>
    <n v="1"/>
    <n v="0"/>
    <n v="0"/>
    <n v="0"/>
    <x v="13"/>
    <m/>
  </r>
  <r>
    <x v="24"/>
    <x v="406"/>
    <x v="3"/>
    <s v="Adv. Cert. Post Master's"/>
    <n v="5"/>
    <n v="3"/>
    <n v="3"/>
    <n v="5"/>
    <x v="13"/>
    <m/>
  </r>
  <r>
    <x v="24"/>
    <x v="406"/>
    <x v="5"/>
    <s v="DNP"/>
    <n v="9"/>
    <n v="0"/>
    <n v="13"/>
    <n v="0"/>
    <x v="13"/>
    <m/>
  </r>
  <r>
    <x v="24"/>
    <x v="406"/>
    <x v="0"/>
    <s v="MS"/>
    <n v="33"/>
    <n v="11"/>
    <n v="46"/>
    <n v="9"/>
    <x v="13"/>
    <m/>
  </r>
  <r>
    <x v="24"/>
    <x v="907"/>
    <x v="1"/>
    <s v="BA"/>
    <n v="6"/>
    <n v="1"/>
    <n v="7"/>
    <n v="2"/>
    <x v="5"/>
    <m/>
  </r>
  <r>
    <x v="24"/>
    <x v="115"/>
    <x v="1"/>
    <s v="BA"/>
    <n v="5"/>
    <n v="2"/>
    <n v="5"/>
    <n v="0"/>
    <x v="5"/>
    <m/>
  </r>
  <r>
    <x v="24"/>
    <x v="117"/>
    <x v="1"/>
    <s v="BA"/>
    <n v="74"/>
    <n v="9"/>
    <n v="90"/>
    <n v="12"/>
    <x v="9"/>
    <m/>
  </r>
  <r>
    <x v="24"/>
    <x v="117"/>
    <x v="1"/>
    <s v="BFA"/>
    <n v="14"/>
    <n v="8"/>
    <n v="17"/>
    <n v="6"/>
    <x v="9"/>
    <m/>
  </r>
  <r>
    <x v="24"/>
    <x v="908"/>
    <x v="3"/>
    <s v="Adv. Cert. Post Bacc."/>
    <n v="6"/>
    <n v="4"/>
    <n v="2"/>
    <n v="5"/>
    <x v="6"/>
    <m/>
  </r>
  <r>
    <x v="24"/>
    <x v="267"/>
    <x v="1"/>
    <s v="BS"/>
    <n v="49"/>
    <n v="9"/>
    <n v="40"/>
    <n v="5"/>
    <x v="2"/>
    <m/>
  </r>
  <r>
    <x v="24"/>
    <x v="123"/>
    <x v="1"/>
    <s v="BS"/>
    <n v="698"/>
    <n v="85"/>
    <n v="690"/>
    <n v="64"/>
    <x v="2"/>
    <m/>
  </r>
  <r>
    <x v="24"/>
    <x v="123"/>
    <x v="0"/>
    <s v="MS"/>
    <n v="29"/>
    <n v="9"/>
    <n v="37"/>
    <n v="17"/>
    <x v="2"/>
    <m/>
  </r>
  <r>
    <x v="24"/>
    <x v="810"/>
    <x v="1"/>
    <s v="BS"/>
    <n v="5"/>
    <n v="5"/>
    <n v="5"/>
    <n v="1"/>
    <x v="7"/>
    <m/>
  </r>
  <r>
    <x v="24"/>
    <x v="355"/>
    <x v="1"/>
    <s v="BS"/>
    <n v="711"/>
    <n v="172"/>
    <n v="700"/>
    <n v="209"/>
    <x v="1"/>
    <m/>
  </r>
  <r>
    <x v="24"/>
    <x v="355"/>
    <x v="2"/>
    <s v="AAS"/>
    <n v="734"/>
    <n v="107"/>
    <n v="657"/>
    <n v="88"/>
    <x v="1"/>
    <m/>
  </r>
  <r>
    <x v="24"/>
    <x v="52"/>
    <x v="0"/>
    <s v="MS"/>
    <n v="39"/>
    <n v="21"/>
    <n v="43"/>
    <n v="20"/>
    <x v="1"/>
    <m/>
  </r>
  <r>
    <x v="24"/>
    <x v="127"/>
    <x v="1"/>
    <s v="BS"/>
    <n v="49"/>
    <n v="9"/>
    <n v="42"/>
    <n v="12"/>
    <x v="2"/>
    <m/>
  </r>
  <r>
    <x v="24"/>
    <x v="816"/>
    <x v="1"/>
    <s v="BS"/>
    <n v="1"/>
    <n v="0"/>
    <n v="2"/>
    <n v="0"/>
    <x v="7"/>
    <m/>
  </r>
  <r>
    <x v="24"/>
    <x v="909"/>
    <x v="0"/>
    <s v="MS in Ed"/>
    <n v="12"/>
    <n v="7"/>
    <n v="12"/>
    <n v="4"/>
    <x v="7"/>
    <m/>
  </r>
  <r>
    <x v="24"/>
    <x v="909"/>
    <x v="0"/>
    <s v="MS in Ed"/>
    <n v="48"/>
    <n v="13"/>
    <n v="53"/>
    <n v="17"/>
    <x v="7"/>
    <m/>
  </r>
  <r>
    <x v="24"/>
    <x v="910"/>
    <x v="0"/>
    <s v="MS in Ed"/>
    <n v="70"/>
    <n v="27"/>
    <n v="66"/>
    <n v="36"/>
    <x v="7"/>
    <m/>
  </r>
  <r>
    <x v="24"/>
    <x v="910"/>
    <x v="0"/>
    <s v="MS in Ed"/>
    <n v="32"/>
    <n v="9"/>
    <n v="37"/>
    <n v="7"/>
    <x v="7"/>
    <m/>
  </r>
  <r>
    <x v="24"/>
    <x v="911"/>
    <x v="0"/>
    <s v="MA"/>
    <n v="11"/>
    <n v="2"/>
    <n v="5"/>
    <n v="5"/>
    <x v="3"/>
    <m/>
  </r>
  <r>
    <x v="24"/>
    <x v="436"/>
    <x v="1"/>
    <s v="BA"/>
    <n v="71"/>
    <n v="14"/>
    <n v="81"/>
    <n v="20"/>
    <x v="3"/>
    <m/>
  </r>
  <r>
    <x v="24"/>
    <x v="912"/>
    <x v="0"/>
    <s v="MA"/>
    <n v="61"/>
    <n v="20"/>
    <n v="62"/>
    <n v="19"/>
    <x v="6"/>
    <m/>
  </r>
  <r>
    <x v="24"/>
    <x v="644"/>
    <x v="1"/>
    <s v="BS"/>
    <n v="300"/>
    <n v="69"/>
    <n v="296"/>
    <n v="68"/>
    <x v="3"/>
    <m/>
  </r>
  <r>
    <x v="24"/>
    <x v="57"/>
    <x v="1"/>
    <s v="BS"/>
    <n v="413"/>
    <n v="79"/>
    <n v="442"/>
    <n v="55"/>
    <x v="4"/>
    <m/>
  </r>
  <r>
    <x v="24"/>
    <x v="57"/>
    <x v="0"/>
    <s v="MS"/>
    <n v="35"/>
    <n v="17"/>
    <n v="42"/>
    <n v="10"/>
    <x v="4"/>
    <m/>
  </r>
  <r>
    <x v="24"/>
    <x v="647"/>
    <x v="2"/>
    <s v="AAS"/>
    <n v="256"/>
    <n v="20"/>
    <n v="203"/>
    <n v="20"/>
    <x v="4"/>
    <m/>
  </r>
  <r>
    <x v="24"/>
    <x v="913"/>
    <x v="1"/>
    <s v="BS"/>
    <n v="40"/>
    <n v="5"/>
    <n v="32"/>
    <n v="7"/>
    <x v="9"/>
    <m/>
  </r>
  <r>
    <x v="24"/>
    <x v="145"/>
    <x v="1"/>
    <s v="BS"/>
    <n v="23"/>
    <n v="0"/>
    <n v="24"/>
    <n v="0"/>
    <x v="2"/>
    <m/>
  </r>
  <r>
    <x v="24"/>
    <x v="11"/>
    <x v="1"/>
    <s v="BS"/>
    <n v="181"/>
    <n v="50"/>
    <n v="182"/>
    <n v="54"/>
    <x v="1"/>
    <m/>
  </r>
  <r>
    <x v="24"/>
    <x v="11"/>
    <x v="1"/>
    <s v="BA"/>
    <n v="12"/>
    <n v="5"/>
    <n v="14"/>
    <n v="1"/>
    <x v="1"/>
    <m/>
  </r>
  <r>
    <x v="24"/>
    <x v="289"/>
    <x v="1"/>
    <s v="BS"/>
    <n v="177"/>
    <n v="22"/>
    <n v="181"/>
    <n v="42"/>
    <x v="12"/>
    <m/>
  </r>
  <r>
    <x v="24"/>
    <x v="289"/>
    <x v="0"/>
    <s v="ME"/>
    <n v="14"/>
    <n v="0"/>
    <n v="8"/>
    <n v="2"/>
    <x v="12"/>
    <m/>
  </r>
  <r>
    <x v="24"/>
    <x v="748"/>
    <x v="2"/>
    <s v="AAS"/>
    <n v="33"/>
    <n v="3"/>
    <n v="5"/>
    <n v="0"/>
    <x v="12"/>
    <m/>
  </r>
  <r>
    <x v="24"/>
    <x v="60"/>
    <x v="2"/>
    <s v="AS"/>
    <n v="155"/>
    <n v="1"/>
    <n v="143"/>
    <n v="2"/>
    <x v="12"/>
    <m/>
  </r>
  <r>
    <x v="24"/>
    <x v="60"/>
    <x v="1"/>
    <s v="BS"/>
    <n v="208"/>
    <n v="26"/>
    <n v="189"/>
    <n v="21"/>
    <x v="12"/>
    <m/>
  </r>
  <r>
    <x v="24"/>
    <x v="12"/>
    <x v="1"/>
    <s v="BA"/>
    <n v="359"/>
    <n v="102"/>
    <n v="360"/>
    <n v="123"/>
    <x v="5"/>
    <m/>
  </r>
  <r>
    <x v="24"/>
    <x v="12"/>
    <x v="0"/>
    <s v="MA"/>
    <n v="49"/>
    <n v="7"/>
    <n v="41"/>
    <n v="17"/>
    <x v="5"/>
    <m/>
  </r>
  <r>
    <x v="24"/>
    <x v="832"/>
    <x v="1"/>
    <s v="BA"/>
    <n v="14"/>
    <n v="10"/>
    <n v="21"/>
    <n v="13"/>
    <x v="7"/>
    <m/>
  </r>
  <r>
    <x v="24"/>
    <x v="652"/>
    <x v="0"/>
    <s v="MS"/>
    <n v="16"/>
    <n v="4"/>
    <n v="15"/>
    <n v="5"/>
    <x v="2"/>
    <m/>
  </r>
  <r>
    <x v="24"/>
    <x v="683"/>
    <x v="1"/>
    <s v="BA"/>
    <n v="11"/>
    <n v="2"/>
    <n v="9"/>
    <n v="6"/>
    <x v="2"/>
    <m/>
  </r>
  <r>
    <x v="24"/>
    <x v="914"/>
    <x v="0"/>
    <s v="MS"/>
    <n v="9"/>
    <n v="0"/>
    <n v="20"/>
    <n v="0"/>
    <x v="6"/>
    <m/>
  </r>
  <r>
    <x v="24"/>
    <x v="20"/>
    <x v="1"/>
    <s v="BA"/>
    <n v="186"/>
    <n v="21"/>
    <n v="169"/>
    <n v="44"/>
    <x v="5"/>
    <m/>
  </r>
  <r>
    <x v="24"/>
    <x v="20"/>
    <x v="1"/>
    <s v="BA"/>
    <n v="2"/>
    <n v="0"/>
    <n v="0"/>
    <n v="0"/>
    <x v="5"/>
    <m/>
  </r>
  <r>
    <x v="24"/>
    <x v="20"/>
    <x v="1"/>
    <s v="BA"/>
    <n v="2"/>
    <n v="0"/>
    <n v="0"/>
    <n v="0"/>
    <x v="5"/>
    <m/>
  </r>
  <r>
    <x v="24"/>
    <x v="20"/>
    <x v="0"/>
    <s v="MA"/>
    <n v="2"/>
    <n v="0"/>
    <n v="0"/>
    <n v="0"/>
    <x v="5"/>
    <m/>
  </r>
  <r>
    <x v="24"/>
    <x v="20"/>
    <x v="0"/>
    <s v="MA"/>
    <n v="14"/>
    <n v="4"/>
    <n v="14"/>
    <n v="1"/>
    <x v="5"/>
    <m/>
  </r>
  <r>
    <x v="24"/>
    <x v="915"/>
    <x v="1"/>
    <s v="BA"/>
    <n v="7"/>
    <n v="7"/>
    <n v="12"/>
    <n v="2"/>
    <x v="7"/>
    <m/>
  </r>
  <r>
    <x v="24"/>
    <x v="916"/>
    <x v="1"/>
    <s v="BS"/>
    <n v="71"/>
    <n v="9"/>
    <n v="64"/>
    <n v="12"/>
    <x v="4"/>
    <m/>
  </r>
  <r>
    <x v="24"/>
    <x v="296"/>
    <x v="1"/>
    <s v="BA"/>
    <n v="31"/>
    <n v="11"/>
    <n v="26"/>
    <n v="11"/>
    <x v="10"/>
    <m/>
  </r>
  <r>
    <x v="24"/>
    <x v="296"/>
    <x v="1"/>
    <s v="BS"/>
    <n v="1"/>
    <n v="0"/>
    <n v="1"/>
    <n v="0"/>
    <x v="10"/>
    <m/>
  </r>
  <r>
    <x v="24"/>
    <x v="917"/>
    <x v="1"/>
    <s v="BA"/>
    <n v="8"/>
    <n v="3"/>
    <n v="14"/>
    <n v="4"/>
    <x v="5"/>
    <m/>
  </r>
  <r>
    <x v="24"/>
    <x v="918"/>
    <x v="1"/>
    <s v="BA"/>
    <n v="2"/>
    <n v="1"/>
    <n v="1"/>
    <n v="1"/>
    <x v="7"/>
    <m/>
  </r>
  <r>
    <x v="24"/>
    <x v="919"/>
    <x v="3"/>
    <s v="Adv. Cert. Post Master's"/>
    <n v="33"/>
    <n v="19"/>
    <n v="33"/>
    <n v="15"/>
    <x v="7"/>
    <m/>
  </r>
  <r>
    <x v="24"/>
    <x v="920"/>
    <x v="3"/>
    <s v="Adv. Cert. Post Master's"/>
    <n v="1"/>
    <n v="0"/>
    <n v="0"/>
    <n v="0"/>
    <x v="7"/>
    <m/>
  </r>
  <r>
    <x v="24"/>
    <x v="921"/>
    <x v="3"/>
    <s v="Adv. Cert. Post Master's"/>
    <n v="3"/>
    <n v="0"/>
    <n v="3"/>
    <n v="0"/>
    <x v="7"/>
    <m/>
  </r>
  <r>
    <x v="24"/>
    <x v="99"/>
    <x v="2"/>
    <s v="AA"/>
    <n v="2450"/>
    <n v="506"/>
    <n v="2144"/>
    <n v="646"/>
    <x v="5"/>
    <m/>
  </r>
  <r>
    <x v="24"/>
    <x v="99"/>
    <x v="2"/>
    <s v="AS"/>
    <n v="521"/>
    <n v="35"/>
    <n v="575"/>
    <n v="39"/>
    <x v="5"/>
    <m/>
  </r>
  <r>
    <x v="24"/>
    <x v="363"/>
    <x v="0"/>
    <s v="MA"/>
    <n v="18"/>
    <n v="10"/>
    <n v="19"/>
    <n v="6"/>
    <x v="5"/>
    <m/>
  </r>
  <r>
    <x v="24"/>
    <x v="32"/>
    <x v="1"/>
    <s v="BS"/>
    <n v="96"/>
    <n v="10"/>
    <n v="96"/>
    <n v="20"/>
    <x v="8"/>
    <m/>
  </r>
  <r>
    <x v="24"/>
    <x v="853"/>
    <x v="1"/>
    <s v="BS"/>
    <n v="16"/>
    <n v="5"/>
    <n v="17"/>
    <n v="3"/>
    <x v="7"/>
    <m/>
  </r>
  <r>
    <x v="24"/>
    <x v="922"/>
    <x v="1"/>
    <s v="BS"/>
    <n v="50"/>
    <n v="10"/>
    <n v="44"/>
    <n v="11"/>
    <x v="6"/>
    <m/>
  </r>
  <r>
    <x v="24"/>
    <x v="179"/>
    <x v="1"/>
    <s v="BS"/>
    <n v="5"/>
    <n v="2"/>
    <n v="1"/>
    <n v="2"/>
    <x v="0"/>
    <m/>
  </r>
  <r>
    <x v="24"/>
    <x v="314"/>
    <x v="1"/>
    <s v="BS"/>
    <n v="6"/>
    <n v="1"/>
    <n v="6"/>
    <n v="1"/>
    <x v="2"/>
    <m/>
  </r>
  <r>
    <x v="24"/>
    <x v="184"/>
    <x v="1"/>
    <s v="BS"/>
    <n v="10"/>
    <n v="4"/>
    <n v="6"/>
    <n v="6"/>
    <x v="2"/>
    <m/>
  </r>
  <r>
    <x v="24"/>
    <x v="923"/>
    <x v="1"/>
    <s v="BS"/>
    <n v="5"/>
    <n v="4"/>
    <n v="3"/>
    <n v="3"/>
    <x v="1"/>
    <m/>
  </r>
  <r>
    <x v="24"/>
    <x v="188"/>
    <x v="1"/>
    <s v="BS"/>
    <n v="4"/>
    <n v="2"/>
    <n v="6"/>
    <n v="1"/>
    <x v="2"/>
    <m/>
  </r>
  <r>
    <x v="24"/>
    <x v="924"/>
    <x v="1"/>
    <s v="BS"/>
    <n v="3"/>
    <n v="2"/>
    <n v="8"/>
    <n v="1"/>
    <x v="3"/>
    <m/>
  </r>
  <r>
    <x v="24"/>
    <x v="192"/>
    <x v="1"/>
    <s v="BS"/>
    <n v="5"/>
    <n v="4"/>
    <n v="6"/>
    <n v="2"/>
    <x v="4"/>
    <m/>
  </r>
  <r>
    <x v="24"/>
    <x v="925"/>
    <x v="1"/>
    <s v="BS"/>
    <n v="3"/>
    <n v="0"/>
    <n v="3"/>
    <n v="0"/>
    <x v="4"/>
    <m/>
  </r>
  <r>
    <x v="24"/>
    <x v="317"/>
    <x v="1"/>
    <s v="BS"/>
    <n v="1"/>
    <n v="1"/>
    <n v="7"/>
    <n v="1"/>
    <x v="12"/>
    <m/>
  </r>
  <r>
    <x v="24"/>
    <x v="926"/>
    <x v="1"/>
    <s v="BS"/>
    <n v="2"/>
    <n v="0"/>
    <n v="2"/>
    <n v="1"/>
    <x v="12"/>
    <m/>
  </r>
  <r>
    <x v="24"/>
    <x v="195"/>
    <x v="1"/>
    <s v="BA"/>
    <n v="4"/>
    <n v="3"/>
    <n v="5"/>
    <n v="3"/>
    <x v="5"/>
    <m/>
  </r>
  <r>
    <x v="24"/>
    <x v="202"/>
    <x v="1"/>
    <s v="BA"/>
    <n v="1"/>
    <n v="1"/>
    <n v="2"/>
    <n v="1"/>
    <x v="5"/>
    <m/>
  </r>
  <r>
    <x v="24"/>
    <x v="203"/>
    <x v="1"/>
    <s v="BS"/>
    <n v="1"/>
    <n v="1"/>
    <n v="1"/>
    <n v="1"/>
    <x v="4"/>
    <m/>
  </r>
  <r>
    <x v="24"/>
    <x v="319"/>
    <x v="1"/>
    <s v="BA"/>
    <n v="1"/>
    <n v="1"/>
    <n v="1"/>
    <n v="0"/>
    <x v="5"/>
    <m/>
  </r>
  <r>
    <x v="24"/>
    <x v="927"/>
    <x v="1"/>
    <s v="BA"/>
    <n v="1"/>
    <n v="0"/>
    <n v="0"/>
    <n v="1"/>
    <x v="5"/>
    <m/>
  </r>
  <r>
    <x v="24"/>
    <x v="210"/>
    <x v="1"/>
    <s v="BS"/>
    <n v="2"/>
    <n v="2"/>
    <n v="7"/>
    <n v="1"/>
    <x v="2"/>
    <m/>
  </r>
  <r>
    <x v="24"/>
    <x v="928"/>
    <x v="1"/>
    <s v="BA"/>
    <n v="3"/>
    <n v="0"/>
    <n v="2"/>
    <n v="0"/>
    <x v="10"/>
    <m/>
  </r>
  <r>
    <x v="24"/>
    <x v="212"/>
    <x v="1"/>
    <s v="BA"/>
    <n v="2"/>
    <n v="0"/>
    <n v="1"/>
    <n v="3"/>
    <x v="5"/>
    <m/>
  </r>
  <r>
    <x v="24"/>
    <x v="212"/>
    <x v="1"/>
    <s v="BS"/>
    <n v="13"/>
    <n v="1"/>
    <n v="11"/>
    <n v="7"/>
    <x v="5"/>
    <m/>
  </r>
  <r>
    <x v="24"/>
    <x v="929"/>
    <x v="1"/>
    <s v="BA"/>
    <n v="1"/>
    <n v="2"/>
    <n v="0"/>
    <n v="2"/>
    <x v="5"/>
    <m/>
  </r>
  <r>
    <x v="24"/>
    <x v="34"/>
    <x v="1"/>
    <s v="BA"/>
    <n v="30"/>
    <n v="1"/>
    <n v="35"/>
    <n v="2"/>
    <x v="9"/>
    <m/>
  </r>
  <r>
    <x v="24"/>
    <x v="34"/>
    <x v="1"/>
    <s v="BS"/>
    <n v="8"/>
    <n v="2"/>
    <n v="6"/>
    <n v="2"/>
    <x v="9"/>
    <m/>
  </r>
  <r>
    <x v="24"/>
    <x v="930"/>
    <x v="0"/>
    <s v="MS"/>
    <n v="24"/>
    <n v="9"/>
    <n v="25"/>
    <n v="7"/>
    <x v="6"/>
    <m/>
  </r>
  <r>
    <x v="24"/>
    <x v="76"/>
    <x v="2"/>
    <s v="AAS"/>
    <n v="831"/>
    <n v="116"/>
    <n v="781"/>
    <n v="96"/>
    <x v="13"/>
    <m/>
  </r>
  <r>
    <x v="24"/>
    <x v="515"/>
    <x v="1"/>
    <s v="BS"/>
    <n v="134"/>
    <n v="82"/>
    <n v="118"/>
    <n v="95"/>
    <x v="13"/>
    <m/>
  </r>
  <r>
    <x v="24"/>
    <x v="35"/>
    <x v="1"/>
    <s v="BA"/>
    <n v="24"/>
    <n v="8"/>
    <n v="20"/>
    <n v="4"/>
    <x v="5"/>
    <m/>
  </r>
  <r>
    <x v="24"/>
    <x v="931"/>
    <x v="1"/>
    <s v="BA"/>
    <n v="15"/>
    <n v="2"/>
    <n v="16"/>
    <n v="4"/>
    <x v="5"/>
    <m/>
  </r>
  <r>
    <x v="24"/>
    <x v="521"/>
    <x v="5"/>
    <s v="DPT"/>
    <n v="58"/>
    <n v="19"/>
    <n v="58"/>
    <n v="18"/>
    <x v="6"/>
    <m/>
  </r>
  <r>
    <x v="24"/>
    <x v="230"/>
    <x v="1"/>
    <s v="BS"/>
    <n v="29"/>
    <n v="1"/>
    <n v="22"/>
    <n v="4"/>
    <x v="2"/>
    <m/>
  </r>
  <r>
    <x v="24"/>
    <x v="864"/>
    <x v="1"/>
    <s v="BS"/>
    <n v="1"/>
    <n v="1"/>
    <n v="1"/>
    <n v="1"/>
    <x v="7"/>
    <m/>
  </r>
  <r>
    <x v="24"/>
    <x v="233"/>
    <x v="1"/>
    <s v="BA"/>
    <n v="156"/>
    <n v="36"/>
    <n v="140"/>
    <n v="51"/>
    <x v="5"/>
    <m/>
  </r>
  <r>
    <x v="24"/>
    <x v="36"/>
    <x v="1"/>
    <s v="BA"/>
    <n v="237"/>
    <n v="87"/>
    <n v="239"/>
    <n v="75"/>
    <x v="5"/>
    <m/>
  </r>
  <r>
    <x v="24"/>
    <x v="36"/>
    <x v="1"/>
    <s v="BS"/>
    <n v="634"/>
    <n v="193"/>
    <n v="619"/>
    <n v="206"/>
    <x v="5"/>
    <m/>
  </r>
  <r>
    <x v="24"/>
    <x v="932"/>
    <x v="3"/>
    <s v="Adv. Cert. Post Bacc."/>
    <n v="3"/>
    <n v="2"/>
    <n v="3"/>
    <n v="1"/>
    <x v="5"/>
    <m/>
  </r>
  <r>
    <x v="24"/>
    <x v="933"/>
    <x v="1"/>
    <s v="BA"/>
    <n v="205"/>
    <n v="42"/>
    <n v="247"/>
    <n v="29"/>
    <x v="5"/>
    <m/>
  </r>
  <r>
    <x v="24"/>
    <x v="934"/>
    <x v="1"/>
    <s v="BA"/>
    <n v="83"/>
    <n v="57"/>
    <n v="90"/>
    <n v="47"/>
    <x v="5"/>
    <m/>
  </r>
  <r>
    <x v="24"/>
    <x v="536"/>
    <x v="1"/>
    <s v="BS"/>
    <n v="64"/>
    <n v="26"/>
    <n v="73"/>
    <n v="23"/>
    <x v="16"/>
    <m/>
  </r>
  <r>
    <x v="24"/>
    <x v="536"/>
    <x v="0"/>
    <s v="MSW"/>
    <n v="80"/>
    <n v="26"/>
    <n v="78"/>
    <n v="30"/>
    <x v="16"/>
    <m/>
  </r>
  <r>
    <x v="24"/>
    <x v="935"/>
    <x v="1"/>
    <s v="BA"/>
    <n v="298"/>
    <n v="71"/>
    <n v="305"/>
    <n v="74"/>
    <x v="5"/>
    <m/>
  </r>
  <r>
    <x v="24"/>
    <x v="42"/>
    <x v="1"/>
    <s v="BA"/>
    <n v="44"/>
    <n v="12"/>
    <n v="42"/>
    <n v="6"/>
    <x v="5"/>
    <m/>
  </r>
  <r>
    <x v="24"/>
    <x v="878"/>
    <x v="1"/>
    <s v="BA"/>
    <n v="10"/>
    <n v="2"/>
    <n v="9"/>
    <n v="6"/>
    <x v="7"/>
    <m/>
  </r>
  <r>
    <x v="24"/>
    <x v="936"/>
    <x v="0"/>
    <s v="MS in Ed"/>
    <n v="30"/>
    <n v="6"/>
    <n v="31"/>
    <n v="2"/>
    <x v="7"/>
    <m/>
  </r>
  <r>
    <x v="24"/>
    <x v="937"/>
    <x v="0"/>
    <s v="MS in Ed"/>
    <n v="2"/>
    <n v="1"/>
    <n v="2"/>
    <n v="1"/>
    <x v="7"/>
    <m/>
  </r>
  <r>
    <x v="24"/>
    <x v="938"/>
    <x v="3"/>
    <s v="Adv. Cert. Post Master's"/>
    <n v="7"/>
    <n v="5"/>
    <n v="4"/>
    <n v="5"/>
    <x v="7"/>
    <m/>
  </r>
  <r>
    <x v="24"/>
    <x v="939"/>
    <x v="0"/>
    <s v="MS in Ed"/>
    <n v="66"/>
    <n v="19"/>
    <n v="74"/>
    <n v="23"/>
    <x v="7"/>
    <m/>
  </r>
  <r>
    <x v="24"/>
    <x v="940"/>
    <x v="1"/>
    <s v="BA"/>
    <n v="7"/>
    <n v="5"/>
    <n v="12"/>
    <n v="1"/>
    <x v="5"/>
    <m/>
  </r>
  <r>
    <x v="25"/>
    <x v="1"/>
    <x v="1"/>
    <s v="BS"/>
    <n v="352"/>
    <n v="85"/>
    <n v="328"/>
    <n v="74"/>
    <x v="0"/>
    <m/>
  </r>
  <r>
    <x v="25"/>
    <x v="116"/>
    <x v="1"/>
    <s v="BA"/>
    <n v="11"/>
    <n v="0"/>
    <n v="11"/>
    <n v="5"/>
    <x v="5"/>
    <m/>
  </r>
  <r>
    <x v="25"/>
    <x v="941"/>
    <x v="1"/>
    <s v="BA"/>
    <n v="49"/>
    <n v="6"/>
    <n v="67"/>
    <n v="10"/>
    <x v="9"/>
    <m/>
  </r>
  <r>
    <x v="25"/>
    <x v="119"/>
    <x v="1"/>
    <s v="BA"/>
    <n v="3"/>
    <n v="1"/>
    <n v="3"/>
    <n v="0"/>
    <x v="5"/>
    <m/>
  </r>
  <r>
    <x v="25"/>
    <x v="942"/>
    <x v="1"/>
    <s v="BS"/>
    <n v="138"/>
    <n v="40"/>
    <n v="153"/>
    <n v="24"/>
    <x v="1"/>
    <m/>
  </r>
  <r>
    <x v="25"/>
    <x v="123"/>
    <x v="1"/>
    <s v="BA"/>
    <n v="77"/>
    <n v="6"/>
    <n v="153"/>
    <n v="7"/>
    <x v="2"/>
    <m/>
  </r>
  <r>
    <x v="25"/>
    <x v="123"/>
    <x v="1"/>
    <s v="BS"/>
    <n v="334"/>
    <n v="33"/>
    <n v="271"/>
    <n v="16"/>
    <x v="2"/>
    <m/>
  </r>
  <r>
    <x v="25"/>
    <x v="50"/>
    <x v="1"/>
    <s v="BS"/>
    <n v="39"/>
    <n v="6"/>
    <n v="35"/>
    <n v="3"/>
    <x v="2"/>
    <m/>
  </r>
  <r>
    <x v="25"/>
    <x v="943"/>
    <x v="1"/>
    <s v="BA"/>
    <n v="2"/>
    <n v="0"/>
    <n v="3"/>
    <n v="0"/>
    <x v="5"/>
    <m/>
  </r>
  <r>
    <x v="25"/>
    <x v="51"/>
    <x v="1"/>
    <s v="BS"/>
    <n v="524"/>
    <n v="103"/>
    <n v="440"/>
    <n v="118"/>
    <x v="1"/>
    <m/>
  </r>
  <r>
    <x v="25"/>
    <x v="127"/>
    <x v="1"/>
    <s v="BA"/>
    <n v="7"/>
    <n v="0"/>
    <n v="8"/>
    <n v="0"/>
    <x v="2"/>
    <m/>
  </r>
  <r>
    <x v="25"/>
    <x v="127"/>
    <x v="1"/>
    <s v="BS"/>
    <n v="35"/>
    <n v="4"/>
    <n v="21"/>
    <n v="7"/>
    <x v="2"/>
    <m/>
  </r>
  <r>
    <x v="25"/>
    <x v="944"/>
    <x v="1"/>
    <s v="BS"/>
    <n v="123"/>
    <n v="20"/>
    <n v="120"/>
    <n v="33"/>
    <x v="6"/>
    <m/>
  </r>
  <r>
    <x v="25"/>
    <x v="945"/>
    <x v="1"/>
    <s v="BS"/>
    <n v="76"/>
    <n v="16"/>
    <n v="64"/>
    <n v="18"/>
    <x v="3"/>
    <m/>
  </r>
  <r>
    <x v="25"/>
    <x v="55"/>
    <x v="1"/>
    <s v="BS"/>
    <n v="113"/>
    <n v="39"/>
    <n v="109"/>
    <n v="31"/>
    <x v="6"/>
    <m/>
  </r>
  <r>
    <x v="25"/>
    <x v="57"/>
    <x v="1"/>
    <s v="BS"/>
    <n v="257"/>
    <n v="49"/>
    <n v="243"/>
    <n v="35"/>
    <x v="4"/>
    <m/>
  </r>
  <r>
    <x v="25"/>
    <x v="146"/>
    <x v="1"/>
    <s v="BS"/>
    <n v="2"/>
    <n v="0"/>
    <n v="4"/>
    <n v="0"/>
    <x v="7"/>
    <m/>
  </r>
  <r>
    <x v="25"/>
    <x v="11"/>
    <x v="1"/>
    <s v="BA"/>
    <n v="52"/>
    <n v="8"/>
    <n v="51"/>
    <n v="16"/>
    <x v="1"/>
    <m/>
  </r>
  <r>
    <x v="25"/>
    <x v="12"/>
    <x v="1"/>
    <s v="BA"/>
    <n v="90"/>
    <n v="23"/>
    <n v="89"/>
    <n v="13"/>
    <x v="5"/>
    <m/>
  </r>
  <r>
    <x v="25"/>
    <x v="946"/>
    <x v="1"/>
    <s v="BA"/>
    <n v="5"/>
    <n v="7"/>
    <n v="4"/>
    <n v="2"/>
    <x v="7"/>
    <m/>
  </r>
  <r>
    <x v="25"/>
    <x v="947"/>
    <x v="1"/>
    <s v="BS"/>
    <n v="24"/>
    <n v="7"/>
    <n v="20"/>
    <n v="7"/>
    <x v="2"/>
    <m/>
  </r>
  <r>
    <x v="25"/>
    <x v="14"/>
    <x v="1"/>
    <s v="BS"/>
    <n v="44"/>
    <n v="0"/>
    <n v="56"/>
    <n v="1"/>
    <x v="0"/>
    <m/>
  </r>
  <r>
    <x v="25"/>
    <x v="156"/>
    <x v="1"/>
    <s v="BA"/>
    <n v="4"/>
    <n v="0"/>
    <n v="5"/>
    <n v="0"/>
    <x v="5"/>
    <m/>
  </r>
  <r>
    <x v="25"/>
    <x v="293"/>
    <x v="1"/>
    <s v="BS"/>
    <n v="18"/>
    <n v="5"/>
    <n v="13"/>
    <n v="5"/>
    <x v="2"/>
    <m/>
  </r>
  <r>
    <x v="25"/>
    <x v="948"/>
    <x v="1"/>
    <s v="BS"/>
    <n v="21"/>
    <n v="10"/>
    <n v="14"/>
    <n v="9"/>
    <x v="6"/>
    <m/>
  </r>
  <r>
    <x v="25"/>
    <x v="949"/>
    <x v="1"/>
    <s v="BS"/>
    <n v="46"/>
    <n v="25"/>
    <n v="34"/>
    <n v="16"/>
    <x v="6"/>
    <m/>
  </r>
  <r>
    <x v="25"/>
    <x v="950"/>
    <x v="1"/>
    <s v="BS"/>
    <n v="526"/>
    <n v="48"/>
    <n v="672"/>
    <n v="77"/>
    <x v="6"/>
    <m/>
  </r>
  <r>
    <x v="25"/>
    <x v="950"/>
    <x v="1"/>
    <s v="BS"/>
    <n v="135"/>
    <n v="24"/>
    <n v="137"/>
    <n v="34"/>
    <x v="6"/>
    <m/>
  </r>
  <r>
    <x v="25"/>
    <x v="688"/>
    <x v="1"/>
    <s v="BS"/>
    <n v="4"/>
    <n v="0"/>
    <n v="0"/>
    <n v="1"/>
    <x v="7"/>
    <m/>
  </r>
  <r>
    <x v="25"/>
    <x v="20"/>
    <x v="1"/>
    <s v="BA"/>
    <n v="31"/>
    <n v="7"/>
    <n v="38"/>
    <n v="7"/>
    <x v="5"/>
    <m/>
  </r>
  <r>
    <x v="25"/>
    <x v="689"/>
    <x v="1"/>
    <s v="BS"/>
    <n v="4"/>
    <n v="2"/>
    <n v="3"/>
    <n v="1"/>
    <x v="7"/>
    <m/>
  </r>
  <r>
    <x v="25"/>
    <x v="951"/>
    <x v="1"/>
    <s v="BS"/>
    <n v="89"/>
    <n v="22"/>
    <n v="84"/>
    <n v="17"/>
    <x v="4"/>
    <m/>
  </r>
  <r>
    <x v="25"/>
    <x v="952"/>
    <x v="1"/>
    <s v="BA"/>
    <n v="146"/>
    <n v="11"/>
    <n v="172"/>
    <n v="24"/>
    <x v="14"/>
    <m/>
  </r>
  <r>
    <x v="25"/>
    <x v="953"/>
    <x v="1"/>
    <s v="BA"/>
    <n v="23"/>
    <n v="13"/>
    <n v="26"/>
    <n v="12"/>
    <x v="7"/>
    <m/>
  </r>
  <r>
    <x v="25"/>
    <x v="27"/>
    <x v="1"/>
    <s v="BA"/>
    <n v="82"/>
    <n v="17"/>
    <n v="72"/>
    <n v="15"/>
    <x v="3"/>
    <m/>
  </r>
  <r>
    <x v="25"/>
    <x v="30"/>
    <x v="1"/>
    <s v="BS"/>
    <n v="134"/>
    <n v="41"/>
    <n v="134"/>
    <n v="39"/>
    <x v="1"/>
    <m/>
  </r>
  <r>
    <x v="25"/>
    <x v="32"/>
    <x v="1"/>
    <s v="BA"/>
    <n v="11"/>
    <n v="0"/>
    <n v="15"/>
    <n v="2"/>
    <x v="8"/>
    <m/>
  </r>
  <r>
    <x v="25"/>
    <x v="32"/>
    <x v="1"/>
    <s v="BS"/>
    <n v="53"/>
    <n v="14"/>
    <n v="45"/>
    <n v="12"/>
    <x v="8"/>
    <m/>
  </r>
  <r>
    <x v="25"/>
    <x v="954"/>
    <x v="1"/>
    <s v="BS"/>
    <n v="7"/>
    <n v="3"/>
    <n v="8"/>
    <n v="1"/>
    <x v="7"/>
    <m/>
  </r>
  <r>
    <x v="25"/>
    <x v="955"/>
    <x v="1"/>
    <s v="BS"/>
    <n v="108"/>
    <n v="19"/>
    <n v="136"/>
    <n v="19"/>
    <x v="6"/>
    <m/>
  </r>
  <r>
    <x v="25"/>
    <x v="34"/>
    <x v="1"/>
    <s v="BA"/>
    <n v="28"/>
    <n v="6"/>
    <n v="40"/>
    <n v="3"/>
    <x v="9"/>
    <m/>
  </r>
  <r>
    <x v="25"/>
    <x v="76"/>
    <x v="1"/>
    <s v="BS"/>
    <n v="130"/>
    <n v="36"/>
    <n v="138"/>
    <n v="32"/>
    <x v="13"/>
    <m/>
  </r>
  <r>
    <x v="25"/>
    <x v="515"/>
    <x v="1"/>
    <s v="BS"/>
    <n v="12"/>
    <n v="13"/>
    <n v="15"/>
    <n v="7"/>
    <x v="13"/>
    <m/>
  </r>
  <r>
    <x v="25"/>
    <x v="956"/>
    <x v="0"/>
    <s v="MS"/>
    <n v="135"/>
    <n v="24"/>
    <n v="0"/>
    <n v="0"/>
    <x v="6"/>
    <m/>
  </r>
  <r>
    <x v="25"/>
    <x v="957"/>
    <x v="0"/>
    <s v="MS"/>
    <n v="26"/>
    <n v="1"/>
    <n v="29"/>
    <n v="5"/>
    <x v="6"/>
    <m/>
  </r>
  <r>
    <x v="25"/>
    <x v="958"/>
    <x v="1"/>
    <s v="BS"/>
    <n v="2"/>
    <n v="0"/>
    <m/>
    <m/>
    <x v="6"/>
    <m/>
  </r>
  <r>
    <x v="25"/>
    <x v="958"/>
    <x v="1"/>
    <s v="BS"/>
    <n v="108"/>
    <n v="18"/>
    <n v="109"/>
    <n v="13"/>
    <x v="6"/>
    <m/>
  </r>
  <r>
    <x v="25"/>
    <x v="35"/>
    <x v="1"/>
    <s v="BA"/>
    <n v="5"/>
    <n v="0"/>
    <n v="7"/>
    <n v="1"/>
    <x v="5"/>
    <m/>
  </r>
  <r>
    <x v="25"/>
    <x v="228"/>
    <x v="1"/>
    <s v="BS"/>
    <n v="11"/>
    <n v="7"/>
    <n v="14"/>
    <n v="3"/>
    <x v="7"/>
    <m/>
  </r>
  <r>
    <x v="25"/>
    <x v="326"/>
    <x v="1"/>
    <s v="BS"/>
    <n v="1"/>
    <n v="24"/>
    <n v="0"/>
    <n v="0"/>
    <x v="6"/>
    <m/>
  </r>
  <r>
    <x v="25"/>
    <x v="326"/>
    <x v="0"/>
    <s v="MS"/>
    <n v="85"/>
    <n v="0"/>
    <n v="83"/>
    <n v="29"/>
    <x v="6"/>
    <m/>
  </r>
  <r>
    <x v="25"/>
    <x v="230"/>
    <x v="1"/>
    <s v="BS"/>
    <n v="36"/>
    <n v="6"/>
    <n v="19"/>
    <n v="2"/>
    <x v="2"/>
    <m/>
  </r>
  <r>
    <x v="25"/>
    <x v="233"/>
    <x v="1"/>
    <s v="BA"/>
    <n v="67"/>
    <n v="12"/>
    <n v="78"/>
    <n v="11"/>
    <x v="5"/>
    <m/>
  </r>
  <r>
    <x v="25"/>
    <x v="36"/>
    <x v="1"/>
    <s v="BA"/>
    <n v="651"/>
    <n v="208"/>
    <n v="629"/>
    <n v="186"/>
    <x v="5"/>
    <m/>
  </r>
  <r>
    <x v="25"/>
    <x v="959"/>
    <x v="1"/>
    <s v="BS"/>
    <n v="7"/>
    <n v="0"/>
    <n v="7"/>
    <n v="0"/>
    <x v="6"/>
    <m/>
  </r>
  <r>
    <x v="25"/>
    <x v="536"/>
    <x v="1"/>
    <s v="BS"/>
    <n v="167"/>
    <n v="105"/>
    <n v="146"/>
    <n v="87"/>
    <x v="16"/>
    <m/>
  </r>
  <r>
    <x v="25"/>
    <x v="536"/>
    <x v="0"/>
    <s v="MSW"/>
    <n v="24"/>
    <n v="0"/>
    <n v="33"/>
    <n v="13"/>
    <x v="16"/>
    <m/>
  </r>
  <r>
    <x v="25"/>
    <x v="41"/>
    <x v="1"/>
    <s v="BA"/>
    <n v="312"/>
    <n v="43"/>
    <n v="400"/>
    <n v="58"/>
    <x v="5"/>
    <m/>
  </r>
  <r>
    <x v="25"/>
    <x v="42"/>
    <x v="1"/>
    <s v="BA"/>
    <n v="7"/>
    <n v="7"/>
    <n v="11"/>
    <n v="0"/>
    <x v="5"/>
    <m/>
  </r>
  <r>
    <x v="25"/>
    <x v="42"/>
    <x v="1"/>
    <s v="BA"/>
    <n v="29"/>
    <n v="6"/>
    <n v="17"/>
    <n v="7"/>
    <x v="5"/>
    <m/>
  </r>
  <r>
    <x v="25"/>
    <x v="960"/>
    <x v="1"/>
    <s v="BA"/>
    <n v="23"/>
    <n v="1"/>
    <n v="21"/>
    <n v="11"/>
    <x v="9"/>
    <m/>
  </r>
  <r>
    <x v="26"/>
    <x v="111"/>
    <x v="4"/>
    <m/>
    <n v="137657"/>
    <n v="32934"/>
    <m/>
    <m/>
    <x v="15"/>
    <m/>
  </r>
  <r>
    <x v="4"/>
    <x v="111"/>
    <x v="4"/>
    <m/>
    <m/>
    <m/>
    <m/>
    <m/>
    <x v="15"/>
    <m/>
  </r>
  <r>
    <x v="4"/>
    <x v="111"/>
    <x v="4"/>
    <m/>
    <m/>
    <m/>
    <m/>
    <m/>
    <x v="1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F5634C-16C9-4B0E-8D79-D57752A93E41}" name="PivotTable8" cacheId="1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egree programs with below benchmark graduation">
  <location ref="F3:H565" firstHeaderRow="0" firstDataRow="1" firstDataCol="1"/>
  <pivotFields count="16">
    <pivotField axis="axisRow" showAll="0">
      <items count="28">
        <item x="0"/>
        <item x="1"/>
        <item x="2"/>
        <item x="3"/>
        <item x="5"/>
        <item x="6"/>
        <item x="7"/>
        <item x="8"/>
        <item x="9"/>
        <item x="10"/>
        <item x="11"/>
        <item x="12"/>
        <item x="13"/>
        <item x="14"/>
        <item x="15"/>
        <item x="16"/>
        <item x="17"/>
        <item x="18"/>
        <item x="19"/>
        <item x="20"/>
        <item x="21"/>
        <item x="22"/>
        <item x="23"/>
        <item x="24"/>
        <item x="26"/>
        <item x="25"/>
        <item x="4"/>
        <item t="default"/>
      </items>
    </pivotField>
    <pivotField axis="axisRow" showAll="0">
      <items count="962">
        <item x="0"/>
        <item x="1"/>
        <item x="394"/>
        <item x="46"/>
        <item x="375"/>
        <item x="112"/>
        <item x="2"/>
        <item x="113"/>
        <item x="395"/>
        <item x="902"/>
        <item x="396"/>
        <item x="793"/>
        <item x="794"/>
        <item x="795"/>
        <item x="903"/>
        <item x="397"/>
        <item x="796"/>
        <item x="398"/>
        <item x="399"/>
        <item x="400"/>
        <item x="904"/>
        <item x="401"/>
        <item x="797"/>
        <item x="798"/>
        <item x="799"/>
        <item x="905"/>
        <item x="402"/>
        <item x="800"/>
        <item x="801"/>
        <item x="403"/>
        <item x="404"/>
        <item x="906"/>
        <item x="406"/>
        <item x="405"/>
        <item x="669"/>
        <item x="407"/>
        <item x="670"/>
        <item x="907"/>
        <item x="408"/>
        <item x="114"/>
        <item x="376"/>
        <item x="610"/>
        <item x="115"/>
        <item x="409"/>
        <item x="86"/>
        <item x="47"/>
        <item x="116"/>
        <item x="802"/>
        <item x="410"/>
        <item x="411"/>
        <item x="732"/>
        <item x="733"/>
        <item x="557"/>
        <item x="803"/>
        <item x="804"/>
        <item x="723"/>
        <item x="255"/>
        <item x="412"/>
        <item x="558"/>
        <item x="766"/>
        <item x="413"/>
        <item x="414"/>
        <item x="734"/>
        <item x="256"/>
        <item x="257"/>
        <item x="258"/>
        <item x="805"/>
        <item x="259"/>
        <item x="260"/>
        <item x="117"/>
        <item x="941"/>
        <item x="118"/>
        <item x="48"/>
        <item x="49"/>
        <item x="119"/>
        <item x="415"/>
        <item x="120"/>
        <item x="3"/>
        <item x="87"/>
        <item x="354"/>
        <item x="121"/>
        <item x="908"/>
        <item x="88"/>
        <item x="89"/>
        <item x="942"/>
        <item x="806"/>
        <item x="261"/>
        <item x="262"/>
        <item x="263"/>
        <item x="122"/>
        <item x="807"/>
        <item x="808"/>
        <item x="416"/>
        <item x="264"/>
        <item x="671"/>
        <item x="417"/>
        <item x="265"/>
        <item x="266"/>
        <item x="267"/>
        <item x="4"/>
        <item x="418"/>
        <item x="419"/>
        <item x="123"/>
        <item x="809"/>
        <item x="124"/>
        <item x="125"/>
        <item x="810"/>
        <item x="268"/>
        <item x="735"/>
        <item x="420"/>
        <item x="269"/>
        <item x="50"/>
        <item x="943"/>
        <item x="270"/>
        <item x="355"/>
        <item x="672"/>
        <item x="51"/>
        <item x="5"/>
        <item x="6"/>
        <item x="811"/>
        <item x="812"/>
        <item x="813"/>
        <item x="736"/>
        <item x="7"/>
        <item x="52"/>
        <item x="767"/>
        <item x="814"/>
        <item x="737"/>
        <item x="126"/>
        <item x="559"/>
        <item x="271"/>
        <item x="272"/>
        <item x="273"/>
        <item x="377"/>
        <item x="738"/>
        <item x="127"/>
        <item x="815"/>
        <item x="611"/>
        <item x="421"/>
        <item x="422"/>
        <item x="128"/>
        <item x="423"/>
        <item x="816"/>
        <item x="53"/>
        <item x="909"/>
        <item x="129"/>
        <item x="274"/>
        <item x="275"/>
        <item x="817"/>
        <item x="130"/>
        <item x="131"/>
        <item x="424"/>
        <item x="425"/>
        <item x="426"/>
        <item x="427"/>
        <item x="428"/>
        <item x="429"/>
        <item x="818"/>
        <item x="132"/>
        <item x="910"/>
        <item x="430"/>
        <item x="431"/>
        <item x="432"/>
        <item x="433"/>
        <item x="54"/>
        <item x="819"/>
        <item x="820"/>
        <item x="434"/>
        <item x="435"/>
        <item x="911"/>
        <item x="133"/>
        <item x="436"/>
        <item x="276"/>
        <item x="378"/>
        <item x="739"/>
        <item x="821"/>
        <item x="437"/>
        <item x="134"/>
        <item x="944"/>
        <item x="912"/>
        <item x="643"/>
        <item x="277"/>
        <item x="135"/>
        <item x="768"/>
        <item x="740"/>
        <item x="741"/>
        <item x="822"/>
        <item x="8"/>
        <item x="644"/>
        <item x="945"/>
        <item x="136"/>
        <item x="55"/>
        <item x="635"/>
        <item x="438"/>
        <item x="439"/>
        <item x="90"/>
        <item x="356"/>
        <item x="137"/>
        <item x="138"/>
        <item x="139"/>
        <item x="724"/>
        <item x="278"/>
        <item x="742"/>
        <item x="673"/>
        <item x="9"/>
        <item x="645"/>
        <item x="56"/>
        <item x="646"/>
        <item x="57"/>
        <item x="560"/>
        <item x="561"/>
        <item x="743"/>
        <item x="647"/>
        <item x="744"/>
        <item x="745"/>
        <item x="746"/>
        <item x="10"/>
        <item x="674"/>
        <item x="140"/>
        <item x="562"/>
        <item x="563"/>
        <item x="58"/>
        <item x="564"/>
        <item x="565"/>
        <item x="566"/>
        <item x="567"/>
        <item x="823"/>
        <item x="824"/>
        <item x="612"/>
        <item x="568"/>
        <item x="91"/>
        <item x="440"/>
        <item x="441"/>
        <item x="442"/>
        <item x="443"/>
        <item x="825"/>
        <item x="357"/>
        <item x="769"/>
        <item x="279"/>
        <item x="379"/>
        <item x="747"/>
        <item x="826"/>
        <item x="92"/>
        <item x="675"/>
        <item x="280"/>
        <item x="889"/>
        <item x="93"/>
        <item x="380"/>
        <item x="569"/>
        <item x="358"/>
        <item x="59"/>
        <item x="648"/>
        <item x="381"/>
        <item x="770"/>
        <item x="771"/>
        <item x="772"/>
        <item x="913"/>
        <item x="827"/>
        <item x="94"/>
        <item x="444"/>
        <item x="281"/>
        <item x="282"/>
        <item x="382"/>
        <item x="141"/>
        <item x="676"/>
        <item x="828"/>
        <item x="445"/>
        <item x="829"/>
        <item x="143"/>
        <item x="613"/>
        <item x="142"/>
        <item x="446"/>
        <item x="447"/>
        <item x="448"/>
        <item x="449"/>
        <item x="144"/>
        <item x="145"/>
        <item x="614"/>
        <item x="677"/>
        <item x="146"/>
        <item x="450"/>
        <item x="147"/>
        <item x="148"/>
        <item x="283"/>
        <item x="830"/>
        <item x="11"/>
        <item x="284"/>
        <item x="678"/>
        <item x="831"/>
        <item x="679"/>
        <item x="95"/>
        <item x="649"/>
        <item x="615"/>
        <item x="451"/>
        <item x="149"/>
        <item x="452"/>
        <item x="359"/>
        <item x="285"/>
        <item x="453"/>
        <item x="286"/>
        <item x="287"/>
        <item x="288"/>
        <item x="289"/>
        <item x="383"/>
        <item x="748"/>
        <item x="749"/>
        <item x="750"/>
        <item x="290"/>
        <item x="890"/>
        <item x="680"/>
        <item x="681"/>
        <item x="454"/>
        <item x="570"/>
        <item x="616"/>
        <item x="650"/>
        <item x="571"/>
        <item x="751"/>
        <item x="651"/>
        <item x="60"/>
        <item x="12"/>
        <item x="946"/>
        <item x="455"/>
        <item x="456"/>
        <item x="150"/>
        <item x="151"/>
        <item x="832"/>
        <item x="752"/>
        <item x="13"/>
        <item x="291"/>
        <item x="292"/>
        <item x="791"/>
        <item x="753"/>
        <item x="891"/>
        <item x="947"/>
        <item x="652"/>
        <item x="833"/>
        <item x="457"/>
        <item x="96"/>
        <item x="152"/>
        <item x="153"/>
        <item x="97"/>
        <item x="154"/>
        <item x="754"/>
        <item x="834"/>
        <item x="835"/>
        <item x="458"/>
        <item x="617"/>
        <item x="155"/>
        <item x="682"/>
        <item x="836"/>
        <item x="14"/>
        <item x="725"/>
        <item x="15"/>
        <item x="61"/>
        <item x="16"/>
        <item x="17"/>
        <item x="618"/>
        <item x="572"/>
        <item x="573"/>
        <item x="384"/>
        <item x="574"/>
        <item x="575"/>
        <item x="576"/>
        <item x="62"/>
        <item x="577"/>
        <item x="156"/>
        <item x="157"/>
        <item x="837"/>
        <item x="385"/>
        <item x="63"/>
        <item x="578"/>
        <item x="64"/>
        <item x="459"/>
        <item x="460"/>
        <item x="683"/>
        <item x="461"/>
        <item x="838"/>
        <item x="293"/>
        <item x="839"/>
        <item x="462"/>
        <item x="948"/>
        <item x="463"/>
        <item x="65"/>
        <item x="464"/>
        <item x="684"/>
        <item x="158"/>
        <item x="579"/>
        <item x="619"/>
        <item x="159"/>
        <item x="160"/>
        <item x="18"/>
        <item x="580"/>
        <item x="892"/>
        <item x="636"/>
        <item x="465"/>
        <item x="685"/>
        <item x="686"/>
        <item x="66"/>
        <item x="773"/>
        <item x="67"/>
        <item x="949"/>
        <item x="360"/>
        <item x="950"/>
        <item x="893"/>
        <item x="687"/>
        <item x="688"/>
        <item x="914"/>
        <item x="466"/>
        <item x="19"/>
        <item x="20"/>
        <item x="689"/>
        <item x="915"/>
        <item x="840"/>
        <item x="98"/>
        <item x="755"/>
        <item x="467"/>
        <item x="774"/>
        <item x="21"/>
        <item x="581"/>
        <item x="68"/>
        <item x="582"/>
        <item x="653"/>
        <item x="583"/>
        <item x="775"/>
        <item x="22"/>
        <item x="23"/>
        <item x="161"/>
        <item x="162"/>
        <item x="654"/>
        <item x="24"/>
        <item x="776"/>
        <item x="916"/>
        <item x="951"/>
        <item x="373"/>
        <item x="468"/>
        <item x="690"/>
        <item x="691"/>
        <item x="294"/>
        <item x="841"/>
        <item x="952"/>
        <item x="953"/>
        <item x="469"/>
        <item x="163"/>
        <item x="25"/>
        <item x="26"/>
        <item x="584"/>
        <item x="585"/>
        <item x="361"/>
        <item x="295"/>
        <item x="296"/>
        <item x="894"/>
        <item x="164"/>
        <item x="842"/>
        <item x="917"/>
        <item x="918"/>
        <item x="470"/>
        <item x="843"/>
        <item x="297"/>
        <item x="298"/>
        <item x="299"/>
        <item x="300"/>
        <item x="471"/>
        <item x="27"/>
        <item x="165"/>
        <item x="620"/>
        <item x="166"/>
        <item x="637"/>
        <item x="844"/>
        <item x="638"/>
        <item x="639"/>
        <item x="640"/>
        <item x="301"/>
        <item x="302"/>
        <item x="472"/>
        <item x="473"/>
        <item x="586"/>
        <item x="845"/>
        <item x="362"/>
        <item x="474"/>
        <item x="475"/>
        <item x="667"/>
        <item x="668"/>
        <item x="587"/>
        <item x="777"/>
        <item x="919"/>
        <item x="920"/>
        <item x="921"/>
        <item x="756"/>
        <item x="588"/>
        <item x="69"/>
        <item x="70"/>
        <item x="71"/>
        <item x="28"/>
        <item x="99"/>
        <item x="895"/>
        <item x="896"/>
        <item x="655"/>
        <item x="656"/>
        <item x="363"/>
        <item x="846"/>
        <item x="847"/>
        <item x="848"/>
        <item x="100"/>
        <item x="167"/>
        <item x="72"/>
        <item x="849"/>
        <item x="303"/>
        <item x="304"/>
        <item x="476"/>
        <item x="692"/>
        <item x="850"/>
        <item x="851"/>
        <item x="477"/>
        <item x="29"/>
        <item x="305"/>
        <item x="621"/>
        <item x="622"/>
        <item x="30"/>
        <item x="31"/>
        <item x="757"/>
        <item x="897"/>
        <item x="73"/>
        <item x="726"/>
        <item x="32"/>
        <item x="954"/>
        <item x="478"/>
        <item x="479"/>
        <item x="852"/>
        <item x="693"/>
        <item x="758"/>
        <item x="480"/>
        <item x="481"/>
        <item x="694"/>
        <item x="168"/>
        <item x="695"/>
        <item x="853"/>
        <item x="306"/>
        <item x="386"/>
        <item x="759"/>
        <item x="101"/>
        <item x="727"/>
        <item x="623"/>
        <item x="696"/>
        <item x="169"/>
        <item x="170"/>
        <item x="778"/>
        <item x="731"/>
        <item x="482"/>
        <item x="483"/>
        <item x="102"/>
        <item x="484"/>
        <item x="103"/>
        <item x="922"/>
        <item x="624"/>
        <item x="33"/>
        <item x="307"/>
        <item x="308"/>
        <item x="309"/>
        <item x="310"/>
        <item x="311"/>
        <item x="312"/>
        <item x="171"/>
        <item x="485"/>
        <item x="589"/>
        <item x="172"/>
        <item x="173"/>
        <item x="174"/>
        <item x="175"/>
        <item x="176"/>
        <item x="177"/>
        <item x="178"/>
        <item x="179"/>
        <item x="180"/>
        <item x="181"/>
        <item x="313"/>
        <item x="182"/>
        <item x="183"/>
        <item x="314"/>
        <item x="486"/>
        <item x="184"/>
        <item x="185"/>
        <item x="923"/>
        <item x="186"/>
        <item x="187"/>
        <item x="188"/>
        <item x="487"/>
        <item x="488"/>
        <item x="189"/>
        <item x="489"/>
        <item x="490"/>
        <item x="315"/>
        <item x="491"/>
        <item x="190"/>
        <item x="924"/>
        <item x="492"/>
        <item x="191"/>
        <item x="316"/>
        <item x="697"/>
        <item x="192"/>
        <item x="925"/>
        <item x="193"/>
        <item x="590"/>
        <item x="591"/>
        <item x="493"/>
        <item x="494"/>
        <item x="194"/>
        <item x="317"/>
        <item x="592"/>
        <item x="926"/>
        <item x="195"/>
        <item x="495"/>
        <item x="196"/>
        <item x="318"/>
        <item x="496"/>
        <item x="197"/>
        <item x="198"/>
        <item x="199"/>
        <item x="593"/>
        <item x="594"/>
        <item x="595"/>
        <item x="596"/>
        <item x="200"/>
        <item x="497"/>
        <item x="498"/>
        <item x="597"/>
        <item x="201"/>
        <item x="202"/>
        <item x="499"/>
        <item x="203"/>
        <item x="598"/>
        <item x="319"/>
        <item x="927"/>
        <item x="204"/>
        <item x="320"/>
        <item x="205"/>
        <item x="321"/>
        <item x="698"/>
        <item x="500"/>
        <item x="501"/>
        <item x="206"/>
        <item x="502"/>
        <item x="503"/>
        <item x="207"/>
        <item x="504"/>
        <item x="505"/>
        <item x="208"/>
        <item x="209"/>
        <item x="210"/>
        <item x="928"/>
        <item x="211"/>
        <item x="212"/>
        <item x="506"/>
        <item x="322"/>
        <item x="929"/>
        <item x="699"/>
        <item x="323"/>
        <item x="507"/>
        <item x="213"/>
        <item x="508"/>
        <item x="509"/>
        <item x="214"/>
        <item x="510"/>
        <item x="215"/>
        <item x="216"/>
        <item x="217"/>
        <item x="700"/>
        <item x="364"/>
        <item x="324"/>
        <item x="325"/>
        <item x="74"/>
        <item x="955"/>
        <item x="218"/>
        <item x="701"/>
        <item x="75"/>
        <item x="898"/>
        <item x="34"/>
        <item x="511"/>
        <item x="512"/>
        <item x="858"/>
        <item x="854"/>
        <item x="219"/>
        <item x="855"/>
        <item x="856"/>
        <item x="857"/>
        <item x="899"/>
        <item x="657"/>
        <item x="220"/>
        <item x="513"/>
        <item x="221"/>
        <item x="224"/>
        <item x="222"/>
        <item x="223"/>
        <item x="930"/>
        <item x="658"/>
        <item x="104"/>
        <item x="76"/>
        <item x="514"/>
        <item x="702"/>
        <item x="515"/>
        <item x="779"/>
        <item x="516"/>
        <item x="780"/>
        <item x="781"/>
        <item x="782"/>
        <item x="783"/>
        <item x="225"/>
        <item x="659"/>
        <item x="517"/>
        <item x="859"/>
        <item x="860"/>
        <item x="518"/>
        <item x="519"/>
        <item x="956"/>
        <item x="660"/>
        <item x="625"/>
        <item x="387"/>
        <item x="900"/>
        <item x="105"/>
        <item x="388"/>
        <item x="389"/>
        <item x="760"/>
        <item x="703"/>
        <item x="520"/>
        <item x="106"/>
        <item x="77"/>
        <item x="704"/>
        <item x="226"/>
        <item x="227"/>
        <item x="107"/>
        <item x="957"/>
        <item x="958"/>
        <item x="35"/>
        <item x="931"/>
        <item x="861"/>
        <item x="228"/>
        <item x="229"/>
        <item x="862"/>
        <item x="626"/>
        <item x="521"/>
        <item x="326"/>
        <item x="230"/>
        <item x="863"/>
        <item x="231"/>
        <item x="864"/>
        <item x="232"/>
        <item x="522"/>
        <item x="390"/>
        <item x="599"/>
        <item x="233"/>
        <item x="865"/>
        <item x="866"/>
        <item x="627"/>
        <item x="600"/>
        <item x="391"/>
        <item x="761"/>
        <item x="661"/>
        <item x="784"/>
        <item x="601"/>
        <item x="523"/>
        <item x="524"/>
        <item x="36"/>
        <item x="785"/>
        <item x="867"/>
        <item x="525"/>
        <item x="367"/>
        <item x="365"/>
        <item x="327"/>
        <item x="366"/>
        <item x="234"/>
        <item x="37"/>
        <item x="641"/>
        <item x="602"/>
        <item x="603"/>
        <item x="38"/>
        <item x="662"/>
        <item x="78"/>
        <item x="959"/>
        <item x="932"/>
        <item x="392"/>
        <item x="328"/>
        <item x="235"/>
        <item x="705"/>
        <item x="526"/>
        <item x="868"/>
        <item x="39"/>
        <item x="604"/>
        <item x="108"/>
        <item x="762"/>
        <item x="763"/>
        <item x="706"/>
        <item x="707"/>
        <item x="40"/>
        <item x="708"/>
        <item x="527"/>
        <item x="528"/>
        <item x="529"/>
        <item x="236"/>
        <item x="869"/>
        <item x="786"/>
        <item x="787"/>
        <item x="788"/>
        <item x="79"/>
        <item x="628"/>
        <item x="870"/>
        <item x="871"/>
        <item x="872"/>
        <item x="873"/>
        <item x="530"/>
        <item x="329"/>
        <item x="531"/>
        <item x="874"/>
        <item x="875"/>
        <item x="330"/>
        <item x="237"/>
        <item x="532"/>
        <item x="238"/>
        <item x="331"/>
        <item x="80"/>
        <item x="239"/>
        <item x="81"/>
        <item x="332"/>
        <item x="333"/>
        <item x="334"/>
        <item x="335"/>
        <item x="629"/>
        <item x="393"/>
        <item x="109"/>
        <item x="82"/>
        <item x="709"/>
        <item x="710"/>
        <item x="933"/>
        <item x="934"/>
        <item x="240"/>
        <item x="533"/>
        <item x="876"/>
        <item x="605"/>
        <item x="711"/>
        <item x="83"/>
        <item x="534"/>
        <item x="535"/>
        <item x="241"/>
        <item x="336"/>
        <item x="337"/>
        <item x="712"/>
        <item x="368"/>
        <item x="536"/>
        <item x="713"/>
        <item x="41"/>
        <item x="789"/>
        <item x="935"/>
        <item x="877"/>
        <item x="242"/>
        <item x="42"/>
        <item x="338"/>
        <item x="339"/>
        <item x="340"/>
        <item x="341"/>
        <item x="243"/>
        <item x="342"/>
        <item x="663"/>
        <item x="878"/>
        <item x="936"/>
        <item x="728"/>
        <item x="729"/>
        <item x="714"/>
        <item x="715"/>
        <item x="716"/>
        <item x="717"/>
        <item x="718"/>
        <item x="719"/>
        <item x="720"/>
        <item x="537"/>
        <item x="879"/>
        <item x="880"/>
        <item x="538"/>
        <item x="630"/>
        <item x="244"/>
        <item x="960"/>
        <item x="539"/>
        <item x="245"/>
        <item x="246"/>
        <item x="721"/>
        <item x="369"/>
        <item x="247"/>
        <item x="43"/>
        <item x="540"/>
        <item x="44"/>
        <item x="881"/>
        <item x="541"/>
        <item x="542"/>
        <item x="631"/>
        <item x="343"/>
        <item x="45"/>
        <item x="730"/>
        <item x="722"/>
        <item x="882"/>
        <item x="543"/>
        <item x="248"/>
        <item x="249"/>
        <item x="544"/>
        <item x="545"/>
        <item x="546"/>
        <item x="547"/>
        <item x="548"/>
        <item x="344"/>
        <item x="549"/>
        <item x="345"/>
        <item x="937"/>
        <item x="938"/>
        <item x="939"/>
        <item x="550"/>
        <item x="883"/>
        <item x="551"/>
        <item x="346"/>
        <item x="347"/>
        <item x="348"/>
        <item x="884"/>
        <item x="349"/>
        <item x="350"/>
        <item x="764"/>
        <item x="765"/>
        <item x="901"/>
        <item x="250"/>
        <item x="251"/>
        <item x="606"/>
        <item x="885"/>
        <item x="351"/>
        <item x="664"/>
        <item x="252"/>
        <item x="886"/>
        <item x="370"/>
        <item x="632"/>
        <item x="110"/>
        <item x="633"/>
        <item x="607"/>
        <item x="352"/>
        <item x="608"/>
        <item x="665"/>
        <item x="887"/>
        <item x="642"/>
        <item x="353"/>
        <item x="371"/>
        <item x="552"/>
        <item x="553"/>
        <item x="792"/>
        <item x="374"/>
        <item x="888"/>
        <item x="253"/>
        <item x="666"/>
        <item x="609"/>
        <item x="84"/>
        <item x="554"/>
        <item x="555"/>
        <item x="634"/>
        <item x="556"/>
        <item x="254"/>
        <item x="372"/>
        <item x="940"/>
        <item x="85"/>
        <item x="790"/>
        <item x="111"/>
        <item t="default"/>
      </items>
    </pivotField>
    <pivotField showAll="0">
      <items count="7">
        <item x="2"/>
        <item x="1"/>
        <item x="3"/>
        <item x="5"/>
        <item x="0"/>
        <item x="4"/>
        <item t="default"/>
      </items>
    </pivotField>
    <pivotField showAll="0"/>
    <pivotField showAll="0"/>
    <pivotField dataField="1" showAll="0"/>
    <pivotField showAll="0"/>
    <pivotField dataField="1" showAll="0"/>
    <pivotField multipleItemSelectionAllowed="1" showAll="0">
      <items count="21">
        <item x="12"/>
        <item x="1"/>
        <item x="3"/>
        <item x="11"/>
        <item x="7"/>
        <item x="17"/>
        <item x="0"/>
        <item x="10"/>
        <item x="6"/>
        <item x="19"/>
        <item x="18"/>
        <item x="5"/>
        <item x="8"/>
        <item x="2"/>
        <item x="13"/>
        <item x="14"/>
        <item x="9"/>
        <item x="16"/>
        <item x="4"/>
        <item x="15"/>
        <item t="default"/>
      </items>
    </pivotField>
    <pivotField showAll="0"/>
    <pivotField showAll="0"/>
    <pivotField showAll="0"/>
    <pivotField showAll="0"/>
    <pivotField showAll="0">
      <items count="4">
        <item h="1" x="0"/>
        <item x="1"/>
        <item h="1" x="2"/>
        <item t="default"/>
      </items>
    </pivotField>
    <pivotField showAll="0">
      <items count="189">
        <item x="6"/>
        <item x="17"/>
        <item x="37"/>
        <item x="57"/>
        <item x="91"/>
        <item x="15"/>
        <item x="30"/>
        <item x="81"/>
        <item x="21"/>
        <item x="19"/>
        <item x="36"/>
        <item x="29"/>
        <item x="35"/>
        <item x="103"/>
        <item x="22"/>
        <item x="98"/>
        <item x="112"/>
        <item x="80"/>
        <item x="85"/>
        <item x="20"/>
        <item x="11"/>
        <item x="0"/>
        <item x="34"/>
        <item x="4"/>
        <item x="101"/>
        <item x="104"/>
        <item x="67"/>
        <item x="33"/>
        <item x="26"/>
        <item x="77"/>
        <item x="39"/>
        <item x="89"/>
        <item x="49"/>
        <item x="54"/>
        <item x="87"/>
        <item x="9"/>
        <item x="60"/>
        <item x="38"/>
        <item x="100"/>
        <item x="24"/>
        <item x="3"/>
        <item x="62"/>
        <item x="166"/>
        <item x="109"/>
        <item x="99"/>
        <item x="13"/>
        <item x="5"/>
        <item x="14"/>
        <item x="102"/>
        <item x="12"/>
        <item x="159"/>
        <item x="40"/>
        <item x="96"/>
        <item x="95"/>
        <item x="68"/>
        <item x="70"/>
        <item x="65"/>
        <item x="63"/>
        <item x="128"/>
        <item x="115"/>
        <item x="114"/>
        <item x="18"/>
        <item x="107"/>
        <item x="94"/>
        <item x="56"/>
        <item x="25"/>
        <item x="73"/>
        <item x="88"/>
        <item x="169"/>
        <item x="110"/>
        <item x="79"/>
        <item x="92"/>
        <item x="125"/>
        <item x="82"/>
        <item x="185"/>
        <item x="31"/>
        <item x="130"/>
        <item x="141"/>
        <item x="122"/>
        <item x="90"/>
        <item x="137"/>
        <item x="178"/>
        <item x="161"/>
        <item x="111"/>
        <item x="72"/>
        <item x="23"/>
        <item x="172"/>
        <item x="165"/>
        <item x="106"/>
        <item x="51"/>
        <item x="160"/>
        <item x="75"/>
        <item x="144"/>
        <item x="156"/>
        <item x="142"/>
        <item x="108"/>
        <item x="153"/>
        <item x="163"/>
        <item x="133"/>
        <item x="170"/>
        <item x="150"/>
        <item x="50"/>
        <item x="97"/>
        <item x="129"/>
        <item x="61"/>
        <item x="78"/>
        <item x="84"/>
        <item x="124"/>
        <item x="1"/>
        <item x="180"/>
        <item x="44"/>
        <item x="48"/>
        <item x="27"/>
        <item x="71"/>
        <item x="126"/>
        <item x="117"/>
        <item x="155"/>
        <item x="134"/>
        <item x="138"/>
        <item x="120"/>
        <item x="116"/>
        <item x="176"/>
        <item x="119"/>
        <item x="43"/>
        <item x="105"/>
        <item x="127"/>
        <item x="157"/>
        <item x="113"/>
        <item x="162"/>
        <item x="173"/>
        <item x="10"/>
        <item x="55"/>
        <item x="175"/>
        <item x="32"/>
        <item x="8"/>
        <item x="93"/>
        <item x="7"/>
        <item x="118"/>
        <item x="41"/>
        <item x="146"/>
        <item x="58"/>
        <item x="86"/>
        <item x="174"/>
        <item x="139"/>
        <item x="184"/>
        <item x="45"/>
        <item x="47"/>
        <item x="69"/>
        <item x="148"/>
        <item x="158"/>
        <item x="154"/>
        <item x="187"/>
        <item x="123"/>
        <item x="168"/>
        <item x="143"/>
        <item x="167"/>
        <item x="74"/>
        <item x="171"/>
        <item x="164"/>
        <item x="140"/>
        <item x="64"/>
        <item x="28"/>
        <item x="52"/>
        <item x="177"/>
        <item x="136"/>
        <item x="76"/>
        <item x="131"/>
        <item x="149"/>
        <item x="132"/>
        <item x="179"/>
        <item x="182"/>
        <item x="181"/>
        <item x="151"/>
        <item x="46"/>
        <item x="135"/>
        <item x="2"/>
        <item x="66"/>
        <item x="147"/>
        <item x="16"/>
        <item x="121"/>
        <item x="152"/>
        <item x="186"/>
        <item x="53"/>
        <item x="83"/>
        <item x="145"/>
        <item x="183"/>
        <item x="59"/>
        <item x="42"/>
        <item t="default"/>
      </items>
    </pivotField>
    <pivotField showAll="0">
      <items count="4">
        <item h="1" x="1"/>
        <item x="0"/>
        <item h="1" x="2"/>
        <item t="default"/>
      </items>
    </pivotField>
  </pivotFields>
  <rowFields count="2">
    <field x="0"/>
    <field x="1"/>
  </rowFields>
  <rowItems count="562">
    <i>
      <x/>
    </i>
    <i r="1">
      <x v="99"/>
    </i>
    <i r="1">
      <x v="118"/>
    </i>
    <i r="1">
      <x v="354"/>
    </i>
    <i r="1">
      <x v="417"/>
    </i>
    <i r="1">
      <x v="429"/>
    </i>
    <i r="1">
      <x v="443"/>
    </i>
    <i r="1">
      <x v="444"/>
    </i>
    <i r="1">
      <x v="791"/>
    </i>
    <i>
      <x v="1"/>
    </i>
    <i r="1">
      <x v="1"/>
    </i>
    <i r="1">
      <x v="45"/>
    </i>
    <i r="1">
      <x v="72"/>
    </i>
    <i r="1">
      <x v="73"/>
    </i>
    <i r="1">
      <x v="111"/>
    </i>
    <i r="1">
      <x v="124"/>
    </i>
    <i r="1">
      <x v="143"/>
    </i>
    <i r="1">
      <x v="164"/>
    </i>
    <i r="1">
      <x v="187"/>
    </i>
    <i r="1">
      <x v="204"/>
    </i>
    <i r="1">
      <x v="206"/>
    </i>
    <i r="1">
      <x v="208"/>
    </i>
    <i r="1">
      <x v="221"/>
    </i>
    <i r="1">
      <x v="250"/>
    </i>
    <i r="1">
      <x v="285"/>
    </i>
    <i r="1">
      <x v="318"/>
    </i>
    <i r="1">
      <x v="353"/>
    </i>
    <i r="1">
      <x v="363"/>
    </i>
    <i r="1">
      <x v="369"/>
    </i>
    <i r="1">
      <x v="371"/>
    </i>
    <i r="1">
      <x v="409"/>
    </i>
    <i r="1">
      <x v="419"/>
    </i>
    <i r="1">
      <x v="489"/>
    </i>
    <i r="1">
      <x v="490"/>
    </i>
    <i r="1">
      <x v="491"/>
    </i>
    <i r="1">
      <x v="504"/>
    </i>
    <i r="1">
      <x v="521"/>
    </i>
    <i r="1">
      <x v="523"/>
    </i>
    <i r="1">
      <x v="669"/>
    </i>
    <i r="1">
      <x v="673"/>
    </i>
    <i r="1">
      <x v="675"/>
    </i>
    <i r="1">
      <x v="695"/>
    </i>
    <i r="1">
      <x v="724"/>
    </i>
    <i r="1">
      <x v="760"/>
    </i>
    <i r="1">
      <x v="775"/>
    </i>
    <i r="1">
      <x v="801"/>
    </i>
    <i r="1">
      <x v="817"/>
    </i>
    <i r="1">
      <x v="819"/>
    </i>
    <i r="1">
      <x v="827"/>
    </i>
    <i r="1">
      <x v="837"/>
    </i>
    <i r="1">
      <x v="847"/>
    </i>
    <i r="1">
      <x v="950"/>
    </i>
    <i r="1">
      <x v="958"/>
    </i>
    <i>
      <x v="2"/>
    </i>
    <i r="1">
      <x v="1"/>
    </i>
    <i r="1">
      <x v="83"/>
    </i>
    <i r="1">
      <x v="111"/>
    </i>
    <i r="1">
      <x v="116"/>
    </i>
    <i r="1">
      <x v="204"/>
    </i>
    <i r="1">
      <x v="208"/>
    </i>
    <i r="1">
      <x v="221"/>
    </i>
    <i r="1">
      <x v="230"/>
    </i>
    <i r="1">
      <x v="246"/>
    </i>
    <i r="1">
      <x v="318"/>
    </i>
    <i r="1">
      <x v="340"/>
    </i>
    <i r="1">
      <x v="419"/>
    </i>
    <i r="1">
      <x v="493"/>
    </i>
    <i r="1">
      <x v="518"/>
    </i>
    <i r="1">
      <x v="523"/>
    </i>
    <i r="1">
      <x v="539"/>
    </i>
    <i r="1">
      <x v="549"/>
    </i>
    <i r="1">
      <x v="551"/>
    </i>
    <i r="1">
      <x v="694"/>
    </i>
    <i r="1">
      <x v="695"/>
    </i>
    <i r="1">
      <x v="728"/>
    </i>
    <i r="1">
      <x v="775"/>
    </i>
    <i r="1">
      <x v="786"/>
    </i>
    <i r="1">
      <x v="826"/>
    </i>
    <i r="1">
      <x v="932"/>
    </i>
    <i>
      <x v="3"/>
    </i>
    <i r="1">
      <x v="104"/>
    </i>
    <i r="1">
      <x v="128"/>
    </i>
    <i r="1">
      <x v="135"/>
    </i>
    <i r="1">
      <x v="140"/>
    </i>
    <i r="1">
      <x v="170"/>
    </i>
    <i r="1">
      <x v="177"/>
    </i>
    <i r="1">
      <x v="197"/>
    </i>
    <i r="1">
      <x v="198"/>
    </i>
    <i r="1">
      <x v="208"/>
    </i>
    <i r="1">
      <x v="263"/>
    </i>
    <i r="1">
      <x v="276"/>
    </i>
    <i r="1">
      <x v="282"/>
    </i>
    <i r="1">
      <x v="354"/>
    </i>
    <i r="1">
      <x v="365"/>
    </i>
    <i r="1">
      <x v="366"/>
    </i>
    <i r="1">
      <x v="385"/>
    </i>
    <i r="1">
      <x v="429"/>
    </i>
    <i r="1">
      <x v="523"/>
    </i>
    <i r="1">
      <x v="533"/>
    </i>
    <i r="1">
      <x v="543"/>
    </i>
    <i r="1">
      <x v="565"/>
    </i>
    <i r="1">
      <x v="568"/>
    </i>
    <i r="1">
      <x v="570"/>
    </i>
    <i r="1">
      <x v="571"/>
    </i>
    <i r="1">
      <x v="573"/>
    </i>
    <i r="1">
      <x v="575"/>
    </i>
    <i r="1">
      <x v="576"/>
    </i>
    <i r="1">
      <x v="579"/>
    </i>
    <i r="1">
      <x v="583"/>
    </i>
    <i r="1">
      <x v="587"/>
    </i>
    <i r="1">
      <x v="595"/>
    </i>
    <i r="1">
      <x v="598"/>
    </i>
    <i r="1">
      <x v="614"/>
    </i>
    <i r="1">
      <x v="615"/>
    </i>
    <i r="1">
      <x v="616"/>
    </i>
    <i r="1">
      <x v="621"/>
    </i>
    <i r="1">
      <x v="628"/>
    </i>
    <i r="1">
      <x v="645"/>
    </i>
    <i r="1">
      <x v="647"/>
    </i>
    <i r="1">
      <x v="657"/>
    </i>
    <i r="1">
      <x v="660"/>
    </i>
    <i r="1">
      <x v="680"/>
    </i>
    <i r="1">
      <x v="686"/>
    </i>
    <i r="1">
      <x v="705"/>
    </i>
    <i r="1">
      <x v="726"/>
    </i>
    <i r="1">
      <x v="734"/>
    </i>
    <i r="1">
      <x v="740"/>
    </i>
    <i r="1">
      <x v="742"/>
    </i>
    <i r="1">
      <x v="780"/>
    </i>
    <i r="1">
      <x v="796"/>
    </i>
    <i r="1">
      <x v="847"/>
    </i>
    <i r="1">
      <x v="851"/>
    </i>
    <i r="1">
      <x v="852"/>
    </i>
    <i r="1">
      <x v="857"/>
    </i>
    <i r="1">
      <x v="876"/>
    </i>
    <i r="1">
      <x v="898"/>
    </i>
    <i>
      <x v="4"/>
    </i>
    <i r="1">
      <x v="63"/>
    </i>
    <i r="1">
      <x v="64"/>
    </i>
    <i r="1">
      <x v="74"/>
    </i>
    <i r="1">
      <x v="96"/>
    </i>
    <i r="1">
      <x v="97"/>
    </i>
    <i r="1">
      <x v="102"/>
    </i>
    <i r="1">
      <x v="111"/>
    </i>
    <i r="1">
      <x v="132"/>
    </i>
    <i r="1">
      <x v="201"/>
    </i>
    <i r="1">
      <x v="208"/>
    </i>
    <i r="1">
      <x v="218"/>
    </i>
    <i r="1">
      <x v="238"/>
    </i>
    <i r="1">
      <x v="244"/>
    </i>
    <i r="1">
      <x v="261"/>
    </i>
    <i r="1">
      <x v="319"/>
    </i>
    <i r="1">
      <x v="323"/>
    </i>
    <i r="1">
      <x v="377"/>
    </i>
    <i r="1">
      <x v="409"/>
    </i>
    <i r="1">
      <x v="457"/>
    </i>
    <i r="1">
      <x v="459"/>
    </i>
    <i r="1">
      <x v="460"/>
    </i>
    <i r="1">
      <x v="523"/>
    </i>
    <i r="1">
      <x v="559"/>
    </i>
    <i r="1">
      <x v="575"/>
    </i>
    <i r="1">
      <x v="740"/>
    </i>
    <i r="1">
      <x v="812"/>
    </i>
    <i r="1">
      <x v="820"/>
    </i>
    <i r="1">
      <x v="822"/>
    </i>
    <i r="1">
      <x v="851"/>
    </i>
    <i r="1">
      <x v="852"/>
    </i>
    <i r="1">
      <x v="853"/>
    </i>
    <i r="1">
      <x v="854"/>
    </i>
    <i r="1">
      <x v="855"/>
    </i>
    <i r="1">
      <x v="915"/>
    </i>
    <i>
      <x v="5"/>
    </i>
    <i r="1">
      <x v="208"/>
    </i>
    <i r="1">
      <x v="236"/>
    </i>
    <i r="1">
      <x v="249"/>
    </i>
    <i r="1">
      <x v="447"/>
    </i>
    <i>
      <x v="6"/>
    </i>
    <i r="1">
      <x v="116"/>
    </i>
    <i r="1">
      <x v="419"/>
    </i>
    <i r="1">
      <x v="433"/>
    </i>
    <i r="1">
      <x v="493"/>
    </i>
    <i>
      <x v="7"/>
    </i>
    <i r="1">
      <x v="1"/>
    </i>
    <i r="1">
      <x v="124"/>
    </i>
    <i r="1">
      <x v="173"/>
    </i>
    <i r="1">
      <x v="221"/>
    </i>
    <i r="1">
      <x v="239"/>
    </i>
    <i r="1">
      <x v="247"/>
    </i>
    <i r="1">
      <x v="252"/>
    </i>
    <i r="1">
      <x v="262"/>
    </i>
    <i r="1">
      <x v="303"/>
    </i>
    <i r="1">
      <x v="359"/>
    </i>
    <i r="1">
      <x v="368"/>
    </i>
    <i r="1">
      <x v="493"/>
    </i>
    <i r="1">
      <x v="523"/>
    </i>
    <i r="1">
      <x v="537"/>
    </i>
    <i r="1">
      <x v="695"/>
    </i>
    <i r="1">
      <x v="715"/>
    </i>
    <i r="1">
      <x v="719"/>
    </i>
    <i r="1">
      <x v="746"/>
    </i>
    <i r="1">
      <x v="778"/>
    </i>
    <i r="1">
      <x v="786"/>
    </i>
    <i r="1">
      <x v="825"/>
    </i>
    <i>
      <x v="8"/>
    </i>
    <i r="1">
      <x v="21"/>
    </i>
    <i r="1">
      <x v="30"/>
    </i>
    <i r="1">
      <x v="43"/>
    </i>
    <i r="1">
      <x v="61"/>
    </i>
    <i r="1">
      <x v="74"/>
    </i>
    <i r="1">
      <x v="98"/>
    </i>
    <i r="1">
      <x v="101"/>
    </i>
    <i r="1">
      <x v="102"/>
    </i>
    <i r="1">
      <x v="104"/>
    </i>
    <i r="1">
      <x v="138"/>
    </i>
    <i r="1">
      <x v="140"/>
    </i>
    <i r="1">
      <x v="161"/>
    </i>
    <i r="1">
      <x v="162"/>
    </i>
    <i r="1">
      <x v="163"/>
    </i>
    <i r="1">
      <x v="168"/>
    </i>
    <i r="1">
      <x v="208"/>
    </i>
    <i r="1">
      <x v="232"/>
    </i>
    <i r="1">
      <x v="259"/>
    </i>
    <i r="1">
      <x v="266"/>
    </i>
    <i r="1">
      <x v="271"/>
    </i>
    <i r="1">
      <x v="272"/>
    </i>
    <i r="1">
      <x v="295"/>
    </i>
    <i r="1">
      <x v="311"/>
    </i>
    <i r="1">
      <x v="323"/>
    </i>
    <i r="1">
      <x v="366"/>
    </i>
    <i r="1">
      <x v="373"/>
    </i>
    <i r="1">
      <x v="375"/>
    </i>
    <i r="1">
      <x v="381"/>
    </i>
    <i r="1">
      <x v="409"/>
    </i>
    <i r="1">
      <x v="441"/>
    </i>
    <i r="1">
      <x v="451"/>
    </i>
    <i r="1">
      <x v="461"/>
    </i>
    <i r="1">
      <x v="473"/>
    </i>
    <i r="1">
      <x v="478"/>
    </i>
    <i r="1">
      <x v="530"/>
    </i>
    <i r="1">
      <x v="531"/>
    </i>
    <i r="1">
      <x v="547"/>
    </i>
    <i r="1">
      <x v="554"/>
    </i>
    <i r="1">
      <x v="594"/>
    </i>
    <i r="1">
      <x v="638"/>
    </i>
    <i r="1">
      <x v="639"/>
    </i>
    <i r="1">
      <x v="640"/>
    </i>
    <i r="1">
      <x v="641"/>
    </i>
    <i r="1">
      <x v="659"/>
    </i>
    <i r="1">
      <x v="675"/>
    </i>
    <i r="1">
      <x v="700"/>
    </i>
    <i r="1">
      <x v="711"/>
    </i>
    <i r="1">
      <x v="740"/>
    </i>
    <i r="1">
      <x v="758"/>
    </i>
    <i r="1">
      <x v="838"/>
    </i>
    <i r="1">
      <x v="885"/>
    </i>
    <i r="1">
      <x v="951"/>
    </i>
    <i r="1">
      <x v="952"/>
    </i>
    <i>
      <x v="9"/>
    </i>
    <i r="1">
      <x v="58"/>
    </i>
    <i r="1">
      <x v="209"/>
    </i>
    <i r="1">
      <x v="224"/>
    </i>
    <i r="1">
      <x v="248"/>
    </i>
    <i r="1">
      <x v="285"/>
    </i>
    <i r="1">
      <x v="312"/>
    </i>
    <i r="1">
      <x v="315"/>
    </i>
    <i r="1">
      <x v="362"/>
    </i>
    <i r="1">
      <x v="363"/>
    </i>
    <i r="1">
      <x v="364"/>
    </i>
    <i r="1">
      <x v="418"/>
    </i>
    <i r="1">
      <x v="420"/>
    </i>
    <i r="1">
      <x v="445"/>
    </i>
    <i r="1">
      <x v="601"/>
    </i>
    <i r="1">
      <x v="602"/>
    </i>
    <i r="1">
      <x v="607"/>
    </i>
    <i r="1">
      <x v="617"/>
    </i>
    <i r="1">
      <x v="618"/>
    </i>
    <i r="1">
      <x v="624"/>
    </i>
    <i r="1">
      <x v="629"/>
    </i>
    <i r="1">
      <x v="649"/>
    </i>
    <i r="1">
      <x v="757"/>
    </i>
    <i r="1">
      <x v="769"/>
    </i>
    <i r="1">
      <x v="771"/>
    </i>
    <i r="1">
      <x v="772"/>
    </i>
    <i r="1">
      <x v="934"/>
    </i>
    <i>
      <x v="11"/>
    </i>
    <i r="1">
      <x v="102"/>
    </i>
    <i r="1">
      <x v="111"/>
    </i>
    <i r="1">
      <x v="116"/>
    </i>
    <i r="1">
      <x v="135"/>
    </i>
    <i r="1">
      <x v="137"/>
    </i>
    <i r="1">
      <x v="204"/>
    </i>
    <i r="1">
      <x v="208"/>
    </i>
    <i r="1">
      <x v="221"/>
    </i>
    <i r="1">
      <x v="228"/>
    </i>
    <i r="1">
      <x v="269"/>
    </i>
    <i r="1">
      <x v="277"/>
    </i>
    <i r="1">
      <x v="292"/>
    </i>
    <i r="1">
      <x v="318"/>
    </i>
    <i r="1">
      <x v="339"/>
    </i>
    <i r="1">
      <x v="346"/>
    </i>
    <i r="1">
      <x v="356"/>
    </i>
    <i r="1">
      <x v="387"/>
    </i>
    <i r="1">
      <x v="489"/>
    </i>
    <i r="1">
      <x v="523"/>
    </i>
    <i r="1">
      <x v="541"/>
    </i>
    <i r="1">
      <x v="553"/>
    </i>
    <i r="1">
      <x v="695"/>
    </i>
    <i r="1">
      <x v="740"/>
    </i>
    <i r="1">
      <x v="824"/>
    </i>
    <i r="1">
      <x v="890"/>
    </i>
    <i r="1">
      <x v="931"/>
    </i>
    <i r="1">
      <x v="933"/>
    </i>
    <i>
      <x v="13"/>
    </i>
    <i r="1">
      <x v="102"/>
    </i>
    <i r="1">
      <x v="173"/>
    </i>
    <i r="1">
      <x v="180"/>
    </i>
    <i r="1">
      <x v="207"/>
    </i>
    <i r="1">
      <x v="208"/>
    </i>
    <i r="1">
      <x v="212"/>
    </i>
    <i r="1">
      <x v="221"/>
    </i>
    <i r="1">
      <x v="303"/>
    </i>
    <i r="1">
      <x v="314"/>
    </i>
    <i r="1">
      <x v="317"/>
    </i>
    <i r="1">
      <x v="334"/>
    </i>
    <i r="1">
      <x v="356"/>
    </i>
    <i r="1">
      <x v="428"/>
    </i>
    <i r="1">
      <x v="496"/>
    </i>
    <i r="1">
      <x v="497"/>
    </i>
    <i r="1">
      <x v="536"/>
    </i>
    <i r="1">
      <x v="685"/>
    </i>
    <i r="1">
      <x v="693"/>
    </i>
    <i r="1">
      <x v="695"/>
    </i>
    <i r="1">
      <x v="706"/>
    </i>
    <i r="1">
      <x v="755"/>
    </i>
    <i r="1">
      <x v="760"/>
    </i>
    <i r="1">
      <x v="774"/>
    </i>
    <i r="1">
      <x v="859"/>
    </i>
    <i r="1">
      <x v="927"/>
    </i>
    <i r="1">
      <x v="932"/>
    </i>
    <i r="1">
      <x v="937"/>
    </i>
    <i r="1">
      <x v="958"/>
    </i>
    <i>
      <x v="15"/>
    </i>
    <i r="1">
      <x v="69"/>
    </i>
    <i r="1">
      <x v="76"/>
    </i>
    <i r="1">
      <x v="102"/>
    </i>
    <i r="1">
      <x v="104"/>
    </i>
    <i r="1">
      <x v="196"/>
    </i>
    <i r="1">
      <x v="203"/>
    </i>
    <i r="1">
      <x v="208"/>
    </i>
    <i r="1">
      <x v="217"/>
    </i>
    <i r="1">
      <x v="243"/>
    </i>
    <i r="1">
      <x v="264"/>
    </i>
    <i r="1">
      <x v="287"/>
    </i>
    <i r="1">
      <x v="289"/>
    </i>
    <i r="1">
      <x v="323"/>
    </i>
    <i r="1">
      <x v="324"/>
    </i>
    <i r="1">
      <x v="345"/>
    </i>
    <i r="1">
      <x v="365"/>
    </i>
    <i r="1">
      <x v="374"/>
    </i>
    <i r="1">
      <x v="498"/>
    </i>
    <i r="1">
      <x v="528"/>
    </i>
    <i r="1">
      <x v="534"/>
    </i>
    <i r="1">
      <x v="597"/>
    </i>
    <i r="1">
      <x v="636"/>
    </i>
    <i r="1">
      <x v="643"/>
    </i>
    <i r="1">
      <x v="646"/>
    </i>
    <i r="1">
      <x v="725"/>
    </i>
    <i r="1">
      <x v="740"/>
    </i>
    <i r="1">
      <x v="742"/>
    </i>
    <i r="1">
      <x v="836"/>
    </i>
    <i r="1">
      <x v="842"/>
    </i>
    <i r="1">
      <x v="843"/>
    </i>
    <i r="1">
      <x v="852"/>
    </i>
    <i r="1">
      <x v="857"/>
    </i>
    <i r="1">
      <x v="867"/>
    </i>
    <i r="1">
      <x v="870"/>
    </i>
    <i r="1">
      <x v="928"/>
    </i>
    <i>
      <x v="16"/>
    </i>
    <i r="1">
      <x v="102"/>
    </i>
    <i r="1">
      <x v="154"/>
    </i>
    <i r="1">
      <x v="208"/>
    </i>
    <i r="1">
      <x v="334"/>
    </i>
    <i r="1">
      <x v="489"/>
    </i>
    <i r="1">
      <x v="498"/>
    </i>
    <i r="1">
      <x v="522"/>
    </i>
    <i r="1">
      <x v="540"/>
    </i>
    <i r="1">
      <x v="695"/>
    </i>
    <i r="1">
      <x v="893"/>
    </i>
    <i>
      <x v="17"/>
    </i>
    <i r="1">
      <x v="546"/>
    </i>
    <i>
      <x v="18"/>
    </i>
    <i r="1">
      <x v="1"/>
    </i>
    <i r="1">
      <x v="50"/>
    </i>
    <i r="1">
      <x v="51"/>
    </i>
    <i r="1">
      <x v="122"/>
    </i>
    <i r="1">
      <x v="127"/>
    </i>
    <i r="1">
      <x v="134"/>
    </i>
    <i r="1">
      <x v="174"/>
    </i>
    <i r="1">
      <x v="202"/>
    </i>
    <i r="1">
      <x v="208"/>
    </i>
    <i r="1">
      <x v="211"/>
    </i>
    <i r="1">
      <x v="213"/>
    </i>
    <i r="1">
      <x v="215"/>
    </i>
    <i r="1">
      <x v="239"/>
    </i>
    <i r="1">
      <x v="305"/>
    </i>
    <i r="1">
      <x v="316"/>
    </i>
    <i r="1">
      <x v="331"/>
    </i>
    <i r="1">
      <x v="428"/>
    </i>
    <i r="1">
      <x v="487"/>
    </i>
    <i r="1">
      <x v="493"/>
    </i>
    <i r="1">
      <x v="519"/>
    </i>
    <i r="1">
      <x v="538"/>
    </i>
    <i r="1">
      <x v="695"/>
    </i>
    <i r="1">
      <x v="787"/>
    </i>
    <i r="1">
      <x v="919"/>
    </i>
    <i>
      <x v="19"/>
    </i>
    <i r="1">
      <x v="125"/>
    </i>
    <i r="1">
      <x v="237"/>
    </i>
    <i r="1">
      <x v="253"/>
    </i>
    <i r="1">
      <x v="254"/>
    </i>
    <i r="1">
      <x v="404"/>
    </i>
    <i r="1">
      <x v="416"/>
    </i>
    <i r="1">
      <x v="698"/>
    </i>
    <i r="1">
      <x v="699"/>
    </i>
    <i r="1">
      <x v="702"/>
    </i>
    <i r="1">
      <x v="703"/>
    </i>
    <i r="1">
      <x v="704"/>
    </i>
    <i r="1">
      <x v="761"/>
    </i>
    <i r="1">
      <x v="799"/>
    </i>
    <i>
      <x v="20"/>
    </i>
    <i r="1">
      <x v="775"/>
    </i>
    <i>
      <x v="21"/>
    </i>
    <i r="1">
      <x v="10"/>
    </i>
    <i r="1">
      <x v="11"/>
    </i>
    <i r="1">
      <x v="12"/>
    </i>
    <i r="1">
      <x v="16"/>
    </i>
    <i r="1">
      <x v="24"/>
    </i>
    <i r="1">
      <x v="26"/>
    </i>
    <i r="1">
      <x v="47"/>
    </i>
    <i r="1">
      <x v="102"/>
    </i>
    <i r="1">
      <x v="106"/>
    </i>
    <i r="1">
      <x v="126"/>
    </i>
    <i r="1">
      <x v="135"/>
    </i>
    <i r="1">
      <x v="142"/>
    </i>
    <i r="1">
      <x v="148"/>
    </i>
    <i r="1">
      <x v="154"/>
    </i>
    <i r="1">
      <x v="208"/>
    </i>
    <i r="1">
      <x v="218"/>
    </i>
    <i r="1">
      <x v="226"/>
    </i>
    <i r="1">
      <x v="235"/>
    </i>
    <i r="1">
      <x v="367"/>
    </i>
    <i r="1">
      <x v="377"/>
    </i>
    <i r="1">
      <x v="378"/>
    </i>
    <i r="1">
      <x v="379"/>
    </i>
    <i r="1">
      <x v="409"/>
    </i>
    <i r="1">
      <x v="451"/>
    </i>
    <i r="1">
      <x v="456"/>
    </i>
    <i r="1">
      <x v="499"/>
    </i>
    <i r="1">
      <x v="500"/>
    </i>
    <i r="1">
      <x v="501"/>
    </i>
    <i r="1">
      <x v="523"/>
    </i>
    <i r="1">
      <x v="527"/>
    </i>
    <i r="1">
      <x v="535"/>
    </i>
    <i r="1">
      <x v="544"/>
    </i>
    <i r="1">
      <x v="554"/>
    </i>
    <i r="1">
      <x v="678"/>
    </i>
    <i r="1">
      <x v="682"/>
    </i>
    <i r="1">
      <x v="686"/>
    </i>
    <i r="1">
      <x v="731"/>
    </i>
    <i r="1">
      <x v="733"/>
    </i>
    <i r="1">
      <x v="736"/>
    </i>
    <i r="1">
      <x v="740"/>
    </i>
    <i r="1">
      <x v="741"/>
    </i>
    <i r="1">
      <x v="743"/>
    </i>
    <i r="1">
      <x v="750"/>
    </i>
    <i r="1">
      <x v="760"/>
    </i>
    <i r="1">
      <x v="809"/>
    </i>
    <i r="1">
      <x v="850"/>
    </i>
    <i r="1">
      <x v="911"/>
    </i>
    <i r="1">
      <x v="946"/>
    </i>
    <i>
      <x v="22"/>
    </i>
    <i r="1">
      <x v="1"/>
    </i>
    <i r="1">
      <x v="62"/>
    </i>
    <i r="1">
      <x v="69"/>
    </i>
    <i r="1">
      <x v="111"/>
    </i>
    <i r="1">
      <x v="116"/>
    </i>
    <i r="1">
      <x v="135"/>
    </i>
    <i r="1">
      <x v="202"/>
    </i>
    <i r="1">
      <x v="204"/>
    </i>
    <i r="1">
      <x v="209"/>
    </i>
    <i r="1">
      <x v="221"/>
    </i>
    <i r="1">
      <x v="232"/>
    </i>
    <i r="1">
      <x v="245"/>
    </i>
    <i r="1">
      <x v="308"/>
    </i>
    <i r="1">
      <x v="318"/>
    </i>
    <i r="1">
      <x v="332"/>
    </i>
    <i r="1">
      <x v="334"/>
    </i>
    <i r="1">
      <x v="403"/>
    </i>
    <i r="1">
      <x v="493"/>
    </i>
    <i r="1">
      <x v="494"/>
    </i>
    <i r="1">
      <x v="495"/>
    </i>
    <i r="1">
      <x v="513"/>
    </i>
    <i r="1">
      <x v="520"/>
    </i>
    <i r="1">
      <x v="538"/>
    </i>
    <i r="1">
      <x v="551"/>
    </i>
    <i r="1">
      <x v="675"/>
    </i>
    <i r="1">
      <x v="684"/>
    </i>
    <i r="1">
      <x v="695"/>
    </i>
    <i r="1">
      <x v="775"/>
    </i>
    <i r="1">
      <x v="826"/>
    </i>
    <i r="1">
      <x v="921"/>
    </i>
    <i r="1">
      <x v="928"/>
    </i>
    <i>
      <x v="23"/>
    </i>
    <i r="1">
      <x v="9"/>
    </i>
    <i r="1">
      <x v="32"/>
    </i>
    <i r="1">
      <x v="69"/>
    </i>
    <i r="1">
      <x v="102"/>
    </i>
    <i r="1">
      <x v="114"/>
    </i>
    <i r="1">
      <x v="142"/>
    </i>
    <i r="1">
      <x v="144"/>
    </i>
    <i r="1">
      <x v="159"/>
    </i>
    <i r="1">
      <x v="179"/>
    </i>
    <i r="1">
      <x v="212"/>
    </i>
    <i r="1">
      <x v="276"/>
    </i>
    <i r="1">
      <x v="302"/>
    </i>
    <i r="1">
      <x v="304"/>
    </i>
    <i r="1">
      <x v="318"/>
    </i>
    <i r="1">
      <x v="334"/>
    </i>
    <i r="1">
      <x v="406"/>
    </i>
    <i r="1">
      <x v="409"/>
    </i>
    <i r="1">
      <x v="449"/>
    </i>
    <i r="1">
      <x v="493"/>
    </i>
    <i r="1">
      <x v="577"/>
    </i>
    <i r="1">
      <x v="599"/>
    </i>
    <i r="1">
      <x v="648"/>
    </i>
    <i r="1">
      <x v="675"/>
    </i>
    <i r="1">
      <x v="695"/>
    </i>
    <i r="1">
      <x v="740"/>
    </i>
    <i r="1">
      <x v="861"/>
    </i>
    <i r="1">
      <x v="907"/>
    </i>
    <i r="1">
      <x v="909"/>
    </i>
    <i>
      <x v="25"/>
    </i>
    <i r="1">
      <x v="70"/>
    </i>
    <i r="1">
      <x v="74"/>
    </i>
    <i r="1">
      <x v="102"/>
    </i>
    <i r="1">
      <x v="111"/>
    </i>
    <i r="1">
      <x v="112"/>
    </i>
    <i r="1">
      <x v="135"/>
    </i>
    <i r="1">
      <x v="279"/>
    </i>
    <i r="1">
      <x v="350"/>
    </i>
    <i r="1">
      <x v="365"/>
    </i>
    <i r="1">
      <x v="402"/>
    </i>
    <i r="1">
      <x v="439"/>
    </i>
    <i r="1">
      <x v="523"/>
    </i>
    <i r="1">
      <x v="712"/>
    </i>
    <i r="1">
      <x v="729"/>
    </i>
    <i r="1">
      <x v="730"/>
    </i>
    <i r="1">
      <x v="731"/>
    </i>
    <i r="1">
      <x v="740"/>
    </i>
    <i r="1">
      <x v="776"/>
    </i>
    <i r="1">
      <x v="847"/>
    </i>
    <i t="grand">
      <x/>
    </i>
  </rowItems>
  <colFields count="1">
    <field x="-2"/>
  </colFields>
  <colItems count="2">
    <i>
      <x/>
    </i>
    <i i="1">
      <x v="1"/>
    </i>
  </colItems>
  <dataFields count="2">
    <dataField name="2017-18 Graduation" fld="5" baseField="1" baseItem="206"/>
    <dataField name=" 2018-19 Graduation" fld="7" baseField="1" baseItem="206"/>
  </dataFields>
  <formats count="2">
    <format dxfId="55">
      <pivotArea field="0" type="button" dataOnly="0" labelOnly="1" outline="0" axis="axisRow" fieldPosition="0"/>
    </format>
    <format dxfId="54">
      <pivotArea dataOnly="0" labelOnly="1" outline="0" fieldPosition="0">
        <references count="1">
          <reference field="4294967294" count="2">
            <x v="0"/>
            <x v="1"/>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FA8F27-9DDD-42C0-AA4F-7064F2597960}" name="PivotTable7" cacheId="1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Top Five majors within the four majors categories below">
  <location ref="P3:R28" firstHeaderRow="0" firstDataRow="1" firstDataCol="1"/>
  <pivotFields count="11">
    <pivotField showAll="0"/>
    <pivotField axis="axisRow" showAll="0" measureFilter="1">
      <items count="962">
        <item x="0"/>
        <item x="1"/>
        <item x="394"/>
        <item x="46"/>
        <item x="375"/>
        <item x="112"/>
        <item x="2"/>
        <item x="113"/>
        <item x="395"/>
        <item x="902"/>
        <item x="396"/>
        <item x="793"/>
        <item x="794"/>
        <item x="795"/>
        <item x="903"/>
        <item x="397"/>
        <item x="796"/>
        <item x="398"/>
        <item x="399"/>
        <item x="400"/>
        <item x="904"/>
        <item x="401"/>
        <item x="797"/>
        <item x="798"/>
        <item x="799"/>
        <item x="905"/>
        <item x="402"/>
        <item x="800"/>
        <item x="801"/>
        <item x="403"/>
        <item x="404"/>
        <item x="906"/>
        <item x="406"/>
        <item x="405"/>
        <item x="669"/>
        <item x="407"/>
        <item x="670"/>
        <item x="907"/>
        <item x="408"/>
        <item x="114"/>
        <item x="376"/>
        <item x="610"/>
        <item x="115"/>
        <item x="409"/>
        <item x="86"/>
        <item x="47"/>
        <item x="116"/>
        <item x="802"/>
        <item x="410"/>
        <item x="411"/>
        <item x="732"/>
        <item x="733"/>
        <item x="557"/>
        <item x="803"/>
        <item x="804"/>
        <item x="723"/>
        <item x="255"/>
        <item x="412"/>
        <item x="558"/>
        <item x="766"/>
        <item x="413"/>
        <item x="414"/>
        <item x="734"/>
        <item x="256"/>
        <item x="257"/>
        <item x="258"/>
        <item x="805"/>
        <item x="259"/>
        <item x="260"/>
        <item x="117"/>
        <item x="941"/>
        <item x="118"/>
        <item x="48"/>
        <item x="49"/>
        <item x="119"/>
        <item x="415"/>
        <item x="120"/>
        <item x="3"/>
        <item x="87"/>
        <item x="354"/>
        <item x="121"/>
        <item x="908"/>
        <item x="88"/>
        <item x="89"/>
        <item x="942"/>
        <item x="806"/>
        <item x="261"/>
        <item x="262"/>
        <item x="263"/>
        <item x="122"/>
        <item x="807"/>
        <item x="808"/>
        <item x="416"/>
        <item x="264"/>
        <item x="671"/>
        <item x="417"/>
        <item x="265"/>
        <item x="266"/>
        <item x="267"/>
        <item x="4"/>
        <item x="418"/>
        <item x="419"/>
        <item x="123"/>
        <item x="809"/>
        <item x="124"/>
        <item x="125"/>
        <item x="810"/>
        <item x="268"/>
        <item x="735"/>
        <item x="420"/>
        <item x="269"/>
        <item x="50"/>
        <item x="943"/>
        <item x="270"/>
        <item x="355"/>
        <item x="672"/>
        <item x="51"/>
        <item x="5"/>
        <item x="6"/>
        <item x="811"/>
        <item x="812"/>
        <item x="813"/>
        <item x="736"/>
        <item x="7"/>
        <item x="52"/>
        <item x="767"/>
        <item x="814"/>
        <item x="737"/>
        <item x="126"/>
        <item x="559"/>
        <item x="271"/>
        <item x="272"/>
        <item x="273"/>
        <item x="377"/>
        <item x="738"/>
        <item x="127"/>
        <item x="815"/>
        <item x="611"/>
        <item x="421"/>
        <item x="422"/>
        <item x="128"/>
        <item x="423"/>
        <item x="816"/>
        <item x="53"/>
        <item x="909"/>
        <item x="129"/>
        <item x="274"/>
        <item x="275"/>
        <item x="817"/>
        <item x="130"/>
        <item x="131"/>
        <item x="424"/>
        <item x="425"/>
        <item x="426"/>
        <item x="427"/>
        <item x="428"/>
        <item x="429"/>
        <item x="818"/>
        <item x="132"/>
        <item x="910"/>
        <item x="430"/>
        <item x="431"/>
        <item x="432"/>
        <item x="433"/>
        <item x="54"/>
        <item x="819"/>
        <item x="820"/>
        <item x="434"/>
        <item x="435"/>
        <item x="911"/>
        <item x="133"/>
        <item x="436"/>
        <item x="276"/>
        <item x="378"/>
        <item x="739"/>
        <item x="821"/>
        <item x="437"/>
        <item x="134"/>
        <item x="944"/>
        <item x="912"/>
        <item x="643"/>
        <item x="277"/>
        <item x="135"/>
        <item x="768"/>
        <item x="740"/>
        <item x="741"/>
        <item x="822"/>
        <item x="8"/>
        <item x="644"/>
        <item x="945"/>
        <item x="136"/>
        <item x="55"/>
        <item x="635"/>
        <item x="438"/>
        <item x="439"/>
        <item x="90"/>
        <item x="356"/>
        <item x="137"/>
        <item x="138"/>
        <item x="139"/>
        <item x="724"/>
        <item x="278"/>
        <item x="742"/>
        <item x="673"/>
        <item x="9"/>
        <item x="645"/>
        <item x="56"/>
        <item x="646"/>
        <item x="57"/>
        <item x="560"/>
        <item x="561"/>
        <item x="743"/>
        <item x="647"/>
        <item x="744"/>
        <item x="745"/>
        <item x="746"/>
        <item x="10"/>
        <item x="674"/>
        <item x="140"/>
        <item x="562"/>
        <item x="563"/>
        <item x="58"/>
        <item x="564"/>
        <item x="565"/>
        <item x="566"/>
        <item x="567"/>
        <item x="823"/>
        <item x="824"/>
        <item x="612"/>
        <item x="568"/>
        <item x="91"/>
        <item x="440"/>
        <item x="441"/>
        <item x="442"/>
        <item x="443"/>
        <item x="825"/>
        <item x="357"/>
        <item x="769"/>
        <item x="279"/>
        <item x="379"/>
        <item x="747"/>
        <item x="826"/>
        <item x="92"/>
        <item x="675"/>
        <item x="280"/>
        <item x="889"/>
        <item x="93"/>
        <item x="380"/>
        <item x="569"/>
        <item x="358"/>
        <item x="59"/>
        <item x="648"/>
        <item x="381"/>
        <item x="770"/>
        <item x="771"/>
        <item x="772"/>
        <item x="913"/>
        <item x="827"/>
        <item x="94"/>
        <item x="444"/>
        <item x="281"/>
        <item x="282"/>
        <item x="382"/>
        <item x="141"/>
        <item x="676"/>
        <item x="828"/>
        <item x="445"/>
        <item x="829"/>
        <item x="143"/>
        <item x="613"/>
        <item x="142"/>
        <item x="446"/>
        <item x="447"/>
        <item x="448"/>
        <item x="449"/>
        <item x="144"/>
        <item x="145"/>
        <item x="614"/>
        <item x="677"/>
        <item x="146"/>
        <item x="450"/>
        <item x="147"/>
        <item x="148"/>
        <item x="283"/>
        <item x="830"/>
        <item x="11"/>
        <item x="284"/>
        <item x="678"/>
        <item x="831"/>
        <item x="679"/>
        <item x="95"/>
        <item x="649"/>
        <item x="615"/>
        <item x="451"/>
        <item x="149"/>
        <item x="452"/>
        <item x="359"/>
        <item x="285"/>
        <item x="453"/>
        <item x="286"/>
        <item x="287"/>
        <item x="288"/>
        <item x="289"/>
        <item x="383"/>
        <item x="748"/>
        <item x="749"/>
        <item x="750"/>
        <item x="290"/>
        <item x="890"/>
        <item x="680"/>
        <item x="681"/>
        <item x="454"/>
        <item x="570"/>
        <item x="616"/>
        <item x="650"/>
        <item x="571"/>
        <item x="751"/>
        <item x="651"/>
        <item x="60"/>
        <item x="12"/>
        <item x="946"/>
        <item x="455"/>
        <item x="456"/>
        <item x="150"/>
        <item x="151"/>
        <item x="832"/>
        <item x="752"/>
        <item x="13"/>
        <item x="291"/>
        <item x="292"/>
        <item x="791"/>
        <item x="753"/>
        <item x="891"/>
        <item x="947"/>
        <item x="652"/>
        <item x="833"/>
        <item x="457"/>
        <item x="96"/>
        <item x="152"/>
        <item x="153"/>
        <item x="97"/>
        <item x="154"/>
        <item x="754"/>
        <item x="834"/>
        <item x="835"/>
        <item x="458"/>
        <item x="617"/>
        <item x="155"/>
        <item x="682"/>
        <item x="836"/>
        <item x="14"/>
        <item x="725"/>
        <item x="15"/>
        <item x="61"/>
        <item x="16"/>
        <item x="17"/>
        <item x="618"/>
        <item x="572"/>
        <item x="573"/>
        <item x="384"/>
        <item x="574"/>
        <item x="575"/>
        <item x="576"/>
        <item x="62"/>
        <item x="577"/>
        <item x="156"/>
        <item x="157"/>
        <item x="837"/>
        <item x="385"/>
        <item x="63"/>
        <item x="578"/>
        <item x="64"/>
        <item x="459"/>
        <item x="460"/>
        <item x="683"/>
        <item x="461"/>
        <item x="838"/>
        <item x="293"/>
        <item x="839"/>
        <item x="462"/>
        <item x="948"/>
        <item x="463"/>
        <item x="65"/>
        <item x="464"/>
        <item x="684"/>
        <item x="158"/>
        <item x="579"/>
        <item x="619"/>
        <item x="159"/>
        <item x="160"/>
        <item x="18"/>
        <item x="580"/>
        <item x="892"/>
        <item x="636"/>
        <item x="465"/>
        <item x="685"/>
        <item x="686"/>
        <item x="66"/>
        <item x="773"/>
        <item x="67"/>
        <item x="949"/>
        <item x="360"/>
        <item x="950"/>
        <item x="893"/>
        <item x="687"/>
        <item x="688"/>
        <item x="914"/>
        <item x="466"/>
        <item x="19"/>
        <item x="20"/>
        <item x="689"/>
        <item x="915"/>
        <item x="840"/>
        <item x="98"/>
        <item x="755"/>
        <item x="467"/>
        <item x="774"/>
        <item x="21"/>
        <item x="581"/>
        <item x="68"/>
        <item x="582"/>
        <item x="653"/>
        <item x="583"/>
        <item x="775"/>
        <item x="22"/>
        <item x="23"/>
        <item x="161"/>
        <item x="162"/>
        <item x="654"/>
        <item x="24"/>
        <item x="776"/>
        <item x="916"/>
        <item x="951"/>
        <item x="373"/>
        <item x="468"/>
        <item x="690"/>
        <item x="691"/>
        <item x="294"/>
        <item x="841"/>
        <item x="952"/>
        <item x="953"/>
        <item x="469"/>
        <item x="163"/>
        <item x="25"/>
        <item x="26"/>
        <item x="584"/>
        <item x="585"/>
        <item x="361"/>
        <item x="295"/>
        <item x="296"/>
        <item x="894"/>
        <item x="164"/>
        <item x="842"/>
        <item x="917"/>
        <item x="918"/>
        <item x="470"/>
        <item x="843"/>
        <item x="297"/>
        <item x="298"/>
        <item x="299"/>
        <item x="300"/>
        <item x="471"/>
        <item x="27"/>
        <item x="165"/>
        <item x="620"/>
        <item x="166"/>
        <item x="637"/>
        <item x="844"/>
        <item x="638"/>
        <item x="639"/>
        <item x="640"/>
        <item x="301"/>
        <item x="302"/>
        <item x="472"/>
        <item x="473"/>
        <item x="586"/>
        <item x="845"/>
        <item x="362"/>
        <item x="474"/>
        <item x="475"/>
        <item x="667"/>
        <item x="668"/>
        <item x="587"/>
        <item x="777"/>
        <item x="919"/>
        <item x="920"/>
        <item x="921"/>
        <item x="756"/>
        <item x="588"/>
        <item x="69"/>
        <item x="70"/>
        <item x="71"/>
        <item x="28"/>
        <item x="99"/>
        <item x="895"/>
        <item x="896"/>
        <item x="655"/>
        <item x="656"/>
        <item x="363"/>
        <item x="846"/>
        <item x="847"/>
        <item x="848"/>
        <item x="100"/>
        <item x="167"/>
        <item x="72"/>
        <item x="849"/>
        <item x="303"/>
        <item x="304"/>
        <item x="476"/>
        <item x="692"/>
        <item x="850"/>
        <item x="851"/>
        <item x="477"/>
        <item x="29"/>
        <item x="305"/>
        <item x="621"/>
        <item x="622"/>
        <item x="30"/>
        <item x="31"/>
        <item x="757"/>
        <item x="897"/>
        <item x="73"/>
        <item x="726"/>
        <item x="32"/>
        <item x="954"/>
        <item x="478"/>
        <item x="479"/>
        <item x="852"/>
        <item x="693"/>
        <item x="758"/>
        <item x="480"/>
        <item x="481"/>
        <item x="694"/>
        <item x="168"/>
        <item x="695"/>
        <item x="853"/>
        <item x="306"/>
        <item x="386"/>
        <item x="759"/>
        <item x="101"/>
        <item x="727"/>
        <item x="623"/>
        <item x="696"/>
        <item x="169"/>
        <item x="170"/>
        <item x="778"/>
        <item x="731"/>
        <item x="482"/>
        <item x="483"/>
        <item x="102"/>
        <item x="484"/>
        <item x="103"/>
        <item x="922"/>
        <item x="624"/>
        <item x="33"/>
        <item x="307"/>
        <item x="308"/>
        <item x="309"/>
        <item x="310"/>
        <item x="311"/>
        <item x="312"/>
        <item x="171"/>
        <item x="485"/>
        <item x="589"/>
        <item x="172"/>
        <item x="173"/>
        <item x="174"/>
        <item x="175"/>
        <item x="176"/>
        <item x="177"/>
        <item x="178"/>
        <item x="179"/>
        <item x="180"/>
        <item x="181"/>
        <item x="313"/>
        <item x="182"/>
        <item x="183"/>
        <item x="314"/>
        <item x="486"/>
        <item x="184"/>
        <item x="185"/>
        <item x="923"/>
        <item x="186"/>
        <item x="187"/>
        <item x="188"/>
        <item x="487"/>
        <item x="488"/>
        <item x="189"/>
        <item x="489"/>
        <item x="490"/>
        <item x="315"/>
        <item x="491"/>
        <item x="190"/>
        <item x="924"/>
        <item x="492"/>
        <item x="191"/>
        <item x="316"/>
        <item x="697"/>
        <item x="192"/>
        <item x="925"/>
        <item x="193"/>
        <item x="590"/>
        <item x="591"/>
        <item x="493"/>
        <item x="494"/>
        <item x="194"/>
        <item x="317"/>
        <item x="592"/>
        <item x="926"/>
        <item x="195"/>
        <item x="495"/>
        <item x="196"/>
        <item x="318"/>
        <item x="496"/>
        <item x="197"/>
        <item x="198"/>
        <item x="199"/>
        <item x="593"/>
        <item x="594"/>
        <item x="595"/>
        <item x="596"/>
        <item x="200"/>
        <item x="497"/>
        <item x="498"/>
        <item x="597"/>
        <item x="201"/>
        <item x="202"/>
        <item x="499"/>
        <item x="203"/>
        <item x="598"/>
        <item x="319"/>
        <item x="927"/>
        <item x="204"/>
        <item x="320"/>
        <item x="205"/>
        <item x="321"/>
        <item x="698"/>
        <item x="500"/>
        <item x="501"/>
        <item x="206"/>
        <item x="502"/>
        <item x="503"/>
        <item x="207"/>
        <item x="504"/>
        <item x="505"/>
        <item x="208"/>
        <item x="209"/>
        <item x="210"/>
        <item x="928"/>
        <item x="211"/>
        <item x="212"/>
        <item x="506"/>
        <item x="322"/>
        <item x="929"/>
        <item x="699"/>
        <item x="323"/>
        <item x="507"/>
        <item x="213"/>
        <item x="508"/>
        <item x="509"/>
        <item x="214"/>
        <item x="510"/>
        <item x="215"/>
        <item x="216"/>
        <item x="217"/>
        <item x="700"/>
        <item x="364"/>
        <item x="324"/>
        <item x="325"/>
        <item x="74"/>
        <item x="955"/>
        <item x="218"/>
        <item x="701"/>
        <item x="75"/>
        <item x="898"/>
        <item x="34"/>
        <item x="511"/>
        <item x="512"/>
        <item x="858"/>
        <item x="854"/>
        <item x="219"/>
        <item x="855"/>
        <item x="856"/>
        <item x="857"/>
        <item x="899"/>
        <item x="657"/>
        <item x="220"/>
        <item x="513"/>
        <item x="221"/>
        <item x="224"/>
        <item x="222"/>
        <item x="223"/>
        <item x="930"/>
        <item x="658"/>
        <item x="104"/>
        <item x="76"/>
        <item x="514"/>
        <item x="702"/>
        <item x="515"/>
        <item x="779"/>
        <item x="516"/>
        <item x="780"/>
        <item x="781"/>
        <item x="782"/>
        <item x="783"/>
        <item x="225"/>
        <item x="659"/>
        <item x="517"/>
        <item x="859"/>
        <item x="860"/>
        <item x="518"/>
        <item x="519"/>
        <item x="956"/>
        <item x="660"/>
        <item x="625"/>
        <item x="387"/>
        <item x="900"/>
        <item x="105"/>
        <item x="388"/>
        <item x="389"/>
        <item x="760"/>
        <item x="703"/>
        <item x="520"/>
        <item x="106"/>
        <item x="77"/>
        <item x="704"/>
        <item x="226"/>
        <item x="227"/>
        <item x="107"/>
        <item x="957"/>
        <item x="958"/>
        <item x="35"/>
        <item x="931"/>
        <item x="861"/>
        <item x="228"/>
        <item x="229"/>
        <item x="862"/>
        <item x="626"/>
        <item x="521"/>
        <item x="326"/>
        <item x="230"/>
        <item x="863"/>
        <item x="231"/>
        <item x="864"/>
        <item x="232"/>
        <item x="522"/>
        <item x="390"/>
        <item x="599"/>
        <item x="233"/>
        <item x="865"/>
        <item x="866"/>
        <item x="627"/>
        <item x="600"/>
        <item x="391"/>
        <item x="761"/>
        <item x="661"/>
        <item x="784"/>
        <item x="601"/>
        <item x="523"/>
        <item x="524"/>
        <item x="36"/>
        <item x="785"/>
        <item x="867"/>
        <item x="525"/>
        <item x="367"/>
        <item x="365"/>
        <item x="327"/>
        <item x="366"/>
        <item x="234"/>
        <item x="37"/>
        <item x="641"/>
        <item x="602"/>
        <item x="603"/>
        <item x="38"/>
        <item x="662"/>
        <item x="78"/>
        <item x="959"/>
        <item x="932"/>
        <item x="392"/>
        <item x="328"/>
        <item x="235"/>
        <item x="705"/>
        <item x="526"/>
        <item x="868"/>
        <item x="39"/>
        <item x="604"/>
        <item x="108"/>
        <item x="762"/>
        <item x="763"/>
        <item x="706"/>
        <item x="707"/>
        <item x="40"/>
        <item x="708"/>
        <item x="527"/>
        <item x="528"/>
        <item x="529"/>
        <item x="236"/>
        <item x="869"/>
        <item x="786"/>
        <item x="787"/>
        <item x="788"/>
        <item x="79"/>
        <item x="628"/>
        <item x="870"/>
        <item x="871"/>
        <item x="872"/>
        <item x="873"/>
        <item x="530"/>
        <item x="329"/>
        <item x="531"/>
        <item x="874"/>
        <item x="875"/>
        <item x="330"/>
        <item x="237"/>
        <item x="532"/>
        <item x="238"/>
        <item x="331"/>
        <item x="80"/>
        <item x="239"/>
        <item x="81"/>
        <item x="332"/>
        <item x="333"/>
        <item x="334"/>
        <item x="335"/>
        <item x="629"/>
        <item x="393"/>
        <item x="109"/>
        <item x="82"/>
        <item x="709"/>
        <item x="710"/>
        <item x="933"/>
        <item x="934"/>
        <item x="240"/>
        <item x="533"/>
        <item x="876"/>
        <item x="605"/>
        <item x="711"/>
        <item x="83"/>
        <item x="534"/>
        <item x="535"/>
        <item x="241"/>
        <item x="336"/>
        <item x="337"/>
        <item x="712"/>
        <item x="368"/>
        <item x="536"/>
        <item x="713"/>
        <item x="41"/>
        <item x="789"/>
        <item x="935"/>
        <item x="877"/>
        <item x="242"/>
        <item x="42"/>
        <item x="338"/>
        <item x="339"/>
        <item x="340"/>
        <item x="341"/>
        <item x="243"/>
        <item x="342"/>
        <item x="663"/>
        <item x="878"/>
        <item x="936"/>
        <item x="728"/>
        <item x="729"/>
        <item x="714"/>
        <item x="715"/>
        <item x="716"/>
        <item x="717"/>
        <item x="718"/>
        <item x="719"/>
        <item x="720"/>
        <item x="537"/>
        <item x="879"/>
        <item x="880"/>
        <item x="538"/>
        <item x="630"/>
        <item x="244"/>
        <item x="960"/>
        <item x="539"/>
        <item x="245"/>
        <item x="246"/>
        <item x="721"/>
        <item x="369"/>
        <item x="247"/>
        <item x="43"/>
        <item x="540"/>
        <item x="44"/>
        <item x="881"/>
        <item x="541"/>
        <item x="542"/>
        <item x="631"/>
        <item x="343"/>
        <item x="45"/>
        <item x="730"/>
        <item x="722"/>
        <item x="882"/>
        <item x="543"/>
        <item x="248"/>
        <item x="249"/>
        <item x="544"/>
        <item x="545"/>
        <item x="546"/>
        <item x="547"/>
        <item x="548"/>
        <item x="344"/>
        <item x="549"/>
        <item x="345"/>
        <item x="937"/>
        <item x="938"/>
        <item x="939"/>
        <item x="550"/>
        <item x="883"/>
        <item x="551"/>
        <item x="346"/>
        <item x="347"/>
        <item x="348"/>
        <item x="884"/>
        <item x="349"/>
        <item x="350"/>
        <item x="764"/>
        <item x="765"/>
        <item x="901"/>
        <item x="250"/>
        <item x="251"/>
        <item x="606"/>
        <item x="885"/>
        <item x="351"/>
        <item x="664"/>
        <item x="252"/>
        <item x="886"/>
        <item x="370"/>
        <item x="632"/>
        <item x="110"/>
        <item x="633"/>
        <item x="607"/>
        <item x="352"/>
        <item x="608"/>
        <item x="665"/>
        <item x="887"/>
        <item x="642"/>
        <item x="353"/>
        <item x="371"/>
        <item x="552"/>
        <item x="553"/>
        <item x="792"/>
        <item x="374"/>
        <item x="888"/>
        <item x="253"/>
        <item x="666"/>
        <item x="609"/>
        <item x="84"/>
        <item x="554"/>
        <item x="555"/>
        <item x="634"/>
        <item x="556"/>
        <item x="254"/>
        <item x="372"/>
        <item x="940"/>
        <item x="85"/>
        <item x="790"/>
        <item x="111"/>
        <item t="default"/>
      </items>
    </pivotField>
    <pivotField showAll="0">
      <items count="7">
        <item x="2"/>
        <item x="1"/>
        <item x="3"/>
        <item x="5"/>
        <item x="0"/>
        <item x="4"/>
        <item t="default"/>
      </items>
    </pivotField>
    <pivotField showAll="0"/>
    <pivotField dataField="1" showAll="0"/>
    <pivotField showAll="0"/>
    <pivotField dataField="1" showAll="0"/>
    <pivotField showAll="0"/>
    <pivotField axis="axisRow" showAll="0">
      <items count="21">
        <item h="1" x="12"/>
        <item x="1"/>
        <item h="1" x="3"/>
        <item h="1" x="11"/>
        <item h="1" x="7"/>
        <item h="1" x="17"/>
        <item h="1" x="0"/>
        <item h="1" x="10"/>
        <item x="6"/>
        <item h="1" x="19"/>
        <item h="1" x="18"/>
        <item x="5"/>
        <item h="1" x="8"/>
        <item h="1" x="2"/>
        <item h="1" x="13"/>
        <item h="1" x="14"/>
        <item h="1" x="9"/>
        <item h="1" x="16"/>
        <item x="4"/>
        <item h="1" x="15"/>
        <item t="default"/>
      </items>
    </pivotField>
    <pivotField showAll="0"/>
    <pivotField dragToRow="0" dragToCol="0" dragToPage="0" showAll="0" defaultSubtotal="0"/>
  </pivotFields>
  <rowFields count="2">
    <field x="8"/>
    <field x="1"/>
  </rowFields>
  <rowItems count="25">
    <i>
      <x v="1"/>
    </i>
    <i r="1">
      <x v="114"/>
    </i>
    <i r="1">
      <x v="116"/>
    </i>
    <i r="1">
      <x v="124"/>
    </i>
    <i r="1">
      <x v="285"/>
    </i>
    <i r="1">
      <x v="518"/>
    </i>
    <i>
      <x v="8"/>
    </i>
    <i r="1">
      <x v="239"/>
    </i>
    <i r="1">
      <x v="403"/>
    </i>
    <i r="1">
      <x v="404"/>
    </i>
    <i r="1">
      <x v="775"/>
    </i>
    <i r="1">
      <x v="786"/>
    </i>
    <i>
      <x v="11"/>
    </i>
    <i r="1">
      <x v="319"/>
    </i>
    <i r="1">
      <x v="489"/>
    </i>
    <i r="1">
      <x v="493"/>
    </i>
    <i r="1">
      <x v="760"/>
    </i>
    <i r="1">
      <x v="847"/>
    </i>
    <i>
      <x v="18"/>
    </i>
    <i r="1">
      <x v="202"/>
    </i>
    <i r="1">
      <x v="204"/>
    </i>
    <i r="1">
      <x v="208"/>
    </i>
    <i r="1">
      <x v="209"/>
    </i>
    <i r="1">
      <x v="211"/>
    </i>
    <i t="grand">
      <x/>
    </i>
  </rowItems>
  <colFields count="1">
    <field x="-2"/>
  </colFields>
  <colItems count="2">
    <i>
      <x/>
    </i>
    <i i="1">
      <x v="1"/>
    </i>
  </colItems>
  <dataFields count="2">
    <dataField name="Fall 2018 Enrollment" fld="4" baseField="8" baseItem="11" numFmtId="3"/>
    <dataField name=" Fall 2019 Enrollment" fld="6" baseField="8" baseItem="11" numFmtId="3"/>
  </dataFields>
  <formats count="2">
    <format dxfId="53">
      <pivotArea field="8" type="button" dataOnly="0" labelOnly="1" outline="0" axis="axisRow" fieldPosition="0"/>
    </format>
    <format dxfId="52">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7"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37D342-075C-4016-9ED7-483080498C39}" name="PivotTable5" cacheId="1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 College with the highest # of enrollment in each of the Major Categories">
  <location ref="A3:C44" firstHeaderRow="0" firstDataRow="1" firstDataCol="1"/>
  <pivotFields count="11">
    <pivotField axis="axisRow" showAll="0" measureFilter="1">
      <items count="28">
        <item x="0"/>
        <item x="1"/>
        <item x="2"/>
        <item x="3"/>
        <item x="5"/>
        <item x="6"/>
        <item x="7"/>
        <item x="8"/>
        <item x="9"/>
        <item x="10"/>
        <item x="11"/>
        <item x="12"/>
        <item x="13"/>
        <item x="14"/>
        <item x="15"/>
        <item x="16"/>
        <item x="17"/>
        <item x="18"/>
        <item x="19"/>
        <item x="20"/>
        <item x="21"/>
        <item x="22"/>
        <item x="23"/>
        <item x="24"/>
        <item x="26"/>
        <item x="25"/>
        <item x="4"/>
        <item t="default"/>
      </items>
    </pivotField>
    <pivotField showAll="0"/>
    <pivotField showAll="0">
      <items count="7">
        <item x="2"/>
        <item x="1"/>
        <item x="3"/>
        <item x="5"/>
        <item x="0"/>
        <item x="4"/>
        <item t="default"/>
      </items>
    </pivotField>
    <pivotField showAll="0"/>
    <pivotField dataField="1" showAll="0"/>
    <pivotField showAll="0"/>
    <pivotField dataField="1" showAll="0"/>
    <pivotField showAll="0"/>
    <pivotField axis="axisRow" showAll="0">
      <items count="21">
        <item x="12"/>
        <item x="1"/>
        <item x="3"/>
        <item x="11"/>
        <item x="7"/>
        <item x="17"/>
        <item x="0"/>
        <item x="10"/>
        <item x="6"/>
        <item x="19"/>
        <item x="18"/>
        <item x="5"/>
        <item x="8"/>
        <item x="2"/>
        <item x="13"/>
        <item x="14"/>
        <item x="9"/>
        <item x="16"/>
        <item x="4"/>
        <item x="15"/>
        <item t="default"/>
      </items>
    </pivotField>
    <pivotField showAll="0"/>
    <pivotField dragToRow="0" dragToCol="0" dragToPage="0" showAll="0" defaultSubtotal="0"/>
  </pivotFields>
  <rowFields count="2">
    <field x="8"/>
    <field x="0"/>
  </rowFields>
  <rowItems count="41">
    <i>
      <x/>
    </i>
    <i r="1">
      <x v="18"/>
    </i>
    <i>
      <x v="1"/>
    </i>
    <i r="1">
      <x/>
    </i>
    <i>
      <x v="2"/>
    </i>
    <i r="1">
      <x/>
    </i>
    <i>
      <x v="3"/>
    </i>
    <i r="1">
      <x v="9"/>
    </i>
    <i>
      <x v="4"/>
    </i>
    <i r="1">
      <x v="21"/>
    </i>
    <i>
      <x v="5"/>
    </i>
    <i r="1">
      <x v="4"/>
    </i>
    <i>
      <x v="6"/>
    </i>
    <i r="1">
      <x/>
    </i>
    <i>
      <x v="7"/>
    </i>
    <i r="1">
      <x v="9"/>
    </i>
    <i>
      <x v="8"/>
    </i>
    <i r="1">
      <x v="15"/>
    </i>
    <i>
      <x v="9"/>
    </i>
    <i r="1">
      <x v="18"/>
    </i>
    <i>
      <x v="10"/>
    </i>
    <i r="1">
      <x v="9"/>
    </i>
    <i>
      <x v="11"/>
    </i>
    <i r="1">
      <x v="1"/>
    </i>
    <i>
      <x v="12"/>
    </i>
    <i r="1">
      <x/>
    </i>
    <i>
      <x v="13"/>
    </i>
    <i r="1">
      <x v="8"/>
    </i>
    <i>
      <x v="14"/>
    </i>
    <i r="1">
      <x v="15"/>
    </i>
    <i>
      <x v="15"/>
    </i>
    <i r="1">
      <x v="2"/>
    </i>
    <i>
      <x v="16"/>
    </i>
    <i r="1">
      <x v="4"/>
    </i>
    <i>
      <x v="17"/>
    </i>
    <i r="1">
      <x v="8"/>
    </i>
    <i>
      <x v="18"/>
    </i>
    <i r="1">
      <x v="18"/>
    </i>
    <i>
      <x v="19"/>
    </i>
    <i r="1">
      <x v="24"/>
    </i>
    <i t="grand">
      <x/>
    </i>
  </rowItems>
  <colFields count="1">
    <field x="-2"/>
  </colFields>
  <colItems count="2">
    <i>
      <x/>
    </i>
    <i i="1">
      <x v="1"/>
    </i>
  </colItems>
  <dataFields count="2">
    <dataField name="Fall 2018 Enrollment " fld="4" baseField="8" baseItem="2" numFmtId="3"/>
    <dataField name=" Fall 2019 Enrollment" fld="6" baseField="8" baseItem="2"/>
  </dataFields>
  <formats count="2">
    <format dxfId="51">
      <pivotArea field="8" type="button" dataOnly="0" labelOnly="1" outline="0" axis="axisRow" fieldPosition="0"/>
    </format>
    <format dxfId="50">
      <pivotArea dataOnly="0" labelOnly="1" outline="0" fieldPosition="0">
        <references count="1">
          <reference field="4294967294" count="2">
            <x v="0"/>
            <x v="1"/>
          </reference>
        </references>
      </pivotArea>
    </format>
  </formats>
  <chartFormats count="1">
    <chartFormat chart="1"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filters count="1">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3E39B4-F246-45D9-A1C6-F4B342E4E33C}" name="PivotTable6" cacheId="1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op 3 Major Category in each college">
  <location ref="K3:M100" firstHeaderRow="0" firstDataRow="1" firstDataCol="1"/>
  <pivotFields count="11">
    <pivotField axis="axisRow" showAll="0">
      <items count="28">
        <item x="0"/>
        <item x="1"/>
        <item x="2"/>
        <item x="3"/>
        <item x="5"/>
        <item x="6"/>
        <item x="7"/>
        <item x="8"/>
        <item x="9"/>
        <item x="10"/>
        <item x="11"/>
        <item x="12"/>
        <item x="13"/>
        <item x="14"/>
        <item x="15"/>
        <item x="16"/>
        <item x="17"/>
        <item x="18"/>
        <item x="19"/>
        <item x="20"/>
        <item x="21"/>
        <item x="22"/>
        <item x="23"/>
        <item x="24"/>
        <item x="26"/>
        <item x="25"/>
        <item x="4"/>
        <item t="default"/>
      </items>
    </pivotField>
    <pivotField showAll="0"/>
    <pivotField multipleItemSelectionAllowed="1" showAll="0">
      <items count="7">
        <item x="2"/>
        <item x="1"/>
        <item x="3"/>
        <item x="5"/>
        <item x="0"/>
        <item x="4"/>
        <item t="default"/>
      </items>
    </pivotField>
    <pivotField showAll="0"/>
    <pivotField dataField="1" showAll="0"/>
    <pivotField showAll="0"/>
    <pivotField dataField="1" showAll="0"/>
    <pivotField showAll="0"/>
    <pivotField axis="axisRow" showAll="0" measureFilter="1">
      <items count="21">
        <item x="12"/>
        <item x="1"/>
        <item x="3"/>
        <item x="11"/>
        <item x="7"/>
        <item x="17"/>
        <item x="0"/>
        <item x="10"/>
        <item x="6"/>
        <item x="19"/>
        <item x="18"/>
        <item x="5"/>
        <item x="8"/>
        <item x="2"/>
        <item x="13"/>
        <item x="14"/>
        <item x="9"/>
        <item x="16"/>
        <item x="4"/>
        <item x="15"/>
        <item t="default"/>
      </items>
    </pivotField>
    <pivotField showAll="0"/>
    <pivotField dragToRow="0" dragToCol="0" dragToPage="0" showAll="0" defaultSubtotal="0"/>
  </pivotFields>
  <rowFields count="2">
    <field x="0"/>
    <field x="8"/>
  </rowFields>
  <rowItems count="97">
    <i>
      <x/>
    </i>
    <i r="1">
      <x v="1"/>
    </i>
    <i r="1">
      <x v="2"/>
    </i>
    <i r="1">
      <x v="6"/>
    </i>
    <i>
      <x v="1"/>
    </i>
    <i r="1">
      <x v="1"/>
    </i>
    <i r="1">
      <x v="3"/>
    </i>
    <i r="1">
      <x v="11"/>
    </i>
    <i>
      <x v="2"/>
    </i>
    <i r="1">
      <x v="3"/>
    </i>
    <i r="1">
      <x v="8"/>
    </i>
    <i r="1">
      <x v="11"/>
    </i>
    <i>
      <x v="3"/>
    </i>
    <i r="1">
      <x v="1"/>
    </i>
    <i r="1">
      <x v="4"/>
    </i>
    <i r="1">
      <x v="11"/>
    </i>
    <i>
      <x v="4"/>
    </i>
    <i r="1">
      <x/>
    </i>
    <i r="1">
      <x v="4"/>
    </i>
    <i r="1">
      <x v="11"/>
    </i>
    <i>
      <x v="5"/>
    </i>
    <i r="1">
      <x v="11"/>
    </i>
    <i r="1">
      <x v="13"/>
    </i>
    <i r="1">
      <x v="16"/>
    </i>
    <i>
      <x v="6"/>
    </i>
    <i r="1">
      <x v="1"/>
    </i>
    <i r="1">
      <x v="11"/>
    </i>
    <i r="1">
      <x v="18"/>
    </i>
    <i>
      <x v="7"/>
    </i>
    <i r="1">
      <x v="8"/>
    </i>
    <i r="1">
      <x v="11"/>
    </i>
    <i r="1">
      <x v="14"/>
    </i>
    <i>
      <x v="8"/>
    </i>
    <i r="1">
      <x v="4"/>
    </i>
    <i r="1">
      <x v="11"/>
    </i>
    <i r="1">
      <x v="13"/>
    </i>
    <i>
      <x v="9"/>
    </i>
    <i r="1">
      <x v="3"/>
    </i>
    <i r="1">
      <x v="7"/>
    </i>
    <i r="1">
      <x v="11"/>
    </i>
    <i>
      <x v="10"/>
    </i>
    <i r="1">
      <x v="2"/>
    </i>
    <i>
      <x v="11"/>
    </i>
    <i r="1">
      <x v="1"/>
    </i>
    <i r="1">
      <x v="3"/>
    </i>
    <i r="1">
      <x v="11"/>
    </i>
    <i>
      <x v="12"/>
    </i>
    <i r="1">
      <x v="7"/>
    </i>
    <i r="1">
      <x v="8"/>
    </i>
    <i>
      <x v="13"/>
    </i>
    <i r="1">
      <x v="1"/>
    </i>
    <i r="1">
      <x v="3"/>
    </i>
    <i r="1">
      <x v="11"/>
    </i>
    <i>
      <x v="14"/>
    </i>
    <i r="1">
      <x v="10"/>
    </i>
    <i>
      <x v="15"/>
    </i>
    <i r="1">
      <x v="8"/>
    </i>
    <i r="1">
      <x v="11"/>
    </i>
    <i r="1">
      <x v="14"/>
    </i>
    <i>
      <x v="16"/>
    </i>
    <i r="1">
      <x v="1"/>
    </i>
    <i r="1">
      <x v="11"/>
    </i>
    <i r="1">
      <x v="13"/>
    </i>
    <i>
      <x v="17"/>
    </i>
    <i r="1">
      <x v="8"/>
    </i>
    <i>
      <x v="18"/>
    </i>
    <i r="1">
      <x/>
    </i>
    <i r="1">
      <x v="11"/>
    </i>
    <i r="1">
      <x v="18"/>
    </i>
    <i>
      <x v="19"/>
    </i>
    <i r="1">
      <x v="8"/>
    </i>
    <i r="1">
      <x v="11"/>
    </i>
    <i r="1">
      <x v="14"/>
    </i>
    <i>
      <x v="20"/>
    </i>
    <i r="1">
      <x v="8"/>
    </i>
    <i r="1">
      <x v="13"/>
    </i>
    <i>
      <x v="21"/>
    </i>
    <i r="1">
      <x v="4"/>
    </i>
    <i r="1">
      <x v="11"/>
    </i>
    <i r="1">
      <x v="18"/>
    </i>
    <i>
      <x v="22"/>
    </i>
    <i r="1">
      <x v="1"/>
    </i>
    <i r="1">
      <x v="8"/>
    </i>
    <i r="1">
      <x v="11"/>
    </i>
    <i>
      <x v="23"/>
    </i>
    <i r="1">
      <x v="1"/>
    </i>
    <i r="1">
      <x v="11"/>
    </i>
    <i r="1">
      <x v="14"/>
    </i>
    <i>
      <x v="24"/>
    </i>
    <i r="1">
      <x v="19"/>
    </i>
    <i>
      <x v="25"/>
    </i>
    <i r="1">
      <x v="1"/>
    </i>
    <i r="1">
      <x v="8"/>
    </i>
    <i r="1">
      <x v="11"/>
    </i>
    <i>
      <x v="26"/>
    </i>
    <i r="1">
      <x v="19"/>
    </i>
    <i t="grand">
      <x/>
    </i>
  </rowItems>
  <colFields count="1">
    <field x="-2"/>
  </colFields>
  <colItems count="2">
    <i>
      <x/>
    </i>
    <i i="1">
      <x v="1"/>
    </i>
  </colItems>
  <dataFields count="2">
    <dataField name="Fall 2018 Enrollment " fld="4" baseField="8" baseItem="3" numFmtId="3"/>
    <dataField name=" Fall 2019 Enrollment" fld="6" baseField="8" baseItem="3" numFmtId="3"/>
  </dataFields>
  <formats count="2">
    <format dxfId="49">
      <pivotArea field="0" type="button" dataOnly="0" labelOnly="1" outline="0" axis="axisRow" fieldPosition="0"/>
    </format>
    <format dxfId="4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filters count="1">
    <filter fld="8"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gree_Category" xr10:uid="{6B94A315-D5F5-43B9-A0F0-DE55446EC635}" sourceName="Degree Category">
  <pivotTables>
    <pivotTable tabId="7" name="PivotTable6"/>
  </pivotTables>
  <data>
    <tabular pivotCacheId="570502665">
      <items count="6">
        <i x="2" s="1"/>
        <i x="1" s="1"/>
        <i x="3" s="1"/>
        <i x="5"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gree_Category1" xr10:uid="{81A6A809-D184-437E-A9CF-FC6860264B03}" sourceName="Degree Category">
  <pivotTables>
    <pivotTable tabId="7" name="PivotTable7"/>
  </pivotTables>
  <data>
    <tabular pivotCacheId="570502665">
      <items count="6">
        <i x="2" s="1"/>
        <i x="1" s="1"/>
        <i x="3" s="1"/>
        <i x="5" s="1"/>
        <i x="0"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gree_Category2" xr10:uid="{B8454015-FA95-4A13-BC4D-718DD5F83A6D}" sourceName="Degree Category">
  <pivotTables>
    <pivotTable tabId="7" name="PivotTable5"/>
  </pivotTables>
  <data>
    <tabular pivotCacheId="570502665">
      <items count="6">
        <i x="2" s="1"/>
        <i x="1" s="1"/>
        <i x="3" s="1"/>
        <i x="5"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jor_Category" xr10:uid="{FCA4472C-E8A4-4DC7-91C2-081D7226DCF6}" sourceName="Major Category">
  <pivotTables>
    <pivotTable tabId="7" name="PivotTable5"/>
  </pivotTables>
  <data>
    <tabular pivotCacheId="570502665">
      <items count="20">
        <i x="12" s="1"/>
        <i x="1" s="1"/>
        <i x="3" s="1"/>
        <i x="11" s="1"/>
        <i x="7" s="1"/>
        <i x="17" s="1"/>
        <i x="0" s="1"/>
        <i x="10" s="1"/>
        <i x="6" s="1"/>
        <i x="19" s="1"/>
        <i x="18" s="1"/>
        <i x="5" s="1"/>
        <i x="8" s="1"/>
        <i x="2" s="1"/>
        <i x="13" s="1"/>
        <i x="14" s="1"/>
        <i x="9" s="1"/>
        <i x="16" s="1"/>
        <i x="4" s="1"/>
        <i x="1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lege" xr10:uid="{77245902-3523-4C1E-8F28-8C526B09E98E}" sourceName="College">
  <pivotTables>
    <pivotTable tabId="7" name="PivotTable6"/>
  </pivotTables>
  <data>
    <tabular pivotCacheId="570502665">
      <items count="27">
        <i x="0" s="1"/>
        <i x="1" s="1"/>
        <i x="2" s="1"/>
        <i x="3" s="1"/>
        <i x="5" s="1"/>
        <i x="6" s="1"/>
        <i x="7" s="1"/>
        <i x="8" s="1"/>
        <i x="9" s="1"/>
        <i x="10" s="1"/>
        <i x="11" s="1"/>
        <i x="12" s="1"/>
        <i x="13" s="1"/>
        <i x="14" s="1"/>
        <i x="15" s="1"/>
        <i x="16" s="1"/>
        <i x="17" s="1"/>
        <i x="18" s="1"/>
        <i x="19" s="1"/>
        <i x="20" s="1"/>
        <i x="21" s="1"/>
        <i x="22" s="1"/>
        <i x="23" s="1"/>
        <i x="24" s="1"/>
        <i x="26" s="1"/>
        <i x="25"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gree_Category3" xr10:uid="{4552C336-5861-46DF-A493-ED2984FAE725}" sourceName="Degree Category">
  <pivotTables>
    <pivotTable tabId="7" name="PivotTable8"/>
  </pivotTables>
  <data>
    <tabular pivotCacheId="210702306">
      <items count="6">
        <i x="2" s="1"/>
        <i x="1" s="1"/>
        <i x="0" s="1"/>
        <i x="3" s="1" nd="1"/>
        <i x="5" s="1" nd="1"/>
        <i x="4"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jor_Category1" xr10:uid="{7537D52C-DF26-4BA1-8A0C-099336D34EC0}" sourceName="Major Category">
  <pivotTables>
    <pivotTable tabId="7" name="PivotTable8"/>
  </pivotTables>
  <data>
    <tabular pivotCacheId="210702306">
      <items count="20">
        <i x="12" s="1"/>
        <i x="1" s="1"/>
        <i x="3" s="1"/>
        <i x="11" s="1"/>
        <i x="7" s="1"/>
        <i x="17" s="1"/>
        <i x="0" s="1"/>
        <i x="10" s="1"/>
        <i x="6" s="1"/>
        <i x="19" s="1"/>
        <i x="18" s="1"/>
        <i x="5" s="1"/>
        <i x="8" s="1"/>
        <i x="2" s="1"/>
        <i x="13" s="1"/>
        <i x="14" s="1"/>
        <i x="9" s="1"/>
        <i x="4" s="1"/>
        <i x="15" s="1"/>
        <i x="16"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2017_2018_Benchmark_logic" xr10:uid="{21904CCA-4324-40B7-AD13-A394E4208D5E}" sourceName="2017-2018 Benchmark logic">
  <pivotTables>
    <pivotTable tabId="7" name="PivotTable8"/>
  </pivotTables>
  <data>
    <tabular pivotCacheId="210702306">
      <items count="3">
        <i x="0"/>
        <i x="1" s="1"/>
        <i x="2"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2018_2019_Benchmark_logic2" xr10:uid="{3E98D9AD-D805-4F34-BFB3-1F2E048442CC}" sourceName="2018-2019 Benchmark logic2">
  <pivotTables>
    <pivotTable tabId="7" name="PivotTable8"/>
  </pivotTables>
  <data>
    <tabular pivotCacheId="210702306">
      <items count="3">
        <i x="1"/>
        <i x="0"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gree Category" xr10:uid="{FB1BA8CA-59D1-4347-BD93-BB0D565B22EA}" cache="Slicer_Degree_Category" caption="Degree Category" rowHeight="241300"/>
  <slicer name="Degree Category 1" xr10:uid="{49816768-814E-446D-B62E-CAE31BF7C036}" cache="Slicer_Degree_Category1" caption="Degree Category" style="SlicerStyleLight2" rowHeight="241300"/>
  <slicer name="Degree Category 2" xr10:uid="{D71742C4-6D24-48D5-9AA7-4F2781829FC7}" cache="Slicer_Degree_Category2" caption="Degree Category" style="SlicerStyleLight5" rowHeight="241300"/>
  <slicer name="Major Category" xr10:uid="{50241F96-0AB0-4113-8B76-C3CA2ABE328D}" cache="Slicer_Major_Category" caption="Major Category" style="SlicerStyleLight5" rowHeight="241300"/>
  <slicer name="College" xr10:uid="{6FEA52A3-820D-4863-BBCA-AE4B98F17722}" cache="Slicer_College" caption="College" rowHeight="241300"/>
  <slicer name="Degree Category 3" xr10:uid="{A0F2F5DB-66A2-4CB4-BE7F-688739BBB392}" cache="Slicer_Degree_Category3" caption="Degree Category" style="SlicerStyleLight4" rowHeight="241300"/>
  <slicer name="Major Category 1" xr10:uid="{6F4DCAE0-8E93-4298-B0F7-23125D8B37E5}" cache="Slicer_Major_Category1" caption="Major Category" style="SlicerStyleLight4" rowHeight="241300"/>
  <slicer name="2017-2018 Benchmark logic" xr10:uid="{BE1AF5E0-FF37-4BE2-A904-760BA147AC21}" cache="Slicer_2017_2018_Benchmark_logic" caption="2017-2018 Benchmark logic" style="SlicerStyleLight4" rowHeight="241300"/>
  <slicer name="2018-2019 Benchmark logic2" xr10:uid="{D1A75C0F-6D48-47AC-8760-4B12BFD1AD0D}" cache="Slicer_2018_2019_Benchmark_logic2" caption="2018-2019 Benchmark logic2"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A778F-6A2F-4A00-8469-699780E2492B}">
  <dimension ref="A3:R565"/>
  <sheetViews>
    <sheetView tabSelected="1" topLeftCell="G1" zoomScale="70" zoomScaleNormal="70" workbookViewId="0">
      <selection activeCell="S21" sqref="S21"/>
    </sheetView>
  </sheetViews>
  <sheetFormatPr defaultRowHeight="14.75" x14ac:dyDescent="0.75"/>
  <cols>
    <col min="1" max="1" width="93.40625" customWidth="1"/>
    <col min="2" max="4" width="26.86328125" bestFit="1" customWidth="1"/>
    <col min="5" max="5" width="16.6796875" bestFit="1" customWidth="1"/>
    <col min="6" max="6" width="91.453125" bestFit="1" customWidth="1"/>
    <col min="7" max="7" width="25.453125" bestFit="1" customWidth="1"/>
    <col min="8" max="8" width="26.1328125" bestFit="1" customWidth="1"/>
    <col min="9" max="10" width="24.6328125" customWidth="1"/>
    <col min="11" max="11" width="49.31640625" customWidth="1"/>
    <col min="12" max="13" width="26.86328125" bestFit="1" customWidth="1"/>
    <col min="14" max="14" width="24.2265625" customWidth="1"/>
    <col min="15" max="15" width="17.40625" customWidth="1"/>
    <col min="16" max="16" width="73.40625" bestFit="1" customWidth="1"/>
    <col min="17" max="17" width="26.2265625" bestFit="1" customWidth="1"/>
    <col min="18" max="18" width="26.86328125" bestFit="1" customWidth="1"/>
    <col min="19" max="976" width="98.81640625" bestFit="1" customWidth="1"/>
    <col min="977" max="977" width="10.6328125" bestFit="1" customWidth="1"/>
  </cols>
  <sheetData>
    <row r="3" spans="1:18" s="31" customFormat="1" ht="21" x14ac:dyDescent="1">
      <c r="A3" s="30" t="s">
        <v>1073</v>
      </c>
      <c r="B3" s="31" t="s">
        <v>1081</v>
      </c>
      <c r="C3" s="31" t="s">
        <v>1082</v>
      </c>
      <c r="D3"/>
      <c r="E3"/>
      <c r="F3" s="30" t="s">
        <v>1080</v>
      </c>
      <c r="G3" s="31" t="s">
        <v>1083</v>
      </c>
      <c r="H3" s="31" t="s">
        <v>1084</v>
      </c>
      <c r="I3" s="32"/>
      <c r="K3" s="30" t="s">
        <v>1074</v>
      </c>
      <c r="L3" s="31" t="s">
        <v>1081</v>
      </c>
      <c r="M3" s="31" t="s">
        <v>1082</v>
      </c>
      <c r="P3" s="30" t="s">
        <v>1075</v>
      </c>
      <c r="Q3" s="31" t="s">
        <v>1085</v>
      </c>
      <c r="R3" s="31" t="s">
        <v>1082</v>
      </c>
    </row>
    <row r="4" spans="1:18" x14ac:dyDescent="0.75">
      <c r="A4" s="27" t="s">
        <v>1056</v>
      </c>
      <c r="B4" s="29">
        <v>2772</v>
      </c>
      <c r="C4" s="26">
        <v>2888</v>
      </c>
      <c r="F4" s="27" t="s">
        <v>12</v>
      </c>
      <c r="G4" s="26">
        <v>270</v>
      </c>
      <c r="H4" s="26">
        <v>342</v>
      </c>
      <c r="I4" s="26"/>
      <c r="J4" s="26"/>
      <c r="K4" s="27" t="s">
        <v>12</v>
      </c>
      <c r="L4" s="29">
        <v>13576</v>
      </c>
      <c r="M4" s="29">
        <v>14043</v>
      </c>
      <c r="N4" s="26"/>
      <c r="P4" s="27" t="s">
        <v>1057</v>
      </c>
      <c r="Q4" s="29">
        <v>18539</v>
      </c>
      <c r="R4" s="29">
        <v>17033</v>
      </c>
    </row>
    <row r="5" spans="1:18" x14ac:dyDescent="0.75">
      <c r="A5" s="28" t="s">
        <v>812</v>
      </c>
      <c r="B5" s="29">
        <v>2772</v>
      </c>
      <c r="C5" s="26">
        <v>2888</v>
      </c>
      <c r="F5" s="28" t="s">
        <v>24</v>
      </c>
      <c r="G5" s="26">
        <v>33</v>
      </c>
      <c r="H5" s="26">
        <v>32</v>
      </c>
      <c r="I5" s="26"/>
      <c r="J5" s="26"/>
      <c r="K5" s="28" t="s">
        <v>1057</v>
      </c>
      <c r="L5" s="29">
        <v>4443</v>
      </c>
      <c r="M5" s="29">
        <v>5186</v>
      </c>
      <c r="N5" s="26"/>
      <c r="P5" s="28" t="s">
        <v>410</v>
      </c>
      <c r="Q5" s="29">
        <v>1881</v>
      </c>
      <c r="R5" s="29">
        <v>1761</v>
      </c>
    </row>
    <row r="6" spans="1:18" x14ac:dyDescent="0.75">
      <c r="A6" s="27" t="s">
        <v>1057</v>
      </c>
      <c r="B6" s="29">
        <v>4443</v>
      </c>
      <c r="C6" s="26">
        <v>5186</v>
      </c>
      <c r="F6" s="28" t="s">
        <v>26</v>
      </c>
      <c r="G6" s="26">
        <v>144</v>
      </c>
      <c r="H6" s="26">
        <v>152</v>
      </c>
      <c r="I6" s="26"/>
      <c r="J6" s="26"/>
      <c r="K6" s="28" t="s">
        <v>1058</v>
      </c>
      <c r="L6" s="29">
        <v>1406</v>
      </c>
      <c r="M6" s="29">
        <v>1465</v>
      </c>
      <c r="N6" s="26"/>
      <c r="P6" s="28" t="s">
        <v>82</v>
      </c>
      <c r="Q6" s="29">
        <v>10141</v>
      </c>
      <c r="R6" s="29">
        <v>8182</v>
      </c>
    </row>
    <row r="7" spans="1:18" x14ac:dyDescent="0.75">
      <c r="A7" s="28" t="s">
        <v>12</v>
      </c>
      <c r="B7" s="29">
        <v>4443</v>
      </c>
      <c r="C7" s="26">
        <v>5186</v>
      </c>
      <c r="F7" s="28" t="s">
        <v>36</v>
      </c>
      <c r="G7" s="26">
        <v>10</v>
      </c>
      <c r="H7" s="26">
        <v>14</v>
      </c>
      <c r="I7" s="26"/>
      <c r="J7" s="26"/>
      <c r="K7" s="28" t="s">
        <v>1061</v>
      </c>
      <c r="L7" s="29">
        <v>7727</v>
      </c>
      <c r="M7" s="29">
        <v>7392</v>
      </c>
      <c r="N7" s="26"/>
      <c r="P7" s="28" t="s">
        <v>83</v>
      </c>
      <c r="Q7" s="29">
        <v>1915</v>
      </c>
      <c r="R7" s="29">
        <v>2080</v>
      </c>
    </row>
    <row r="8" spans="1:18" x14ac:dyDescent="0.75">
      <c r="A8" s="27" t="s">
        <v>1058</v>
      </c>
      <c r="B8" s="29">
        <v>1406</v>
      </c>
      <c r="C8" s="26">
        <v>1465</v>
      </c>
      <c r="F8" s="28" t="s">
        <v>43</v>
      </c>
      <c r="G8" s="26">
        <v>1</v>
      </c>
      <c r="H8" s="26">
        <v>0</v>
      </c>
      <c r="I8" s="26"/>
      <c r="J8" s="26"/>
      <c r="K8" s="27" t="s">
        <v>70</v>
      </c>
      <c r="L8" s="29">
        <v>15316</v>
      </c>
      <c r="M8" s="29">
        <v>12976</v>
      </c>
      <c r="N8" s="26"/>
      <c r="P8" s="28" t="s">
        <v>31</v>
      </c>
      <c r="Q8" s="29">
        <v>2947</v>
      </c>
      <c r="R8" s="29">
        <v>3071</v>
      </c>
    </row>
    <row r="9" spans="1:18" x14ac:dyDescent="0.75">
      <c r="A9" s="28" t="s">
        <v>12</v>
      </c>
      <c r="B9" s="29">
        <v>1406</v>
      </c>
      <c r="C9" s="26">
        <v>1465</v>
      </c>
      <c r="F9" s="28" t="s">
        <v>46</v>
      </c>
      <c r="G9" s="26">
        <v>42</v>
      </c>
      <c r="H9" s="26">
        <v>80</v>
      </c>
      <c r="I9" s="26"/>
      <c r="J9" s="26"/>
      <c r="K9" s="28" t="s">
        <v>1057</v>
      </c>
      <c r="L9" s="29">
        <v>3428</v>
      </c>
      <c r="M9" s="29">
        <v>2215</v>
      </c>
      <c r="N9" s="26"/>
      <c r="P9" s="28" t="s">
        <v>54</v>
      </c>
      <c r="Q9" s="29">
        <v>1655</v>
      </c>
      <c r="R9" s="29">
        <v>1939</v>
      </c>
    </row>
    <row r="10" spans="1:18" x14ac:dyDescent="0.75">
      <c r="A10" s="27" t="s">
        <v>89</v>
      </c>
      <c r="B10" s="29">
        <v>10141</v>
      </c>
      <c r="C10" s="26">
        <v>10437</v>
      </c>
      <c r="F10" s="28" t="s">
        <v>47</v>
      </c>
      <c r="G10" s="26">
        <v>0</v>
      </c>
      <c r="H10" s="26">
        <v>9</v>
      </c>
      <c r="I10" s="26"/>
      <c r="J10" s="26"/>
      <c r="K10" s="28" t="s">
        <v>89</v>
      </c>
      <c r="L10" s="29">
        <v>2878</v>
      </c>
      <c r="M10" s="29">
        <v>2656</v>
      </c>
      <c r="N10" s="26"/>
      <c r="P10" s="27" t="s">
        <v>1063</v>
      </c>
      <c r="Q10" s="29">
        <v>4728</v>
      </c>
      <c r="R10" s="29">
        <v>4838</v>
      </c>
    </row>
    <row r="11" spans="1:18" x14ac:dyDescent="0.75">
      <c r="A11" s="28" t="s">
        <v>623</v>
      </c>
      <c r="B11" s="29">
        <v>10141</v>
      </c>
      <c r="C11" s="26">
        <v>10437</v>
      </c>
      <c r="F11" s="28" t="s">
        <v>49</v>
      </c>
      <c r="G11" s="26">
        <v>36</v>
      </c>
      <c r="H11" s="26">
        <v>44</v>
      </c>
      <c r="I11" s="26"/>
      <c r="J11" s="26"/>
      <c r="K11" s="28" t="s">
        <v>100</v>
      </c>
      <c r="L11" s="29">
        <v>9010</v>
      </c>
      <c r="M11" s="29">
        <v>8105</v>
      </c>
      <c r="N11" s="26"/>
      <c r="P11" s="28" t="s">
        <v>438</v>
      </c>
      <c r="Q11" s="29">
        <v>684</v>
      </c>
      <c r="R11" s="29">
        <v>694</v>
      </c>
    </row>
    <row r="12" spans="1:18" x14ac:dyDescent="0.75">
      <c r="A12" s="27" t="s">
        <v>1059</v>
      </c>
      <c r="B12" s="29">
        <v>3147</v>
      </c>
      <c r="C12" s="26">
        <v>3317</v>
      </c>
      <c r="F12" s="28" t="s">
        <v>64</v>
      </c>
      <c r="G12" s="26">
        <v>4</v>
      </c>
      <c r="H12" s="26">
        <v>11</v>
      </c>
      <c r="I12" s="26"/>
      <c r="J12" s="26"/>
      <c r="K12" s="27" t="s">
        <v>117</v>
      </c>
      <c r="L12" s="29">
        <v>6174</v>
      </c>
      <c r="M12" s="29">
        <v>5826</v>
      </c>
      <c r="N12" s="26"/>
      <c r="P12" s="28" t="s">
        <v>982</v>
      </c>
      <c r="Q12" s="29">
        <v>1311</v>
      </c>
      <c r="R12" s="29">
        <v>1205</v>
      </c>
    </row>
    <row r="13" spans="1:18" x14ac:dyDescent="0.75">
      <c r="A13" s="28" t="s">
        <v>879</v>
      </c>
      <c r="B13" s="29">
        <v>3147</v>
      </c>
      <c r="C13" s="26">
        <v>3317</v>
      </c>
      <c r="F13" s="27" t="s">
        <v>70</v>
      </c>
      <c r="G13" s="26">
        <v>3529</v>
      </c>
      <c r="H13" s="26">
        <v>3814</v>
      </c>
      <c r="I13" s="26"/>
      <c r="J13" s="26"/>
      <c r="K13" s="28" t="s">
        <v>89</v>
      </c>
      <c r="L13" s="29">
        <v>1162</v>
      </c>
      <c r="M13" s="29">
        <v>1162</v>
      </c>
      <c r="N13" s="26"/>
      <c r="P13" s="28" t="s">
        <v>762</v>
      </c>
      <c r="Q13" s="29">
        <v>879</v>
      </c>
      <c r="R13" s="29">
        <v>999</v>
      </c>
    </row>
    <row r="14" spans="1:18" x14ac:dyDescent="0.75">
      <c r="A14" s="27" t="s">
        <v>1060</v>
      </c>
      <c r="B14" s="29">
        <v>409</v>
      </c>
      <c r="C14" s="26">
        <v>350</v>
      </c>
      <c r="F14" s="28" t="s">
        <v>17</v>
      </c>
      <c r="G14" s="26">
        <v>188</v>
      </c>
      <c r="H14" s="26">
        <v>166</v>
      </c>
      <c r="I14" s="26"/>
      <c r="J14" s="26"/>
      <c r="K14" s="28" t="s">
        <v>1063</v>
      </c>
      <c r="L14" s="29">
        <v>1143</v>
      </c>
      <c r="M14" s="29">
        <v>1108</v>
      </c>
      <c r="N14" s="26"/>
      <c r="P14" s="28" t="s">
        <v>109</v>
      </c>
      <c r="Q14" s="29">
        <v>1171</v>
      </c>
      <c r="R14" s="29">
        <v>1309</v>
      </c>
    </row>
    <row r="15" spans="1:18" x14ac:dyDescent="0.75">
      <c r="A15" s="28" t="s">
        <v>296</v>
      </c>
      <c r="B15" s="29">
        <v>409</v>
      </c>
      <c r="C15" s="26">
        <v>350</v>
      </c>
      <c r="F15" s="28" t="s">
        <v>77</v>
      </c>
      <c r="G15" s="26">
        <v>34</v>
      </c>
      <c r="H15" s="26">
        <v>42</v>
      </c>
      <c r="I15" s="26"/>
      <c r="J15" s="26"/>
      <c r="K15" s="28" t="s">
        <v>100</v>
      </c>
      <c r="L15" s="29">
        <v>3869</v>
      </c>
      <c r="M15" s="29">
        <v>3556</v>
      </c>
      <c r="N15" s="26"/>
      <c r="P15" s="28" t="s">
        <v>140</v>
      </c>
      <c r="Q15" s="29">
        <v>683</v>
      </c>
      <c r="R15" s="29">
        <v>631</v>
      </c>
    </row>
    <row r="16" spans="1:18" x14ac:dyDescent="0.75">
      <c r="A16" s="27" t="s">
        <v>1061</v>
      </c>
      <c r="B16" s="29">
        <v>7727</v>
      </c>
      <c r="C16" s="26">
        <v>7392</v>
      </c>
      <c r="F16" s="28" t="s">
        <v>78</v>
      </c>
      <c r="G16" s="26">
        <v>5</v>
      </c>
      <c r="H16" s="26">
        <v>3</v>
      </c>
      <c r="I16" s="26"/>
      <c r="J16" s="26"/>
      <c r="K16" s="27" t="s">
        <v>143</v>
      </c>
      <c r="L16" s="29">
        <v>7630</v>
      </c>
      <c r="M16" s="29">
        <v>7312</v>
      </c>
      <c r="N16" s="26"/>
      <c r="P16" s="27" t="s">
        <v>100</v>
      </c>
      <c r="Q16" s="29">
        <v>44056</v>
      </c>
      <c r="R16" s="29">
        <v>41727</v>
      </c>
    </row>
    <row r="17" spans="1:18" x14ac:dyDescent="0.75">
      <c r="A17" s="28" t="s">
        <v>12</v>
      </c>
      <c r="B17" s="29">
        <v>7727</v>
      </c>
      <c r="C17" s="26">
        <v>7392</v>
      </c>
      <c r="F17" s="28" t="s">
        <v>80</v>
      </c>
      <c r="G17" s="26">
        <v>37</v>
      </c>
      <c r="H17" s="26">
        <v>57</v>
      </c>
      <c r="I17" s="26"/>
      <c r="J17" s="26"/>
      <c r="K17" s="28" t="s">
        <v>1057</v>
      </c>
      <c r="L17" s="29">
        <v>1942</v>
      </c>
      <c r="M17" s="29">
        <v>1823</v>
      </c>
      <c r="N17" s="26"/>
      <c r="P17" s="28" t="s">
        <v>32</v>
      </c>
      <c r="Q17" s="29">
        <v>2499</v>
      </c>
      <c r="R17" s="29">
        <v>2434</v>
      </c>
    </row>
    <row r="18" spans="1:18" x14ac:dyDescent="0.75">
      <c r="A18" s="27" t="s">
        <v>1062</v>
      </c>
      <c r="B18" s="29">
        <v>1119</v>
      </c>
      <c r="C18" s="26">
        <v>1014</v>
      </c>
      <c r="F18" s="28" t="s">
        <v>81</v>
      </c>
      <c r="G18" s="26">
        <v>7</v>
      </c>
      <c r="H18" s="26">
        <v>9</v>
      </c>
      <c r="I18" s="26"/>
      <c r="J18" s="26"/>
      <c r="K18" s="28" t="s">
        <v>1059</v>
      </c>
      <c r="L18" s="29">
        <v>2722</v>
      </c>
      <c r="M18" s="29">
        <v>2642</v>
      </c>
      <c r="N18" s="26"/>
      <c r="P18" s="28" t="s">
        <v>100</v>
      </c>
      <c r="Q18" s="29">
        <v>11541</v>
      </c>
      <c r="R18" s="29">
        <v>9639</v>
      </c>
    </row>
    <row r="19" spans="1:18" x14ac:dyDescent="0.75">
      <c r="A19" s="28" t="s">
        <v>623</v>
      </c>
      <c r="B19" s="29">
        <v>1119</v>
      </c>
      <c r="C19" s="26">
        <v>1014</v>
      </c>
      <c r="F19" s="28" t="s">
        <v>83</v>
      </c>
      <c r="G19" s="26">
        <v>110</v>
      </c>
      <c r="H19" s="26">
        <v>172</v>
      </c>
      <c r="I19" s="26"/>
      <c r="J19" s="26"/>
      <c r="K19" s="28" t="s">
        <v>100</v>
      </c>
      <c r="L19" s="29">
        <v>2966</v>
      </c>
      <c r="M19" s="29">
        <v>2847</v>
      </c>
      <c r="N19" s="26"/>
      <c r="P19" s="28" t="s">
        <v>131</v>
      </c>
      <c r="Q19" s="29">
        <v>15280</v>
      </c>
      <c r="R19" s="29">
        <v>13849</v>
      </c>
    </row>
    <row r="20" spans="1:18" x14ac:dyDescent="0.75">
      <c r="A20" s="27" t="s">
        <v>1063</v>
      </c>
      <c r="B20" s="29">
        <v>2036</v>
      </c>
      <c r="C20" s="26">
        <v>2115</v>
      </c>
      <c r="F20" s="28" t="s">
        <v>84</v>
      </c>
      <c r="G20" s="26">
        <v>171</v>
      </c>
      <c r="H20" s="26">
        <v>173</v>
      </c>
      <c r="I20" s="26"/>
      <c r="J20" s="26"/>
      <c r="K20" s="27" t="s">
        <v>296</v>
      </c>
      <c r="L20" s="29">
        <v>7039</v>
      </c>
      <c r="M20" s="29">
        <v>6730</v>
      </c>
      <c r="N20" s="26"/>
      <c r="P20" s="28" t="s">
        <v>59</v>
      </c>
      <c r="Q20" s="29">
        <v>11824</v>
      </c>
      <c r="R20" s="29">
        <v>12721</v>
      </c>
    </row>
    <row r="21" spans="1:18" x14ac:dyDescent="0.75">
      <c r="A21" s="28" t="s">
        <v>742</v>
      </c>
      <c r="B21" s="29">
        <v>2036</v>
      </c>
      <c r="C21" s="26">
        <v>2115</v>
      </c>
      <c r="F21" s="28" t="s">
        <v>85</v>
      </c>
      <c r="G21" s="26">
        <v>0</v>
      </c>
      <c r="H21" s="26">
        <v>1</v>
      </c>
      <c r="I21" s="26"/>
      <c r="J21" s="26"/>
      <c r="K21" s="28" t="s">
        <v>1056</v>
      </c>
      <c r="L21" s="29">
        <v>2354</v>
      </c>
      <c r="M21" s="29">
        <v>2116</v>
      </c>
      <c r="N21" s="26"/>
      <c r="P21" s="28" t="s">
        <v>65</v>
      </c>
      <c r="Q21" s="29">
        <v>2912</v>
      </c>
      <c r="R21" s="29">
        <v>3084</v>
      </c>
    </row>
    <row r="22" spans="1:18" x14ac:dyDescent="0.75">
      <c r="A22" s="27" t="s">
        <v>1064</v>
      </c>
      <c r="B22" s="29">
        <v>776</v>
      </c>
      <c r="C22" s="26">
        <v>658</v>
      </c>
      <c r="F22" s="28" t="s">
        <v>28</v>
      </c>
      <c r="G22" s="26">
        <v>103</v>
      </c>
      <c r="H22" s="26">
        <v>112</v>
      </c>
      <c r="I22" s="26"/>
      <c r="J22" s="26"/>
      <c r="K22" s="28" t="s">
        <v>1059</v>
      </c>
      <c r="L22" s="29">
        <v>1517</v>
      </c>
      <c r="M22" s="29">
        <v>1364</v>
      </c>
      <c r="N22" s="26"/>
      <c r="P22" s="27" t="s">
        <v>1069</v>
      </c>
      <c r="Q22" s="29">
        <v>13300</v>
      </c>
      <c r="R22" s="29">
        <v>14093</v>
      </c>
    </row>
    <row r="23" spans="1:18" x14ac:dyDescent="0.75">
      <c r="A23" s="28" t="s">
        <v>812</v>
      </c>
      <c r="B23" s="29">
        <v>776</v>
      </c>
      <c r="C23" s="26">
        <v>658</v>
      </c>
      <c r="F23" s="28" t="s">
        <v>29</v>
      </c>
      <c r="G23" s="26">
        <v>66</v>
      </c>
      <c r="H23" s="26">
        <v>54</v>
      </c>
      <c r="I23" s="26"/>
      <c r="J23" s="26"/>
      <c r="K23" s="28" t="s">
        <v>100</v>
      </c>
      <c r="L23" s="29">
        <v>3168</v>
      </c>
      <c r="M23" s="29">
        <v>3250</v>
      </c>
      <c r="N23" s="26"/>
      <c r="P23" s="28" t="s">
        <v>824</v>
      </c>
      <c r="Q23" s="29">
        <v>1073</v>
      </c>
      <c r="R23" s="29">
        <v>994</v>
      </c>
    </row>
    <row r="24" spans="1:18" x14ac:dyDescent="0.75">
      <c r="A24" s="27" t="s">
        <v>739</v>
      </c>
      <c r="B24" s="29">
        <v>608</v>
      </c>
      <c r="C24" s="26">
        <v>620</v>
      </c>
      <c r="F24" s="28" t="s">
        <v>87</v>
      </c>
      <c r="G24" s="26">
        <v>83</v>
      </c>
      <c r="H24" s="26">
        <v>82</v>
      </c>
      <c r="I24" s="26"/>
      <c r="J24" s="26"/>
      <c r="K24" s="27" t="s">
        <v>407</v>
      </c>
      <c r="L24" s="29">
        <v>2592</v>
      </c>
      <c r="M24" s="29">
        <v>2518</v>
      </c>
      <c r="N24" s="26"/>
      <c r="P24" s="28" t="s">
        <v>29</v>
      </c>
      <c r="Q24" s="29">
        <v>2722</v>
      </c>
      <c r="R24" s="29">
        <v>2721</v>
      </c>
    </row>
    <row r="25" spans="1:18" x14ac:dyDescent="0.75">
      <c r="A25" s="28" t="s">
        <v>623</v>
      </c>
      <c r="B25" s="29">
        <v>608</v>
      </c>
      <c r="C25" s="26">
        <v>620</v>
      </c>
      <c r="F25" s="28" t="s">
        <v>88</v>
      </c>
      <c r="G25" s="26">
        <v>57</v>
      </c>
      <c r="H25" s="26">
        <v>96</v>
      </c>
      <c r="I25" s="26"/>
      <c r="J25" s="26"/>
      <c r="K25" s="28" t="s">
        <v>100</v>
      </c>
      <c r="L25" s="29">
        <v>1825</v>
      </c>
      <c r="M25" s="29">
        <v>1762</v>
      </c>
      <c r="N25" s="26"/>
      <c r="P25" s="28" t="s">
        <v>88</v>
      </c>
      <c r="Q25" s="29">
        <v>6803</v>
      </c>
      <c r="R25" s="29">
        <v>7387</v>
      </c>
    </row>
    <row r="26" spans="1:18" x14ac:dyDescent="0.75">
      <c r="A26" s="27" t="s">
        <v>100</v>
      </c>
      <c r="B26" s="29">
        <v>9010</v>
      </c>
      <c r="C26" s="26">
        <v>8105</v>
      </c>
      <c r="F26" s="28" t="s">
        <v>89</v>
      </c>
      <c r="G26" s="26">
        <v>523</v>
      </c>
      <c r="H26" s="26">
        <v>562</v>
      </c>
      <c r="I26" s="26"/>
      <c r="J26" s="26"/>
      <c r="K26" s="28" t="s">
        <v>1066</v>
      </c>
      <c r="L26" s="29">
        <v>549</v>
      </c>
      <c r="M26" s="29">
        <v>548</v>
      </c>
      <c r="N26" s="26"/>
      <c r="P26" s="28" t="s">
        <v>627</v>
      </c>
      <c r="Q26" s="29">
        <v>874</v>
      </c>
      <c r="R26" s="29">
        <v>1193</v>
      </c>
    </row>
    <row r="27" spans="1:18" x14ac:dyDescent="0.75">
      <c r="A27" s="28" t="s">
        <v>70</v>
      </c>
      <c r="B27" s="29">
        <v>9010</v>
      </c>
      <c r="C27" s="26">
        <v>8105</v>
      </c>
      <c r="F27" s="28" t="s">
        <v>90</v>
      </c>
      <c r="G27" s="26">
        <v>0</v>
      </c>
      <c r="H27" s="26">
        <v>5</v>
      </c>
      <c r="I27" s="26"/>
      <c r="J27" s="26"/>
      <c r="K27" s="28" t="s">
        <v>1068</v>
      </c>
      <c r="L27" s="29">
        <v>218</v>
      </c>
      <c r="M27" s="29">
        <v>208</v>
      </c>
      <c r="N27" s="26"/>
      <c r="P27" s="28" t="s">
        <v>825</v>
      </c>
      <c r="Q27" s="29">
        <v>1828</v>
      </c>
      <c r="R27" s="29">
        <v>1798</v>
      </c>
    </row>
    <row r="28" spans="1:18" x14ac:dyDescent="0.75">
      <c r="A28" s="27" t="s">
        <v>1065</v>
      </c>
      <c r="B28" s="29">
        <v>456</v>
      </c>
      <c r="C28" s="26">
        <v>486</v>
      </c>
      <c r="F28" s="28" t="s">
        <v>31</v>
      </c>
      <c r="G28" s="26">
        <v>10</v>
      </c>
      <c r="H28" s="26">
        <v>6</v>
      </c>
      <c r="I28" s="26"/>
      <c r="J28" s="26"/>
      <c r="K28" s="27" t="s">
        <v>430</v>
      </c>
      <c r="L28" s="29">
        <v>901</v>
      </c>
      <c r="M28" s="29">
        <v>947</v>
      </c>
      <c r="N28" s="26"/>
      <c r="P28" s="27" t="s">
        <v>1072</v>
      </c>
      <c r="Q28" s="29">
        <v>80623</v>
      </c>
      <c r="R28" s="29">
        <v>77691</v>
      </c>
    </row>
    <row r="29" spans="1:18" x14ac:dyDescent="0.75">
      <c r="A29" s="28" t="s">
        <v>12</v>
      </c>
      <c r="B29" s="29">
        <v>456</v>
      </c>
      <c r="C29" s="26">
        <v>486</v>
      </c>
      <c r="F29" s="28" t="s">
        <v>91</v>
      </c>
      <c r="G29" s="26">
        <v>64</v>
      </c>
      <c r="H29" s="26">
        <v>54</v>
      </c>
      <c r="I29" s="26"/>
      <c r="J29" s="26"/>
      <c r="K29" s="28" t="s">
        <v>1057</v>
      </c>
      <c r="L29" s="29">
        <v>164</v>
      </c>
      <c r="M29" s="29">
        <v>213</v>
      </c>
      <c r="N29" s="26"/>
    </row>
    <row r="30" spans="1:18" x14ac:dyDescent="0.75">
      <c r="A30" s="27" t="s">
        <v>1066</v>
      </c>
      <c r="B30" s="29">
        <v>2390</v>
      </c>
      <c r="C30" s="26">
        <v>3039</v>
      </c>
      <c r="F30" s="28" t="s">
        <v>92</v>
      </c>
      <c r="G30" s="26">
        <v>0</v>
      </c>
      <c r="H30" s="26">
        <v>9</v>
      </c>
      <c r="I30" s="26"/>
      <c r="J30" s="26"/>
      <c r="K30" s="28" t="s">
        <v>100</v>
      </c>
      <c r="L30" s="29">
        <v>646</v>
      </c>
      <c r="M30" s="29">
        <v>611</v>
      </c>
      <c r="N30" s="26"/>
    </row>
    <row r="31" spans="1:18" x14ac:dyDescent="0.75">
      <c r="A31" s="28" t="s">
        <v>453</v>
      </c>
      <c r="B31" s="29">
        <v>2390</v>
      </c>
      <c r="C31" s="26">
        <v>3039</v>
      </c>
      <c r="F31" s="28" t="s">
        <v>93</v>
      </c>
      <c r="G31" s="26">
        <v>12</v>
      </c>
      <c r="H31" s="26">
        <v>15</v>
      </c>
      <c r="I31" s="26"/>
      <c r="J31" s="26"/>
      <c r="K31" s="28" t="s">
        <v>1069</v>
      </c>
      <c r="L31" s="29">
        <v>91</v>
      </c>
      <c r="M31" s="29">
        <v>123</v>
      </c>
      <c r="N31" s="26"/>
    </row>
    <row r="32" spans="1:18" x14ac:dyDescent="0.75">
      <c r="A32" s="27" t="s">
        <v>107</v>
      </c>
      <c r="B32" s="29">
        <v>1296</v>
      </c>
      <c r="C32" s="26">
        <v>1231</v>
      </c>
      <c r="F32" s="28" t="s">
        <v>94</v>
      </c>
      <c r="G32" s="26">
        <v>0</v>
      </c>
      <c r="H32" s="26">
        <v>3</v>
      </c>
      <c r="I32" s="26"/>
      <c r="J32" s="26"/>
      <c r="K32" s="27" t="s">
        <v>433</v>
      </c>
      <c r="L32" s="29">
        <v>4045</v>
      </c>
      <c r="M32" s="29">
        <v>3795</v>
      </c>
      <c r="N32" s="26"/>
    </row>
    <row r="33" spans="1:14" x14ac:dyDescent="0.75">
      <c r="A33" s="28" t="s">
        <v>742</v>
      </c>
      <c r="B33" s="29">
        <v>1296</v>
      </c>
      <c r="C33" s="26">
        <v>1231</v>
      </c>
      <c r="F33" s="28" t="s">
        <v>95</v>
      </c>
      <c r="G33" s="26">
        <v>2</v>
      </c>
      <c r="H33" s="26">
        <v>1</v>
      </c>
      <c r="I33" s="26"/>
      <c r="J33" s="26"/>
      <c r="K33" s="28" t="s">
        <v>1063</v>
      </c>
      <c r="L33" s="29">
        <v>995</v>
      </c>
      <c r="M33" s="29">
        <v>987</v>
      </c>
      <c r="N33" s="26"/>
    </row>
    <row r="34" spans="1:14" x14ac:dyDescent="0.75">
      <c r="A34" s="27" t="s">
        <v>1067</v>
      </c>
      <c r="B34" s="29">
        <v>283</v>
      </c>
      <c r="C34" s="26">
        <v>246</v>
      </c>
      <c r="F34" s="28" t="s">
        <v>42</v>
      </c>
      <c r="G34" s="26">
        <v>14</v>
      </c>
      <c r="H34" s="26">
        <v>12</v>
      </c>
      <c r="I34" s="26"/>
      <c r="J34" s="26"/>
      <c r="K34" s="28" t="s">
        <v>100</v>
      </c>
      <c r="L34" s="29">
        <v>2192</v>
      </c>
      <c r="M34" s="29">
        <v>1978</v>
      </c>
      <c r="N34" s="26"/>
    </row>
    <row r="35" spans="1:14" x14ac:dyDescent="0.75">
      <c r="A35" s="28" t="s">
        <v>117</v>
      </c>
      <c r="B35" s="29">
        <v>283</v>
      </c>
      <c r="C35" s="26">
        <v>246</v>
      </c>
      <c r="F35" s="28" t="s">
        <v>99</v>
      </c>
      <c r="G35" s="26">
        <v>155</v>
      </c>
      <c r="H35" s="26">
        <v>156</v>
      </c>
      <c r="I35" s="26"/>
      <c r="J35" s="26"/>
      <c r="K35" s="28" t="s">
        <v>107</v>
      </c>
      <c r="L35" s="29">
        <v>858</v>
      </c>
      <c r="M35" s="29">
        <v>830</v>
      </c>
      <c r="N35" s="26"/>
    </row>
    <row r="36" spans="1:14" x14ac:dyDescent="0.75">
      <c r="A36" s="27" t="s">
        <v>1068</v>
      </c>
      <c r="B36" s="29">
        <v>760</v>
      </c>
      <c r="C36" s="26">
        <v>722</v>
      </c>
      <c r="F36" s="28" t="s">
        <v>100</v>
      </c>
      <c r="G36" s="26">
        <v>1161</v>
      </c>
      <c r="H36" s="26">
        <v>1069</v>
      </c>
      <c r="I36" s="26"/>
      <c r="J36" s="26"/>
      <c r="K36" s="27" t="s">
        <v>453</v>
      </c>
      <c r="L36" s="29">
        <v>10500</v>
      </c>
      <c r="M36" s="29">
        <v>11195</v>
      </c>
      <c r="N36" s="26"/>
    </row>
    <row r="37" spans="1:14" x14ac:dyDescent="0.75">
      <c r="A37" s="28" t="s">
        <v>296</v>
      </c>
      <c r="B37" s="29">
        <v>760</v>
      </c>
      <c r="C37" s="26">
        <v>722</v>
      </c>
      <c r="F37" s="28" t="s">
        <v>101</v>
      </c>
      <c r="G37" s="26">
        <v>25</v>
      </c>
      <c r="H37" s="26">
        <v>22</v>
      </c>
      <c r="I37" s="26"/>
      <c r="J37" s="26"/>
      <c r="K37" s="28" t="s">
        <v>1059</v>
      </c>
      <c r="L37" s="29">
        <v>2859</v>
      </c>
      <c r="M37" s="29">
        <v>2895</v>
      </c>
      <c r="N37" s="26"/>
    </row>
    <row r="38" spans="1:14" x14ac:dyDescent="0.75">
      <c r="A38" s="27" t="s">
        <v>600</v>
      </c>
      <c r="B38" s="29">
        <v>1376</v>
      </c>
      <c r="C38" s="26">
        <v>1412</v>
      </c>
      <c r="F38" s="28" t="s">
        <v>102</v>
      </c>
      <c r="G38" s="26">
        <v>64</v>
      </c>
      <c r="H38" s="26">
        <v>57</v>
      </c>
      <c r="I38" s="26"/>
      <c r="J38" s="26"/>
      <c r="K38" s="28" t="s">
        <v>100</v>
      </c>
      <c r="L38" s="29">
        <v>5251</v>
      </c>
      <c r="M38" s="29">
        <v>5261</v>
      </c>
      <c r="N38" s="26"/>
    </row>
    <row r="39" spans="1:14" x14ac:dyDescent="0.75">
      <c r="A39" s="28" t="s">
        <v>453</v>
      </c>
      <c r="B39" s="29">
        <v>1376</v>
      </c>
      <c r="C39" s="26">
        <v>1412</v>
      </c>
      <c r="F39" s="28" t="s">
        <v>103</v>
      </c>
      <c r="G39" s="26">
        <v>0</v>
      </c>
      <c r="H39" s="26">
        <v>0</v>
      </c>
      <c r="I39" s="26"/>
      <c r="J39" s="26"/>
      <c r="K39" s="28" t="s">
        <v>1066</v>
      </c>
      <c r="L39" s="29">
        <v>2390</v>
      </c>
      <c r="M39" s="29">
        <v>3039</v>
      </c>
      <c r="N39" s="26"/>
    </row>
    <row r="40" spans="1:14" x14ac:dyDescent="0.75">
      <c r="A40" s="27" t="s">
        <v>1069</v>
      </c>
      <c r="B40" s="29">
        <v>3570</v>
      </c>
      <c r="C40" s="26">
        <v>3402</v>
      </c>
      <c r="F40" s="28" t="s">
        <v>104</v>
      </c>
      <c r="G40" s="26">
        <v>8</v>
      </c>
      <c r="H40" s="26">
        <v>10</v>
      </c>
      <c r="I40" s="26"/>
      <c r="J40" s="26"/>
      <c r="K40" s="27" t="s">
        <v>623</v>
      </c>
      <c r="L40" s="29">
        <v>12585</v>
      </c>
      <c r="M40" s="29">
        <v>12896</v>
      </c>
      <c r="N40" s="26"/>
    </row>
    <row r="41" spans="1:14" x14ac:dyDescent="0.75">
      <c r="A41" s="28" t="s">
        <v>812</v>
      </c>
      <c r="B41" s="29">
        <v>3570</v>
      </c>
      <c r="C41" s="26">
        <v>3402</v>
      </c>
      <c r="F41" s="28" t="s">
        <v>55</v>
      </c>
      <c r="G41" s="26">
        <v>20</v>
      </c>
      <c r="H41" s="26">
        <v>29</v>
      </c>
      <c r="I41" s="26"/>
      <c r="J41" s="26"/>
      <c r="K41" s="28" t="s">
        <v>89</v>
      </c>
      <c r="L41" s="29">
        <v>10141</v>
      </c>
      <c r="M41" s="29">
        <v>10437</v>
      </c>
      <c r="N41" s="26"/>
    </row>
    <row r="42" spans="1:14" x14ac:dyDescent="0.75">
      <c r="A42" s="27" t="s">
        <v>1071</v>
      </c>
      <c r="B42" s="29">
        <v>137657</v>
      </c>
      <c r="C42" s="26"/>
      <c r="F42" s="28" t="s">
        <v>105</v>
      </c>
      <c r="G42" s="26">
        <v>9</v>
      </c>
      <c r="H42" s="26">
        <v>15</v>
      </c>
      <c r="J42" s="26"/>
      <c r="K42" s="28" t="s">
        <v>1062</v>
      </c>
      <c r="L42" s="29">
        <v>1119</v>
      </c>
      <c r="M42" s="29">
        <v>1014</v>
      </c>
      <c r="N42" s="26"/>
    </row>
    <row r="43" spans="1:14" x14ac:dyDescent="0.75">
      <c r="A43" s="28" t="s">
        <v>1052</v>
      </c>
      <c r="B43" s="29">
        <v>137657</v>
      </c>
      <c r="C43" s="26"/>
      <c r="F43" s="28" t="s">
        <v>106</v>
      </c>
      <c r="G43" s="26">
        <v>65</v>
      </c>
      <c r="H43" s="26">
        <v>63</v>
      </c>
      <c r="J43" s="26"/>
      <c r="K43" s="28" t="s">
        <v>100</v>
      </c>
      <c r="L43" s="29">
        <v>1325</v>
      </c>
      <c r="M43" s="29">
        <v>1445</v>
      </c>
      <c r="N43" s="26"/>
    </row>
    <row r="44" spans="1:14" x14ac:dyDescent="0.75">
      <c r="A44" s="27" t="s">
        <v>1072</v>
      </c>
      <c r="B44" s="29">
        <v>191382</v>
      </c>
      <c r="C44" s="26">
        <v>54085</v>
      </c>
      <c r="F44" s="28" t="s">
        <v>57</v>
      </c>
      <c r="G44" s="26">
        <v>0</v>
      </c>
      <c r="H44" s="26">
        <v>3</v>
      </c>
      <c r="J44" s="26"/>
      <c r="K44" s="27" t="s">
        <v>50</v>
      </c>
      <c r="L44" s="29">
        <v>228</v>
      </c>
      <c r="M44" s="29"/>
      <c r="N44" s="26"/>
    </row>
    <row r="45" spans="1:14" x14ac:dyDescent="0.75">
      <c r="F45" s="28" t="s">
        <v>107</v>
      </c>
      <c r="G45" s="26">
        <v>118</v>
      </c>
      <c r="H45" s="26">
        <v>109</v>
      </c>
      <c r="K45" s="28" t="s">
        <v>1058</v>
      </c>
      <c r="L45" s="29">
        <v>228</v>
      </c>
      <c r="M45" s="29"/>
      <c r="N45" s="26"/>
    </row>
    <row r="46" spans="1:14" x14ac:dyDescent="0.75">
      <c r="F46" s="28" t="s">
        <v>108</v>
      </c>
      <c r="G46" s="26">
        <v>14</v>
      </c>
      <c r="H46" s="26">
        <v>4</v>
      </c>
      <c r="K46" s="27" t="s">
        <v>678</v>
      </c>
      <c r="L46" s="29">
        <v>5964</v>
      </c>
      <c r="M46" s="29">
        <v>5479</v>
      </c>
      <c r="N46" s="26"/>
    </row>
    <row r="47" spans="1:14" x14ac:dyDescent="0.75">
      <c r="F47" s="28" t="s">
        <v>59</v>
      </c>
      <c r="G47" s="26">
        <v>75</v>
      </c>
      <c r="H47" s="26">
        <v>195</v>
      </c>
      <c r="K47" s="28" t="s">
        <v>1057</v>
      </c>
      <c r="L47" s="29">
        <v>958</v>
      </c>
      <c r="M47" s="29">
        <v>937</v>
      </c>
      <c r="N47" s="26"/>
    </row>
    <row r="48" spans="1:14" x14ac:dyDescent="0.75">
      <c r="F48" s="28" t="s">
        <v>109</v>
      </c>
      <c r="G48" s="26">
        <v>1</v>
      </c>
      <c r="H48" s="26">
        <v>8</v>
      </c>
      <c r="K48" s="28" t="s">
        <v>89</v>
      </c>
      <c r="L48" s="29">
        <v>874</v>
      </c>
      <c r="M48" s="29">
        <v>836</v>
      </c>
      <c r="N48" s="26"/>
    </row>
    <row r="49" spans="6:14" x14ac:dyDescent="0.75">
      <c r="F49" s="28" t="s">
        <v>110</v>
      </c>
      <c r="G49" s="26">
        <v>28</v>
      </c>
      <c r="H49" s="26">
        <v>34</v>
      </c>
      <c r="K49" s="28" t="s">
        <v>100</v>
      </c>
      <c r="L49" s="29">
        <v>4132</v>
      </c>
      <c r="M49" s="29">
        <v>3706</v>
      </c>
      <c r="N49" s="26"/>
    </row>
    <row r="50" spans="6:14" x14ac:dyDescent="0.75">
      <c r="F50" s="28" t="s">
        <v>111</v>
      </c>
      <c r="G50" s="26">
        <v>7</v>
      </c>
      <c r="H50" s="26">
        <v>7</v>
      </c>
      <c r="K50" s="27" t="s">
        <v>704</v>
      </c>
      <c r="L50" s="29">
        <v>366</v>
      </c>
      <c r="M50" s="29">
        <v>320</v>
      </c>
      <c r="N50" s="26"/>
    </row>
    <row r="51" spans="6:14" x14ac:dyDescent="0.75">
      <c r="F51" s="28" t="s">
        <v>112</v>
      </c>
      <c r="G51" s="26">
        <v>93</v>
      </c>
      <c r="H51" s="26">
        <v>117</v>
      </c>
      <c r="K51" s="28" t="s">
        <v>1062</v>
      </c>
      <c r="L51" s="29">
        <v>339</v>
      </c>
      <c r="M51" s="29">
        <v>312</v>
      </c>
      <c r="N51" s="26"/>
    </row>
    <row r="52" spans="6:14" x14ac:dyDescent="0.75">
      <c r="F52" s="28" t="s">
        <v>113</v>
      </c>
      <c r="G52" s="26">
        <v>64</v>
      </c>
      <c r="H52" s="26">
        <v>127</v>
      </c>
      <c r="K52" s="28" t="s">
        <v>1063</v>
      </c>
      <c r="L52" s="29">
        <v>27</v>
      </c>
      <c r="M52" s="29">
        <v>8</v>
      </c>
      <c r="N52" s="26"/>
    </row>
    <row r="53" spans="6:14" x14ac:dyDescent="0.75">
      <c r="F53" s="28" t="s">
        <v>114</v>
      </c>
      <c r="G53" s="26">
        <v>9</v>
      </c>
      <c r="H53" s="26">
        <v>13</v>
      </c>
      <c r="K53" s="27" t="s">
        <v>713</v>
      </c>
      <c r="L53" s="29">
        <v>8015</v>
      </c>
      <c r="M53" s="29">
        <v>7443</v>
      </c>
      <c r="N53" s="26"/>
    </row>
    <row r="54" spans="6:14" x14ac:dyDescent="0.75">
      <c r="F54" s="28" t="s">
        <v>65</v>
      </c>
      <c r="G54" s="26">
        <v>12</v>
      </c>
      <c r="H54" s="26">
        <v>25</v>
      </c>
      <c r="K54" s="28" t="s">
        <v>1057</v>
      </c>
      <c r="L54" s="29">
        <v>1615</v>
      </c>
      <c r="M54" s="29">
        <v>1546</v>
      </c>
      <c r="N54" s="26"/>
    </row>
    <row r="55" spans="6:14" x14ac:dyDescent="0.75">
      <c r="F55" s="28" t="s">
        <v>115</v>
      </c>
      <c r="G55" s="26">
        <v>52</v>
      </c>
      <c r="H55" s="26">
        <v>56</v>
      </c>
      <c r="K55" s="28" t="s">
        <v>89</v>
      </c>
      <c r="L55" s="29">
        <v>1312</v>
      </c>
      <c r="M55" s="29">
        <v>1286</v>
      </c>
      <c r="N55" s="26"/>
    </row>
    <row r="56" spans="6:14" x14ac:dyDescent="0.75">
      <c r="F56" s="28" t="s">
        <v>116</v>
      </c>
      <c r="G56" s="26">
        <v>63</v>
      </c>
      <c r="H56" s="26">
        <v>61</v>
      </c>
      <c r="K56" s="28" t="s">
        <v>100</v>
      </c>
      <c r="L56" s="29">
        <v>5088</v>
      </c>
      <c r="M56" s="29">
        <v>4611</v>
      </c>
      <c r="N56" s="26"/>
    </row>
    <row r="57" spans="6:14" x14ac:dyDescent="0.75">
      <c r="F57" s="27" t="s">
        <v>117</v>
      </c>
      <c r="G57" s="26">
        <v>1550</v>
      </c>
      <c r="H57" s="26">
        <v>1470</v>
      </c>
      <c r="K57" s="27" t="s">
        <v>738</v>
      </c>
      <c r="L57" s="29">
        <v>577</v>
      </c>
      <c r="M57" s="29">
        <v>623</v>
      </c>
      <c r="N57" s="26"/>
    </row>
    <row r="58" spans="6:14" x14ac:dyDescent="0.75">
      <c r="F58" s="28" t="s">
        <v>17</v>
      </c>
      <c r="G58" s="26">
        <v>10</v>
      </c>
      <c r="H58" s="26">
        <v>9</v>
      </c>
      <c r="K58" s="28" t="s">
        <v>739</v>
      </c>
      <c r="L58" s="29">
        <v>577</v>
      </c>
      <c r="M58" s="29">
        <v>623</v>
      </c>
      <c r="N58" s="26"/>
    </row>
    <row r="59" spans="6:14" x14ac:dyDescent="0.75">
      <c r="F59" s="28" t="s">
        <v>121</v>
      </c>
      <c r="G59" s="26">
        <v>36</v>
      </c>
      <c r="H59" s="26">
        <v>26</v>
      </c>
      <c r="K59" s="27" t="s">
        <v>742</v>
      </c>
      <c r="L59" s="29">
        <v>5830</v>
      </c>
      <c r="M59" s="29">
        <v>5935</v>
      </c>
      <c r="N59" s="26"/>
    </row>
    <row r="60" spans="6:14" x14ac:dyDescent="0.75">
      <c r="F60" s="28" t="s">
        <v>81</v>
      </c>
      <c r="G60" s="26">
        <v>5</v>
      </c>
      <c r="H60" s="26">
        <v>5</v>
      </c>
      <c r="K60" s="28" t="s">
        <v>1063</v>
      </c>
      <c r="L60" s="29">
        <v>2036</v>
      </c>
      <c r="M60" s="29">
        <v>2115</v>
      </c>
      <c r="N60" s="26"/>
    </row>
    <row r="61" spans="6:14" x14ac:dyDescent="0.75">
      <c r="F61" s="28" t="s">
        <v>82</v>
      </c>
      <c r="G61" s="26">
        <v>163</v>
      </c>
      <c r="H61" s="26">
        <v>176</v>
      </c>
      <c r="K61" s="28" t="s">
        <v>100</v>
      </c>
      <c r="L61" s="29">
        <v>2498</v>
      </c>
      <c r="M61" s="29">
        <v>2589</v>
      </c>
      <c r="N61" s="26"/>
    </row>
    <row r="62" spans="6:14" x14ac:dyDescent="0.75">
      <c r="F62" s="28" t="s">
        <v>29</v>
      </c>
      <c r="G62" s="26">
        <v>35</v>
      </c>
      <c r="H62" s="26">
        <v>31</v>
      </c>
      <c r="K62" s="28" t="s">
        <v>107</v>
      </c>
      <c r="L62" s="29">
        <v>1296</v>
      </c>
      <c r="M62" s="29">
        <v>1231</v>
      </c>
      <c r="N62" s="26"/>
    </row>
    <row r="63" spans="6:14" x14ac:dyDescent="0.75">
      <c r="F63" s="28" t="s">
        <v>88</v>
      </c>
      <c r="G63" s="26">
        <v>32</v>
      </c>
      <c r="H63" s="26">
        <v>29</v>
      </c>
      <c r="K63" s="27" t="s">
        <v>798</v>
      </c>
      <c r="L63" s="29">
        <v>4513</v>
      </c>
      <c r="M63" s="29">
        <v>3933</v>
      </c>
      <c r="N63" s="26"/>
    </row>
    <row r="64" spans="6:14" x14ac:dyDescent="0.75">
      <c r="F64" s="28" t="s">
        <v>89</v>
      </c>
      <c r="G64" s="26">
        <v>205</v>
      </c>
      <c r="H64" s="26">
        <v>170</v>
      </c>
      <c r="K64" s="28" t="s">
        <v>1057</v>
      </c>
      <c r="L64" s="29">
        <v>742</v>
      </c>
      <c r="M64" s="29">
        <v>616</v>
      </c>
      <c r="N64" s="26"/>
    </row>
    <row r="65" spans="6:14" x14ac:dyDescent="0.75">
      <c r="F65" s="28" t="s">
        <v>123</v>
      </c>
      <c r="G65" s="26">
        <v>0</v>
      </c>
      <c r="H65" s="26">
        <v>0</v>
      </c>
      <c r="K65" s="28" t="s">
        <v>100</v>
      </c>
      <c r="L65" s="29">
        <v>1972</v>
      </c>
      <c r="M65" s="29">
        <v>1681</v>
      </c>
      <c r="N65" s="26"/>
    </row>
    <row r="66" spans="6:14" x14ac:dyDescent="0.75">
      <c r="F66" s="28" t="s">
        <v>125</v>
      </c>
      <c r="G66" s="26">
        <v>53</v>
      </c>
      <c r="H66" s="26">
        <v>45</v>
      </c>
      <c r="K66" s="28" t="s">
        <v>1066</v>
      </c>
      <c r="L66" s="29">
        <v>1799</v>
      </c>
      <c r="M66" s="29">
        <v>1636</v>
      </c>
      <c r="N66" s="26"/>
    </row>
    <row r="67" spans="6:14" x14ac:dyDescent="0.75">
      <c r="F67" s="28" t="s">
        <v>91</v>
      </c>
      <c r="G67" s="26">
        <v>31</v>
      </c>
      <c r="H67" s="26">
        <v>23</v>
      </c>
      <c r="K67" s="27" t="s">
        <v>809</v>
      </c>
      <c r="L67" s="29">
        <v>202</v>
      </c>
      <c r="M67" s="29">
        <v>251</v>
      </c>
      <c r="N67" s="26"/>
    </row>
    <row r="68" spans="6:14" x14ac:dyDescent="0.75">
      <c r="F68" s="28" t="s">
        <v>129</v>
      </c>
      <c r="G68" s="26">
        <v>2</v>
      </c>
      <c r="H68" s="26">
        <v>12</v>
      </c>
      <c r="K68" s="28" t="s">
        <v>1063</v>
      </c>
      <c r="L68" s="29">
        <v>202</v>
      </c>
      <c r="M68" s="29">
        <v>251</v>
      </c>
      <c r="N68" s="26"/>
    </row>
    <row r="69" spans="6:14" x14ac:dyDescent="0.75">
      <c r="F69" s="28" t="s">
        <v>99</v>
      </c>
      <c r="G69" s="26">
        <v>66</v>
      </c>
      <c r="H69" s="26">
        <v>61</v>
      </c>
      <c r="K69" s="27" t="s">
        <v>812</v>
      </c>
      <c r="L69" s="29">
        <v>8790</v>
      </c>
      <c r="M69" s="29">
        <v>8612</v>
      </c>
      <c r="N69" s="26"/>
    </row>
    <row r="70" spans="6:14" x14ac:dyDescent="0.75">
      <c r="F70" s="28" t="s">
        <v>131</v>
      </c>
      <c r="G70" s="26">
        <v>728</v>
      </c>
      <c r="H70" s="26">
        <v>687</v>
      </c>
      <c r="K70" s="28" t="s">
        <v>1056</v>
      </c>
      <c r="L70" s="29">
        <v>2772</v>
      </c>
      <c r="M70" s="29">
        <v>2888</v>
      </c>
      <c r="N70" s="26"/>
    </row>
    <row r="71" spans="6:14" x14ac:dyDescent="0.75">
      <c r="F71" s="28" t="s">
        <v>54</v>
      </c>
      <c r="G71" s="26">
        <v>8</v>
      </c>
      <c r="H71" s="26">
        <v>4</v>
      </c>
      <c r="K71" s="28" t="s">
        <v>100</v>
      </c>
      <c r="L71" s="29">
        <v>2448</v>
      </c>
      <c r="M71" s="29">
        <v>2322</v>
      </c>
      <c r="N71" s="26"/>
    </row>
    <row r="72" spans="6:14" x14ac:dyDescent="0.75">
      <c r="F72" s="28" t="s">
        <v>55</v>
      </c>
      <c r="G72" s="26">
        <v>11</v>
      </c>
      <c r="H72" s="26">
        <v>9</v>
      </c>
      <c r="K72" s="28" t="s">
        <v>1069</v>
      </c>
      <c r="L72" s="29">
        <v>3570</v>
      </c>
      <c r="M72" s="29">
        <v>3402</v>
      </c>
      <c r="N72" s="26"/>
    </row>
    <row r="73" spans="6:14" x14ac:dyDescent="0.75">
      <c r="F73" s="28" t="s">
        <v>133</v>
      </c>
      <c r="G73" s="26">
        <v>17</v>
      </c>
      <c r="H73" s="26">
        <v>26</v>
      </c>
      <c r="K73" s="27" t="s">
        <v>848</v>
      </c>
      <c r="L73" s="29">
        <v>1737</v>
      </c>
      <c r="M73" s="29">
        <v>1865</v>
      </c>
      <c r="N73" s="26"/>
    </row>
    <row r="74" spans="6:14" x14ac:dyDescent="0.75">
      <c r="F74" s="28" t="s">
        <v>134</v>
      </c>
      <c r="G74" s="26">
        <v>21</v>
      </c>
      <c r="H74" s="26">
        <v>14</v>
      </c>
      <c r="K74" s="28" t="s">
        <v>1063</v>
      </c>
      <c r="L74" s="29">
        <v>571</v>
      </c>
      <c r="M74" s="29">
        <v>616</v>
      </c>
      <c r="N74" s="26"/>
    </row>
    <row r="75" spans="6:14" x14ac:dyDescent="0.75">
      <c r="F75" s="28" t="s">
        <v>135</v>
      </c>
      <c r="G75" s="26">
        <v>31</v>
      </c>
      <c r="H75" s="26">
        <v>22</v>
      </c>
      <c r="K75" s="28" t="s">
        <v>100</v>
      </c>
      <c r="L75" s="29">
        <v>575</v>
      </c>
      <c r="M75" s="29">
        <v>595</v>
      </c>
      <c r="N75" s="26"/>
    </row>
    <row r="76" spans="6:14" x14ac:dyDescent="0.75">
      <c r="F76" s="28" t="s">
        <v>136</v>
      </c>
      <c r="G76" s="26">
        <v>6</v>
      </c>
      <c r="H76" s="26">
        <v>10</v>
      </c>
      <c r="K76" s="28" t="s">
        <v>107</v>
      </c>
      <c r="L76" s="29">
        <v>591</v>
      </c>
      <c r="M76" s="29">
        <v>654</v>
      </c>
      <c r="N76" s="26"/>
    </row>
    <row r="77" spans="6:14" x14ac:dyDescent="0.75">
      <c r="F77" s="28" t="s">
        <v>107</v>
      </c>
      <c r="G77" s="26">
        <v>15</v>
      </c>
      <c r="H77" s="26">
        <v>26</v>
      </c>
      <c r="K77" s="27" t="s">
        <v>109</v>
      </c>
      <c r="L77" s="29">
        <v>973</v>
      </c>
      <c r="M77" s="29">
        <v>1118</v>
      </c>
      <c r="N77" s="26"/>
    </row>
    <row r="78" spans="6:14" x14ac:dyDescent="0.75">
      <c r="F78" s="28" t="s">
        <v>139</v>
      </c>
      <c r="G78" s="26">
        <v>0</v>
      </c>
      <c r="H78" s="26">
        <v>0</v>
      </c>
      <c r="K78" s="28" t="s">
        <v>1063</v>
      </c>
      <c r="L78" s="29">
        <v>949</v>
      </c>
      <c r="M78" s="29">
        <v>1082</v>
      </c>
      <c r="N78" s="26"/>
    </row>
    <row r="79" spans="6:14" x14ac:dyDescent="0.75">
      <c r="F79" s="28" t="s">
        <v>109</v>
      </c>
      <c r="G79" s="26">
        <v>19</v>
      </c>
      <c r="H79" s="26">
        <v>30</v>
      </c>
      <c r="K79" s="28" t="s">
        <v>1066</v>
      </c>
      <c r="L79" s="29">
        <v>24</v>
      </c>
      <c r="M79" s="29">
        <v>36</v>
      </c>
      <c r="N79" s="26"/>
    </row>
    <row r="80" spans="6:14" x14ac:dyDescent="0.75">
      <c r="F80" s="28" t="s">
        <v>140</v>
      </c>
      <c r="G80" s="26">
        <v>30</v>
      </c>
      <c r="H80" s="26">
        <v>27</v>
      </c>
      <c r="K80" s="27" t="s">
        <v>879</v>
      </c>
      <c r="L80" s="29">
        <v>8819</v>
      </c>
      <c r="M80" s="29">
        <v>10327</v>
      </c>
      <c r="N80" s="26"/>
    </row>
    <row r="81" spans="6:14" x14ac:dyDescent="0.75">
      <c r="F81" s="28" t="s">
        <v>141</v>
      </c>
      <c r="G81" s="26">
        <v>1</v>
      </c>
      <c r="H81" s="26">
        <v>3</v>
      </c>
      <c r="K81" s="28" t="s">
        <v>1059</v>
      </c>
      <c r="L81" s="29">
        <v>3147</v>
      </c>
      <c r="M81" s="29">
        <v>3317</v>
      </c>
      <c r="N81" s="26"/>
    </row>
    <row r="82" spans="6:14" x14ac:dyDescent="0.75">
      <c r="F82" s="28" t="s">
        <v>142</v>
      </c>
      <c r="G82" s="26">
        <v>25</v>
      </c>
      <c r="H82" s="26">
        <v>25</v>
      </c>
      <c r="K82" s="28" t="s">
        <v>100</v>
      </c>
      <c r="L82" s="29">
        <v>3950</v>
      </c>
      <c r="M82" s="29">
        <v>4818</v>
      </c>
      <c r="N82" s="26"/>
    </row>
    <row r="83" spans="6:14" x14ac:dyDescent="0.75">
      <c r="F83" s="27" t="s">
        <v>143</v>
      </c>
      <c r="G83" s="26">
        <v>249</v>
      </c>
      <c r="H83" s="26">
        <v>281</v>
      </c>
      <c r="K83" s="28" t="s">
        <v>1069</v>
      </c>
      <c r="L83" s="29">
        <v>1722</v>
      </c>
      <c r="M83" s="29">
        <v>2192</v>
      </c>
      <c r="N83" s="26"/>
    </row>
    <row r="84" spans="6:14" x14ac:dyDescent="0.75">
      <c r="F84" s="28" t="s">
        <v>161</v>
      </c>
      <c r="G84" s="26">
        <v>0</v>
      </c>
      <c r="H84" s="26">
        <v>0</v>
      </c>
      <c r="K84" s="27" t="s">
        <v>977</v>
      </c>
      <c r="L84" s="29">
        <v>8145</v>
      </c>
      <c r="M84" s="29">
        <v>6756</v>
      </c>
      <c r="N84" s="26"/>
    </row>
    <row r="85" spans="6:14" x14ac:dyDescent="0.75">
      <c r="F85" s="28" t="s">
        <v>163</v>
      </c>
      <c r="G85" s="26">
        <v>0</v>
      </c>
      <c r="H85" s="26">
        <v>0</v>
      </c>
      <c r="K85" s="28" t="s">
        <v>1057</v>
      </c>
      <c r="L85" s="29">
        <v>1551</v>
      </c>
      <c r="M85" s="29">
        <v>1406</v>
      </c>
      <c r="N85" s="26"/>
    </row>
    <row r="86" spans="6:14" x14ac:dyDescent="0.75">
      <c r="F86" s="28" t="s">
        <v>164</v>
      </c>
      <c r="G86" s="26">
        <v>4</v>
      </c>
      <c r="H86" s="26">
        <v>6</v>
      </c>
      <c r="K86" s="28" t="s">
        <v>1063</v>
      </c>
      <c r="L86" s="29">
        <v>1656</v>
      </c>
      <c r="M86" s="29">
        <v>1523</v>
      </c>
      <c r="N86" s="26"/>
    </row>
    <row r="87" spans="6:14" x14ac:dyDescent="0.75">
      <c r="F87" s="28" t="s">
        <v>165</v>
      </c>
      <c r="G87" s="26">
        <v>0</v>
      </c>
      <c r="H87" s="26">
        <v>0</v>
      </c>
      <c r="K87" s="28" t="s">
        <v>100</v>
      </c>
      <c r="L87" s="29">
        <v>4938</v>
      </c>
      <c r="M87" s="29">
        <v>3827</v>
      </c>
      <c r="N87" s="26"/>
    </row>
    <row r="88" spans="6:14" x14ac:dyDescent="0.75">
      <c r="F88" s="28" t="s">
        <v>170</v>
      </c>
      <c r="G88" s="26">
        <v>46</v>
      </c>
      <c r="H88" s="26">
        <v>52</v>
      </c>
      <c r="K88" s="27" t="s">
        <v>991</v>
      </c>
      <c r="L88" s="29">
        <v>8046</v>
      </c>
      <c r="M88" s="29">
        <v>7661</v>
      </c>
      <c r="N88" s="26"/>
    </row>
    <row r="89" spans="6:14" x14ac:dyDescent="0.75">
      <c r="F89" s="28" t="s">
        <v>171</v>
      </c>
      <c r="G89" s="26">
        <v>2</v>
      </c>
      <c r="H89" s="26">
        <v>1</v>
      </c>
      <c r="K89" s="28" t="s">
        <v>1057</v>
      </c>
      <c r="L89" s="29">
        <v>1682</v>
      </c>
      <c r="M89" s="29">
        <v>1599</v>
      </c>
      <c r="N89" s="26"/>
    </row>
    <row r="90" spans="6:14" x14ac:dyDescent="0.75">
      <c r="F90" s="28" t="s">
        <v>174</v>
      </c>
      <c r="G90" s="26">
        <v>0</v>
      </c>
      <c r="H90" s="26">
        <v>0</v>
      </c>
      <c r="K90" s="28" t="s">
        <v>100</v>
      </c>
      <c r="L90" s="29">
        <v>5351</v>
      </c>
      <c r="M90" s="29">
        <v>5101</v>
      </c>
      <c r="N90" s="26"/>
    </row>
    <row r="91" spans="6:14" x14ac:dyDescent="0.75">
      <c r="F91" s="28" t="s">
        <v>175</v>
      </c>
      <c r="G91" s="26">
        <v>1</v>
      </c>
      <c r="H91" s="26">
        <v>2</v>
      </c>
      <c r="K91" s="28" t="s">
        <v>107</v>
      </c>
      <c r="L91" s="29">
        <v>1013</v>
      </c>
      <c r="M91" s="29">
        <v>961</v>
      </c>
      <c r="N91" s="26"/>
    </row>
    <row r="92" spans="6:14" x14ac:dyDescent="0.75">
      <c r="F92" s="28" t="s">
        <v>88</v>
      </c>
      <c r="G92" s="26">
        <v>12</v>
      </c>
      <c r="H92" s="26">
        <v>17</v>
      </c>
      <c r="K92" s="27" t="s">
        <v>1052</v>
      </c>
      <c r="L92" s="29">
        <v>137657</v>
      </c>
      <c r="M92" s="29"/>
      <c r="N92" s="26"/>
    </row>
    <row r="93" spans="6:14" x14ac:dyDescent="0.75">
      <c r="F93" s="28" t="s">
        <v>178</v>
      </c>
      <c r="G93" s="26">
        <v>30</v>
      </c>
      <c r="H93" s="26">
        <v>36</v>
      </c>
      <c r="K93" s="28" t="s">
        <v>1071</v>
      </c>
      <c r="L93" s="29">
        <v>137657</v>
      </c>
      <c r="M93" s="29"/>
      <c r="N93" s="26"/>
    </row>
    <row r="94" spans="6:14" x14ac:dyDescent="0.75">
      <c r="F94" s="28" t="s">
        <v>182</v>
      </c>
      <c r="G94" s="26">
        <v>7</v>
      </c>
      <c r="H94" s="26">
        <v>3</v>
      </c>
      <c r="K94" s="27" t="s">
        <v>1031</v>
      </c>
      <c r="L94" s="29">
        <v>3496</v>
      </c>
      <c r="M94" s="29">
        <v>3519</v>
      </c>
      <c r="N94" s="26"/>
    </row>
    <row r="95" spans="6:14" x14ac:dyDescent="0.75">
      <c r="F95" s="28" t="s">
        <v>185</v>
      </c>
      <c r="G95" s="26">
        <v>3</v>
      </c>
      <c r="H95" s="26">
        <v>1</v>
      </c>
      <c r="K95" s="28" t="s">
        <v>1057</v>
      </c>
      <c r="L95" s="29">
        <v>848</v>
      </c>
      <c r="M95" s="29">
        <v>778</v>
      </c>
      <c r="N95" s="26"/>
    </row>
    <row r="96" spans="6:14" x14ac:dyDescent="0.75">
      <c r="F96" s="28" t="s">
        <v>36</v>
      </c>
      <c r="G96" s="26">
        <v>2</v>
      </c>
      <c r="H96" s="26">
        <v>1</v>
      </c>
      <c r="K96" s="28" t="s">
        <v>1063</v>
      </c>
      <c r="L96" s="29">
        <v>1436</v>
      </c>
      <c r="M96" s="29">
        <v>1450</v>
      </c>
      <c r="N96" s="26"/>
    </row>
    <row r="97" spans="6:13" x14ac:dyDescent="0.75">
      <c r="F97" s="28" t="s">
        <v>193</v>
      </c>
      <c r="G97" s="26">
        <v>1</v>
      </c>
      <c r="H97" s="26">
        <v>1</v>
      </c>
      <c r="K97" s="28" t="s">
        <v>100</v>
      </c>
      <c r="L97" s="29">
        <v>1212</v>
      </c>
      <c r="M97" s="29">
        <v>1291</v>
      </c>
    </row>
    <row r="98" spans="6:13" x14ac:dyDescent="0.75">
      <c r="F98" s="28" t="s">
        <v>194</v>
      </c>
      <c r="G98" s="26">
        <v>0</v>
      </c>
      <c r="H98" s="26">
        <v>0</v>
      </c>
      <c r="K98" s="27" t="s">
        <v>1071</v>
      </c>
      <c r="L98" s="29"/>
      <c r="M98" s="29">
        <v>3</v>
      </c>
    </row>
    <row r="99" spans="6:13" x14ac:dyDescent="0.75">
      <c r="F99" s="28" t="s">
        <v>195</v>
      </c>
      <c r="G99" s="26">
        <v>0</v>
      </c>
      <c r="H99" s="26">
        <v>1</v>
      </c>
      <c r="K99" s="28" t="s">
        <v>1071</v>
      </c>
      <c r="L99" s="29"/>
      <c r="M99" s="29">
        <v>3</v>
      </c>
    </row>
    <row r="100" spans="6:13" x14ac:dyDescent="0.75">
      <c r="F100" s="28" t="s">
        <v>46</v>
      </c>
      <c r="G100" s="26">
        <v>25</v>
      </c>
      <c r="H100" s="26">
        <v>22</v>
      </c>
      <c r="K100" s="27" t="s">
        <v>1072</v>
      </c>
      <c r="L100" s="29">
        <v>283716</v>
      </c>
      <c r="M100" s="29">
        <v>142083</v>
      </c>
    </row>
    <row r="101" spans="6:13" x14ac:dyDescent="0.75">
      <c r="F101" s="28" t="s">
        <v>55</v>
      </c>
      <c r="G101" s="26">
        <v>0</v>
      </c>
      <c r="H101" s="26">
        <v>0</v>
      </c>
    </row>
    <row r="102" spans="6:13" x14ac:dyDescent="0.75">
      <c r="F102" s="28" t="s">
        <v>206</v>
      </c>
      <c r="G102" s="26">
        <v>8</v>
      </c>
      <c r="H102" s="26">
        <v>5</v>
      </c>
    </row>
    <row r="103" spans="6:13" x14ac:dyDescent="0.75">
      <c r="F103" s="28" t="s">
        <v>207</v>
      </c>
      <c r="G103" s="26">
        <v>0</v>
      </c>
      <c r="H103" s="26">
        <v>7</v>
      </c>
    </row>
    <row r="104" spans="6:13" x14ac:dyDescent="0.75">
      <c r="F104" s="28" t="s">
        <v>211</v>
      </c>
      <c r="G104" s="26">
        <v>0</v>
      </c>
      <c r="H104" s="26">
        <v>0</v>
      </c>
    </row>
    <row r="105" spans="6:13" x14ac:dyDescent="0.75">
      <c r="F105" s="28" t="s">
        <v>214</v>
      </c>
      <c r="G105" s="26">
        <v>0</v>
      </c>
      <c r="H105" s="26">
        <v>0</v>
      </c>
    </row>
    <row r="106" spans="6:13" x14ac:dyDescent="0.75">
      <c r="F106" s="28" t="s">
        <v>216</v>
      </c>
      <c r="G106" s="26">
        <v>0</v>
      </c>
      <c r="H106" s="26">
        <v>0</v>
      </c>
    </row>
    <row r="107" spans="6:13" x14ac:dyDescent="0.75">
      <c r="F107" s="28" t="s">
        <v>217</v>
      </c>
      <c r="G107" s="26">
        <v>0</v>
      </c>
      <c r="H107" s="26">
        <v>0</v>
      </c>
    </row>
    <row r="108" spans="6:13" x14ac:dyDescent="0.75">
      <c r="F108" s="28" t="s">
        <v>219</v>
      </c>
      <c r="G108" s="26">
        <v>0</v>
      </c>
      <c r="H108" s="26">
        <v>1</v>
      </c>
    </row>
    <row r="109" spans="6:13" x14ac:dyDescent="0.75">
      <c r="F109" s="28" t="s">
        <v>221</v>
      </c>
      <c r="G109" s="26">
        <v>0</v>
      </c>
      <c r="H109" s="26">
        <v>0</v>
      </c>
    </row>
    <row r="110" spans="6:13" x14ac:dyDescent="0.75">
      <c r="F110" s="28" t="s">
        <v>222</v>
      </c>
      <c r="G110" s="26">
        <v>0</v>
      </c>
      <c r="H110" s="26">
        <v>0</v>
      </c>
    </row>
    <row r="111" spans="6:13" x14ac:dyDescent="0.75">
      <c r="F111" s="28" t="s">
        <v>223</v>
      </c>
      <c r="G111" s="26">
        <v>1</v>
      </c>
      <c r="H111" s="26">
        <v>0</v>
      </c>
    </row>
    <row r="112" spans="6:13" x14ac:dyDescent="0.75">
      <c r="F112" s="28" t="s">
        <v>226</v>
      </c>
      <c r="G112" s="26">
        <v>0</v>
      </c>
      <c r="H112" s="26">
        <v>0</v>
      </c>
    </row>
    <row r="113" spans="6:8" x14ac:dyDescent="0.75">
      <c r="F113" s="28" t="s">
        <v>228</v>
      </c>
      <c r="G113" s="26">
        <v>0</v>
      </c>
      <c r="H113" s="26">
        <v>0</v>
      </c>
    </row>
    <row r="114" spans="6:8" x14ac:dyDescent="0.75">
      <c r="F114" s="28" t="s">
        <v>230</v>
      </c>
      <c r="G114" s="26">
        <v>0</v>
      </c>
      <c r="H114" s="26">
        <v>0</v>
      </c>
    </row>
    <row r="115" spans="6:8" x14ac:dyDescent="0.75">
      <c r="F115" s="28" t="s">
        <v>231</v>
      </c>
      <c r="G115" s="26">
        <v>1</v>
      </c>
      <c r="H115" s="26">
        <v>2</v>
      </c>
    </row>
    <row r="116" spans="6:8" x14ac:dyDescent="0.75">
      <c r="F116" s="28" t="s">
        <v>236</v>
      </c>
      <c r="G116" s="26">
        <v>0</v>
      </c>
      <c r="H116" s="26">
        <v>0</v>
      </c>
    </row>
    <row r="117" spans="6:8" x14ac:dyDescent="0.75">
      <c r="F117" s="28" t="s">
        <v>237</v>
      </c>
      <c r="G117" s="26">
        <v>1</v>
      </c>
      <c r="H117" s="26">
        <v>1</v>
      </c>
    </row>
    <row r="118" spans="6:8" x14ac:dyDescent="0.75">
      <c r="F118" s="28" t="s">
        <v>238</v>
      </c>
      <c r="G118" s="26">
        <v>0</v>
      </c>
      <c r="H118" s="26">
        <v>0</v>
      </c>
    </row>
    <row r="119" spans="6:8" x14ac:dyDescent="0.75">
      <c r="F119" s="28" t="s">
        <v>239</v>
      </c>
      <c r="G119" s="26">
        <v>0</v>
      </c>
      <c r="H119" s="26">
        <v>0</v>
      </c>
    </row>
    <row r="120" spans="6:8" x14ac:dyDescent="0.75">
      <c r="F120" s="28" t="s">
        <v>242</v>
      </c>
      <c r="G120" s="26">
        <v>0</v>
      </c>
      <c r="H120" s="26">
        <v>0</v>
      </c>
    </row>
    <row r="121" spans="6:8" x14ac:dyDescent="0.75">
      <c r="F121" s="28" t="s">
        <v>248</v>
      </c>
      <c r="G121" s="26">
        <v>0</v>
      </c>
      <c r="H121" s="26">
        <v>0</v>
      </c>
    </row>
    <row r="122" spans="6:8" x14ac:dyDescent="0.75">
      <c r="F122" s="28" t="s">
        <v>250</v>
      </c>
      <c r="G122" s="26">
        <v>0</v>
      </c>
      <c r="H122" s="26">
        <v>1</v>
      </c>
    </row>
    <row r="123" spans="6:8" x14ac:dyDescent="0.75">
      <c r="F123" s="28" t="s">
        <v>253</v>
      </c>
      <c r="G123" s="26">
        <v>1</v>
      </c>
      <c r="H123" s="26">
        <v>0</v>
      </c>
    </row>
    <row r="124" spans="6:8" x14ac:dyDescent="0.75">
      <c r="F124" s="28" t="s">
        <v>254</v>
      </c>
      <c r="G124" s="26">
        <v>0</v>
      </c>
      <c r="H124" s="26">
        <v>0</v>
      </c>
    </row>
    <row r="125" spans="6:8" x14ac:dyDescent="0.75">
      <c r="F125" s="28" t="s">
        <v>259</v>
      </c>
      <c r="G125" s="26">
        <v>2</v>
      </c>
      <c r="H125" s="26">
        <v>1</v>
      </c>
    </row>
    <row r="126" spans="6:8" x14ac:dyDescent="0.75">
      <c r="F126" s="28" t="s">
        <v>260</v>
      </c>
      <c r="G126" s="26">
        <v>4</v>
      </c>
      <c r="H126" s="26">
        <v>5</v>
      </c>
    </row>
    <row r="127" spans="6:8" x14ac:dyDescent="0.75">
      <c r="F127" s="28" t="s">
        <v>266</v>
      </c>
      <c r="G127" s="26">
        <v>21</v>
      </c>
      <c r="H127" s="26">
        <v>17</v>
      </c>
    </row>
    <row r="128" spans="6:8" x14ac:dyDescent="0.75">
      <c r="F128" s="28" t="s">
        <v>267</v>
      </c>
      <c r="G128" s="26">
        <v>4</v>
      </c>
      <c r="H128" s="26">
        <v>7</v>
      </c>
    </row>
    <row r="129" spans="6:8" x14ac:dyDescent="0.75">
      <c r="F129" s="28" t="s">
        <v>269</v>
      </c>
      <c r="G129" s="26">
        <v>32</v>
      </c>
      <c r="H129" s="26">
        <v>30</v>
      </c>
    </row>
    <row r="130" spans="6:8" x14ac:dyDescent="0.75">
      <c r="F130" s="28" t="s">
        <v>271</v>
      </c>
      <c r="G130" s="26">
        <v>3</v>
      </c>
      <c r="H130" s="26">
        <v>4</v>
      </c>
    </row>
    <row r="131" spans="6:8" x14ac:dyDescent="0.75">
      <c r="F131" s="28" t="s">
        <v>272</v>
      </c>
      <c r="G131" s="26">
        <v>0</v>
      </c>
      <c r="H131" s="26">
        <v>0</v>
      </c>
    </row>
    <row r="132" spans="6:8" x14ac:dyDescent="0.75">
      <c r="F132" s="28" t="s">
        <v>276</v>
      </c>
      <c r="G132" s="26">
        <v>2</v>
      </c>
      <c r="H132" s="26">
        <v>1</v>
      </c>
    </row>
    <row r="133" spans="6:8" x14ac:dyDescent="0.75">
      <c r="F133" s="28" t="s">
        <v>277</v>
      </c>
      <c r="G133" s="26">
        <v>0</v>
      </c>
      <c r="H133" s="26">
        <v>0</v>
      </c>
    </row>
    <row r="134" spans="6:8" x14ac:dyDescent="0.75">
      <c r="F134" s="28" t="s">
        <v>65</v>
      </c>
      <c r="G134" s="26">
        <v>2</v>
      </c>
      <c r="H134" s="26">
        <v>3</v>
      </c>
    </row>
    <row r="135" spans="6:8" x14ac:dyDescent="0.75">
      <c r="F135" s="28" t="s">
        <v>283</v>
      </c>
      <c r="G135" s="26">
        <v>0</v>
      </c>
      <c r="H135" s="26">
        <v>5</v>
      </c>
    </row>
    <row r="136" spans="6:8" x14ac:dyDescent="0.75">
      <c r="F136" s="28" t="s">
        <v>66</v>
      </c>
      <c r="G136" s="26">
        <v>0</v>
      </c>
      <c r="H136" s="26">
        <v>1</v>
      </c>
    </row>
    <row r="137" spans="6:8" x14ac:dyDescent="0.75">
      <c r="F137" s="28" t="s">
        <v>284</v>
      </c>
      <c r="G137" s="26">
        <v>2</v>
      </c>
      <c r="H137" s="26">
        <v>3</v>
      </c>
    </row>
    <row r="138" spans="6:8" x14ac:dyDescent="0.75">
      <c r="F138" s="28" t="s">
        <v>285</v>
      </c>
      <c r="G138" s="26">
        <v>0</v>
      </c>
      <c r="H138" s="26">
        <v>0</v>
      </c>
    </row>
    <row r="139" spans="6:8" x14ac:dyDescent="0.75">
      <c r="F139" s="28" t="s">
        <v>290</v>
      </c>
      <c r="G139" s="26">
        <v>32</v>
      </c>
      <c r="H139" s="26">
        <v>44</v>
      </c>
    </row>
    <row r="140" spans="6:8" x14ac:dyDescent="0.75">
      <c r="F140" s="27" t="s">
        <v>296</v>
      </c>
      <c r="G140" s="26">
        <v>294</v>
      </c>
      <c r="H140" s="26">
        <v>314</v>
      </c>
    </row>
    <row r="141" spans="6:8" x14ac:dyDescent="0.75">
      <c r="F141" s="28" t="s">
        <v>298</v>
      </c>
      <c r="G141" s="26">
        <v>40</v>
      </c>
      <c r="H141" s="26">
        <v>43</v>
      </c>
    </row>
    <row r="142" spans="6:8" x14ac:dyDescent="0.75">
      <c r="F142" s="28" t="s">
        <v>300</v>
      </c>
      <c r="G142" s="26">
        <v>23</v>
      </c>
      <c r="H142" s="26">
        <v>16</v>
      </c>
    </row>
    <row r="143" spans="6:8" x14ac:dyDescent="0.75">
      <c r="F143" s="28" t="s">
        <v>155</v>
      </c>
      <c r="G143" s="26">
        <v>9</v>
      </c>
      <c r="H143" s="26">
        <v>11</v>
      </c>
    </row>
    <row r="144" spans="6:8" x14ac:dyDescent="0.75">
      <c r="F144" s="28" t="s">
        <v>310</v>
      </c>
      <c r="G144" s="26">
        <v>0</v>
      </c>
      <c r="H144" s="26">
        <v>0</v>
      </c>
    </row>
    <row r="145" spans="6:8" x14ac:dyDescent="0.75">
      <c r="F145" s="28" t="s">
        <v>311</v>
      </c>
      <c r="G145" s="26">
        <v>0</v>
      </c>
      <c r="H145" s="26">
        <v>0</v>
      </c>
    </row>
    <row r="146" spans="6:8" x14ac:dyDescent="0.75">
      <c r="F146" s="28" t="s">
        <v>160</v>
      </c>
      <c r="G146" s="26">
        <v>8</v>
      </c>
      <c r="H146" s="26">
        <v>4</v>
      </c>
    </row>
    <row r="147" spans="6:8" x14ac:dyDescent="0.75">
      <c r="F147" s="28" t="s">
        <v>81</v>
      </c>
      <c r="G147" s="26">
        <v>0</v>
      </c>
      <c r="H147" s="26">
        <v>1</v>
      </c>
    </row>
    <row r="148" spans="6:8" x14ac:dyDescent="0.75">
      <c r="F148" s="28" t="s">
        <v>323</v>
      </c>
      <c r="G148" s="26">
        <v>0</v>
      </c>
      <c r="H148" s="26">
        <v>0</v>
      </c>
    </row>
    <row r="149" spans="6:8" x14ac:dyDescent="0.75">
      <c r="F149" s="28" t="s">
        <v>328</v>
      </c>
      <c r="G149" s="26">
        <v>38</v>
      </c>
      <c r="H149" s="26">
        <v>48</v>
      </c>
    </row>
    <row r="150" spans="6:8" x14ac:dyDescent="0.75">
      <c r="F150" s="28" t="s">
        <v>88</v>
      </c>
      <c r="G150" s="26">
        <v>48</v>
      </c>
      <c r="H150" s="26">
        <v>69</v>
      </c>
    </row>
    <row r="151" spans="6:8" x14ac:dyDescent="0.75">
      <c r="F151" s="28" t="s">
        <v>177</v>
      </c>
      <c r="G151" s="26">
        <v>26</v>
      </c>
      <c r="H151" s="26">
        <v>18</v>
      </c>
    </row>
    <row r="152" spans="6:8" x14ac:dyDescent="0.75">
      <c r="F152" s="28" t="s">
        <v>329</v>
      </c>
      <c r="G152" s="26">
        <v>0</v>
      </c>
      <c r="H152" s="26">
        <v>0</v>
      </c>
    </row>
    <row r="153" spans="6:8" x14ac:dyDescent="0.75">
      <c r="F153" s="28" t="s">
        <v>330</v>
      </c>
      <c r="G153" s="26">
        <v>5</v>
      </c>
      <c r="H153" s="26">
        <v>4</v>
      </c>
    </row>
    <row r="154" spans="6:8" x14ac:dyDescent="0.75">
      <c r="F154" s="28" t="s">
        <v>332</v>
      </c>
      <c r="G154" s="26">
        <v>14</v>
      </c>
      <c r="H154" s="26">
        <v>20</v>
      </c>
    </row>
    <row r="155" spans="6:8" x14ac:dyDescent="0.75">
      <c r="F155" s="28" t="s">
        <v>32</v>
      </c>
      <c r="G155" s="26">
        <v>11</v>
      </c>
      <c r="H155" s="26">
        <v>5</v>
      </c>
    </row>
    <row r="156" spans="6:8" x14ac:dyDescent="0.75">
      <c r="F156" s="28" t="s">
        <v>187</v>
      </c>
      <c r="G156" s="26">
        <v>4</v>
      </c>
      <c r="H156" s="26">
        <v>2</v>
      </c>
    </row>
    <row r="157" spans="6:8" x14ac:dyDescent="0.75">
      <c r="F157" s="28" t="s">
        <v>343</v>
      </c>
      <c r="G157" s="26">
        <v>6</v>
      </c>
      <c r="H157" s="26">
        <v>8</v>
      </c>
    </row>
    <row r="158" spans="6:8" x14ac:dyDescent="0.75">
      <c r="F158" s="28" t="s">
        <v>42</v>
      </c>
      <c r="G158" s="26">
        <v>6</v>
      </c>
      <c r="H158" s="26">
        <v>4</v>
      </c>
    </row>
    <row r="159" spans="6:8" x14ac:dyDescent="0.75">
      <c r="F159" s="28" t="s">
        <v>347</v>
      </c>
      <c r="G159" s="26">
        <v>0</v>
      </c>
      <c r="H159" s="26">
        <v>3</v>
      </c>
    </row>
    <row r="160" spans="6:8" x14ac:dyDescent="0.75">
      <c r="F160" s="28" t="s">
        <v>350</v>
      </c>
      <c r="G160" s="26">
        <v>0</v>
      </c>
      <c r="H160" s="26">
        <v>1</v>
      </c>
    </row>
    <row r="161" spans="6:8" x14ac:dyDescent="0.75">
      <c r="F161" s="28" t="s">
        <v>351</v>
      </c>
      <c r="G161" s="26">
        <v>0</v>
      </c>
      <c r="H161" s="26"/>
    </row>
    <row r="162" spans="6:8" x14ac:dyDescent="0.75">
      <c r="F162" s="28" t="s">
        <v>55</v>
      </c>
      <c r="G162" s="26">
        <v>17</v>
      </c>
      <c r="H162" s="26">
        <v>29</v>
      </c>
    </row>
    <row r="163" spans="6:8" x14ac:dyDescent="0.75">
      <c r="F163" s="28" t="s">
        <v>363</v>
      </c>
      <c r="G163" s="26">
        <v>0</v>
      </c>
      <c r="H163" s="26">
        <v>0</v>
      </c>
    </row>
    <row r="164" spans="6:8" x14ac:dyDescent="0.75">
      <c r="F164" s="28" t="s">
        <v>221</v>
      </c>
      <c r="G164" s="26">
        <v>1</v>
      </c>
      <c r="H164" s="26">
        <v>0</v>
      </c>
    </row>
    <row r="165" spans="6:8" x14ac:dyDescent="0.75">
      <c r="F165" s="28" t="s">
        <v>271</v>
      </c>
      <c r="G165" s="26">
        <v>6</v>
      </c>
      <c r="H165" s="26">
        <v>4</v>
      </c>
    </row>
    <row r="166" spans="6:8" x14ac:dyDescent="0.75">
      <c r="F166" s="28" t="s">
        <v>382</v>
      </c>
      <c r="G166" s="26">
        <v>7</v>
      </c>
      <c r="H166" s="26">
        <v>11</v>
      </c>
    </row>
    <row r="167" spans="6:8" x14ac:dyDescent="0.75">
      <c r="F167" s="28" t="s">
        <v>384</v>
      </c>
      <c r="G167" s="26">
        <v>2</v>
      </c>
      <c r="H167" s="26">
        <v>3</v>
      </c>
    </row>
    <row r="168" spans="6:8" x14ac:dyDescent="0.75">
      <c r="F168" s="28" t="s">
        <v>386</v>
      </c>
      <c r="G168" s="26">
        <v>0</v>
      </c>
      <c r="H168" s="26">
        <v>1</v>
      </c>
    </row>
    <row r="169" spans="6:8" x14ac:dyDescent="0.75">
      <c r="F169" s="28" t="s">
        <v>283</v>
      </c>
      <c r="G169" s="26">
        <v>0</v>
      </c>
      <c r="H169" s="26">
        <v>8</v>
      </c>
    </row>
    <row r="170" spans="6:8" x14ac:dyDescent="0.75">
      <c r="F170" s="28" t="s">
        <v>66</v>
      </c>
      <c r="G170" s="26">
        <v>0</v>
      </c>
      <c r="H170" s="26"/>
    </row>
    <row r="171" spans="6:8" x14ac:dyDescent="0.75">
      <c r="F171" s="28" t="s">
        <v>390</v>
      </c>
      <c r="G171" s="26">
        <v>0</v>
      </c>
      <c r="H171" s="26">
        <v>0</v>
      </c>
    </row>
    <row r="172" spans="6:8" x14ac:dyDescent="0.75">
      <c r="F172" s="28" t="s">
        <v>391</v>
      </c>
      <c r="G172" s="26">
        <v>1</v>
      </c>
      <c r="H172" s="26">
        <v>0</v>
      </c>
    </row>
    <row r="173" spans="6:8" x14ac:dyDescent="0.75">
      <c r="F173" s="28" t="s">
        <v>392</v>
      </c>
      <c r="G173" s="26">
        <v>2</v>
      </c>
      <c r="H173" s="26">
        <v>1</v>
      </c>
    </row>
    <row r="174" spans="6:8" x14ac:dyDescent="0.75">
      <c r="F174" s="28" t="s">
        <v>400</v>
      </c>
      <c r="G174" s="26">
        <v>20</v>
      </c>
      <c r="H174" s="26">
        <v>0</v>
      </c>
    </row>
    <row r="175" spans="6:8" x14ac:dyDescent="0.75">
      <c r="F175" s="27" t="s">
        <v>407</v>
      </c>
      <c r="G175" s="26">
        <v>17</v>
      </c>
      <c r="H175" s="26">
        <v>17</v>
      </c>
    </row>
    <row r="176" spans="6:8" x14ac:dyDescent="0.75">
      <c r="F176" s="28" t="s">
        <v>88</v>
      </c>
      <c r="G176" s="26">
        <v>17</v>
      </c>
      <c r="H176" s="26">
        <v>14</v>
      </c>
    </row>
    <row r="177" spans="6:8" x14ac:dyDescent="0.75">
      <c r="F177" s="28" t="s">
        <v>413</v>
      </c>
      <c r="G177" s="26">
        <v>0</v>
      </c>
      <c r="H177" s="26">
        <v>1</v>
      </c>
    </row>
    <row r="178" spans="6:8" x14ac:dyDescent="0.75">
      <c r="F178" s="28" t="s">
        <v>414</v>
      </c>
      <c r="G178" s="26">
        <v>0</v>
      </c>
      <c r="H178" s="26">
        <v>0</v>
      </c>
    </row>
    <row r="179" spans="6:8" x14ac:dyDescent="0.75">
      <c r="F179" s="28" t="s">
        <v>417</v>
      </c>
      <c r="G179" s="26">
        <v>0</v>
      </c>
      <c r="H179" s="26">
        <v>2</v>
      </c>
    </row>
    <row r="180" spans="6:8" x14ac:dyDescent="0.75">
      <c r="F180" s="27" t="s">
        <v>430</v>
      </c>
      <c r="G180" s="26">
        <v>208</v>
      </c>
      <c r="H180" s="26">
        <v>201</v>
      </c>
    </row>
    <row r="181" spans="6:8" x14ac:dyDescent="0.75">
      <c r="F181" s="28" t="s">
        <v>82</v>
      </c>
      <c r="G181" s="26">
        <v>45</v>
      </c>
      <c r="H181" s="26">
        <v>29</v>
      </c>
    </row>
    <row r="182" spans="6:8" x14ac:dyDescent="0.75">
      <c r="F182" s="28" t="s">
        <v>99</v>
      </c>
      <c r="G182" s="26">
        <v>33</v>
      </c>
      <c r="H182" s="26">
        <v>39</v>
      </c>
    </row>
    <row r="183" spans="6:8" x14ac:dyDescent="0.75">
      <c r="F183" s="28" t="s">
        <v>431</v>
      </c>
      <c r="G183" s="26">
        <v>23</v>
      </c>
      <c r="H183" s="26">
        <v>16</v>
      </c>
    </row>
    <row r="184" spans="6:8" x14ac:dyDescent="0.75">
      <c r="F184" s="28" t="s">
        <v>131</v>
      </c>
      <c r="G184" s="26">
        <v>107</v>
      </c>
      <c r="H184" s="26">
        <v>117</v>
      </c>
    </row>
    <row r="185" spans="6:8" x14ac:dyDescent="0.75">
      <c r="F185" s="27" t="s">
        <v>433</v>
      </c>
      <c r="G185" s="26">
        <v>1140</v>
      </c>
      <c r="H185" s="26">
        <v>1172</v>
      </c>
    </row>
    <row r="186" spans="6:8" x14ac:dyDescent="0.75">
      <c r="F186" s="28" t="s">
        <v>17</v>
      </c>
      <c r="G186" s="26">
        <v>47</v>
      </c>
      <c r="H186" s="26">
        <v>42</v>
      </c>
    </row>
    <row r="187" spans="6:8" x14ac:dyDescent="0.75">
      <c r="F187" s="28" t="s">
        <v>83</v>
      </c>
      <c r="G187" s="26">
        <v>90</v>
      </c>
      <c r="H187" s="26">
        <v>92</v>
      </c>
    </row>
    <row r="188" spans="6:8" x14ac:dyDescent="0.75">
      <c r="F188" s="28" t="s">
        <v>437</v>
      </c>
      <c r="G188" s="26">
        <v>15</v>
      </c>
      <c r="H188" s="26">
        <v>4</v>
      </c>
    </row>
    <row r="189" spans="6:8" x14ac:dyDescent="0.75">
      <c r="F189" s="28" t="s">
        <v>89</v>
      </c>
      <c r="G189" s="26">
        <v>115</v>
      </c>
      <c r="H189" s="26">
        <v>112</v>
      </c>
    </row>
    <row r="190" spans="6:8" x14ac:dyDescent="0.75">
      <c r="F190" s="28" t="s">
        <v>438</v>
      </c>
      <c r="G190" s="26">
        <v>34</v>
      </c>
      <c r="H190" s="26">
        <v>39</v>
      </c>
    </row>
    <row r="191" spans="6:8" x14ac:dyDescent="0.75">
      <c r="F191" s="28" t="s">
        <v>439</v>
      </c>
      <c r="G191" s="26">
        <v>32</v>
      </c>
      <c r="H191" s="26">
        <v>30</v>
      </c>
    </row>
    <row r="192" spans="6:8" x14ac:dyDescent="0.75">
      <c r="F192" s="28" t="s">
        <v>440</v>
      </c>
      <c r="G192" s="26">
        <v>8</v>
      </c>
      <c r="H192" s="26">
        <v>6</v>
      </c>
    </row>
    <row r="193" spans="6:8" x14ac:dyDescent="0.75">
      <c r="F193" s="28" t="s">
        <v>441</v>
      </c>
      <c r="G193" s="26">
        <v>113</v>
      </c>
      <c r="H193" s="26">
        <v>100</v>
      </c>
    </row>
    <row r="194" spans="6:8" x14ac:dyDescent="0.75">
      <c r="F194" s="28" t="s">
        <v>442</v>
      </c>
      <c r="G194" s="26">
        <v>17</v>
      </c>
      <c r="H194" s="26">
        <v>10</v>
      </c>
    </row>
    <row r="195" spans="6:8" x14ac:dyDescent="0.75">
      <c r="F195" s="28" t="s">
        <v>443</v>
      </c>
      <c r="G195" s="26">
        <v>0</v>
      </c>
      <c r="H195" s="26">
        <v>3</v>
      </c>
    </row>
    <row r="196" spans="6:8" x14ac:dyDescent="0.75">
      <c r="F196" s="28" t="s">
        <v>444</v>
      </c>
      <c r="G196" s="26">
        <v>38</v>
      </c>
      <c r="H196" s="26">
        <v>37</v>
      </c>
    </row>
    <row r="197" spans="6:8" x14ac:dyDescent="0.75">
      <c r="F197" s="28" t="s">
        <v>131</v>
      </c>
      <c r="G197" s="26">
        <v>516</v>
      </c>
      <c r="H197" s="26">
        <v>566</v>
      </c>
    </row>
    <row r="198" spans="6:8" x14ac:dyDescent="0.75">
      <c r="F198" s="28" t="s">
        <v>55</v>
      </c>
      <c r="G198" s="26">
        <v>12</v>
      </c>
      <c r="H198" s="26">
        <v>16</v>
      </c>
    </row>
    <row r="199" spans="6:8" x14ac:dyDescent="0.75">
      <c r="F199" s="28" t="s">
        <v>445</v>
      </c>
      <c r="G199" s="26">
        <v>3</v>
      </c>
      <c r="H199" s="26">
        <v>5</v>
      </c>
    </row>
    <row r="200" spans="6:8" x14ac:dyDescent="0.75">
      <c r="F200" s="28" t="s">
        <v>107</v>
      </c>
      <c r="G200" s="26">
        <v>55</v>
      </c>
      <c r="H200" s="26">
        <v>62</v>
      </c>
    </row>
    <row r="201" spans="6:8" x14ac:dyDescent="0.75">
      <c r="F201" s="28" t="s">
        <v>446</v>
      </c>
      <c r="G201" s="26">
        <v>0</v>
      </c>
      <c r="H201" s="26">
        <v>0</v>
      </c>
    </row>
    <row r="202" spans="6:8" x14ac:dyDescent="0.75">
      <c r="F202" s="28" t="s">
        <v>448</v>
      </c>
      <c r="G202" s="26">
        <v>14</v>
      </c>
      <c r="H202" s="26">
        <v>18</v>
      </c>
    </row>
    <row r="203" spans="6:8" x14ac:dyDescent="0.75">
      <c r="F203" s="28" t="s">
        <v>449</v>
      </c>
      <c r="G203" s="26">
        <v>0</v>
      </c>
      <c r="H203" s="26">
        <v>0</v>
      </c>
    </row>
    <row r="204" spans="6:8" x14ac:dyDescent="0.75">
      <c r="F204" s="28" t="s">
        <v>451</v>
      </c>
      <c r="G204" s="26">
        <v>5</v>
      </c>
      <c r="H204" s="26">
        <v>1</v>
      </c>
    </row>
    <row r="205" spans="6:8" x14ac:dyDescent="0.75">
      <c r="F205" s="28" t="s">
        <v>140</v>
      </c>
      <c r="G205" s="26">
        <v>24</v>
      </c>
      <c r="H205" s="26">
        <v>28</v>
      </c>
    </row>
    <row r="206" spans="6:8" x14ac:dyDescent="0.75">
      <c r="F206" s="28" t="s">
        <v>452</v>
      </c>
      <c r="G206" s="26">
        <v>2</v>
      </c>
      <c r="H206" s="26">
        <v>1</v>
      </c>
    </row>
    <row r="207" spans="6:8" x14ac:dyDescent="0.75">
      <c r="F207" s="27" t="s">
        <v>453</v>
      </c>
      <c r="G207" s="26">
        <v>540</v>
      </c>
      <c r="H207" s="26">
        <v>532</v>
      </c>
    </row>
    <row r="208" spans="6:8" x14ac:dyDescent="0.75">
      <c r="F208" s="28" t="s">
        <v>461</v>
      </c>
      <c r="G208" s="26">
        <v>7</v>
      </c>
      <c r="H208" s="26">
        <v>9</v>
      </c>
    </row>
    <row r="209" spans="6:8" x14ac:dyDescent="0.75">
      <c r="F209" s="28" t="s">
        <v>464</v>
      </c>
      <c r="G209" s="26">
        <v>0</v>
      </c>
      <c r="H209" s="26"/>
    </row>
    <row r="210" spans="6:8" x14ac:dyDescent="0.75">
      <c r="F210" s="28" t="s">
        <v>470</v>
      </c>
      <c r="G210" s="26">
        <v>9</v>
      </c>
      <c r="H210" s="26">
        <v>11</v>
      </c>
    </row>
    <row r="211" spans="6:8" x14ac:dyDescent="0.75">
      <c r="F211" s="28" t="s">
        <v>475</v>
      </c>
      <c r="G211" s="26">
        <v>0</v>
      </c>
      <c r="H211" s="26">
        <v>0</v>
      </c>
    </row>
    <row r="212" spans="6:8" x14ac:dyDescent="0.75">
      <c r="F212" s="28" t="s">
        <v>155</v>
      </c>
      <c r="G212" s="26">
        <v>14</v>
      </c>
      <c r="H212" s="26">
        <v>24</v>
      </c>
    </row>
    <row r="213" spans="6:8" x14ac:dyDescent="0.75">
      <c r="F213" s="28" t="s">
        <v>312</v>
      </c>
      <c r="G213" s="26">
        <v>1</v>
      </c>
      <c r="H213" s="26">
        <v>0</v>
      </c>
    </row>
    <row r="214" spans="6:8" x14ac:dyDescent="0.75">
      <c r="F214" s="28" t="s">
        <v>480</v>
      </c>
      <c r="G214" s="26">
        <v>92</v>
      </c>
      <c r="H214" s="26">
        <v>97</v>
      </c>
    </row>
    <row r="215" spans="6:8" x14ac:dyDescent="0.75">
      <c r="F215" s="28" t="s">
        <v>160</v>
      </c>
      <c r="G215" s="26">
        <v>0</v>
      </c>
      <c r="H215" s="26">
        <v>0</v>
      </c>
    </row>
    <row r="216" spans="6:8" x14ac:dyDescent="0.75">
      <c r="F216" s="28" t="s">
        <v>161</v>
      </c>
      <c r="G216" s="26">
        <v>1</v>
      </c>
      <c r="H216" s="26">
        <v>2</v>
      </c>
    </row>
    <row r="217" spans="6:8" x14ac:dyDescent="0.75">
      <c r="F217" s="28" t="s">
        <v>482</v>
      </c>
      <c r="G217" s="26">
        <v>3</v>
      </c>
      <c r="H217" s="26">
        <v>3</v>
      </c>
    </row>
    <row r="218" spans="6:8" x14ac:dyDescent="0.75">
      <c r="F218" s="28" t="s">
        <v>165</v>
      </c>
      <c r="G218" s="26">
        <v>1</v>
      </c>
      <c r="H218" s="26">
        <v>2</v>
      </c>
    </row>
    <row r="219" spans="6:8" x14ac:dyDescent="0.75">
      <c r="F219" s="28" t="s">
        <v>492</v>
      </c>
      <c r="G219" s="26">
        <v>47</v>
      </c>
      <c r="H219" s="26">
        <v>47</v>
      </c>
    </row>
    <row r="220" spans="6:8" x14ac:dyDescent="0.75">
      <c r="F220" s="28" t="s">
        <v>493</v>
      </c>
      <c r="G220" s="26">
        <v>19</v>
      </c>
      <c r="H220" s="26">
        <v>30</v>
      </c>
    </row>
    <row r="221" spans="6:8" x14ac:dyDescent="0.75">
      <c r="F221" s="28" t="s">
        <v>494</v>
      </c>
      <c r="G221" s="26">
        <v>1</v>
      </c>
      <c r="H221" s="26">
        <v>3</v>
      </c>
    </row>
    <row r="222" spans="6:8" x14ac:dyDescent="0.75">
      <c r="F222" s="28" t="s">
        <v>496</v>
      </c>
      <c r="G222" s="26">
        <v>0</v>
      </c>
      <c r="H222" s="26">
        <v>0</v>
      </c>
    </row>
    <row r="223" spans="6:8" x14ac:dyDescent="0.75">
      <c r="F223" s="28" t="s">
        <v>88</v>
      </c>
      <c r="G223" s="26">
        <v>108</v>
      </c>
      <c r="H223" s="26">
        <v>95</v>
      </c>
    </row>
    <row r="224" spans="6:8" x14ac:dyDescent="0.75">
      <c r="F224" s="28" t="s">
        <v>502</v>
      </c>
      <c r="G224" s="26">
        <v>0</v>
      </c>
      <c r="H224" s="26">
        <v>0</v>
      </c>
    </row>
    <row r="225" spans="6:8" x14ac:dyDescent="0.75">
      <c r="F225" s="28" t="s">
        <v>505</v>
      </c>
      <c r="G225" s="26">
        <v>6</v>
      </c>
      <c r="H225" s="26">
        <v>6</v>
      </c>
    </row>
    <row r="226" spans="6:8" x14ac:dyDescent="0.75">
      <c r="F226" s="28" t="s">
        <v>506</v>
      </c>
      <c r="G226" s="26">
        <v>2</v>
      </c>
      <c r="H226" s="26">
        <v>16</v>
      </c>
    </row>
    <row r="227" spans="6:8" x14ac:dyDescent="0.75">
      <c r="F227" s="28" t="s">
        <v>507</v>
      </c>
      <c r="G227" s="26">
        <v>26</v>
      </c>
      <c r="H227" s="26">
        <v>15</v>
      </c>
    </row>
    <row r="228" spans="6:8" x14ac:dyDescent="0.75">
      <c r="F228" s="28" t="s">
        <v>508</v>
      </c>
      <c r="G228" s="26">
        <v>3</v>
      </c>
      <c r="H228" s="26">
        <v>2</v>
      </c>
    </row>
    <row r="229" spans="6:8" x14ac:dyDescent="0.75">
      <c r="F229" s="28" t="s">
        <v>513</v>
      </c>
      <c r="G229" s="26">
        <v>6</v>
      </c>
      <c r="H229" s="26">
        <v>7</v>
      </c>
    </row>
    <row r="230" spans="6:8" x14ac:dyDescent="0.75">
      <c r="F230" s="28" t="s">
        <v>515</v>
      </c>
      <c r="G230" s="26">
        <v>0</v>
      </c>
      <c r="H230" s="26">
        <v>6</v>
      </c>
    </row>
    <row r="231" spans="6:8" x14ac:dyDescent="0.75">
      <c r="F231" s="28" t="s">
        <v>187</v>
      </c>
      <c r="G231" s="26">
        <v>11</v>
      </c>
      <c r="H231" s="26">
        <v>12</v>
      </c>
    </row>
    <row r="232" spans="6:8" x14ac:dyDescent="0.75">
      <c r="F232" s="28" t="s">
        <v>194</v>
      </c>
      <c r="G232" s="26">
        <v>2</v>
      </c>
      <c r="H232" s="26">
        <v>1</v>
      </c>
    </row>
    <row r="233" spans="6:8" x14ac:dyDescent="0.75">
      <c r="F233" s="28" t="s">
        <v>521</v>
      </c>
      <c r="G233" s="26">
        <v>7</v>
      </c>
      <c r="H233" s="26">
        <v>6</v>
      </c>
    </row>
    <row r="234" spans="6:8" x14ac:dyDescent="0.75">
      <c r="F234" s="28" t="s">
        <v>522</v>
      </c>
      <c r="G234" s="26">
        <v>1</v>
      </c>
      <c r="H234" s="26">
        <v>2</v>
      </c>
    </row>
    <row r="235" spans="6:8" x14ac:dyDescent="0.75">
      <c r="F235" s="28" t="s">
        <v>524</v>
      </c>
      <c r="G235" s="26">
        <v>70</v>
      </c>
      <c r="H235" s="26"/>
    </row>
    <row r="236" spans="6:8" x14ac:dyDescent="0.75">
      <c r="F236" s="28" t="s">
        <v>42</v>
      </c>
      <c r="G236" s="26">
        <v>4</v>
      </c>
      <c r="H236" s="26">
        <v>2</v>
      </c>
    </row>
    <row r="237" spans="6:8" x14ac:dyDescent="0.75">
      <c r="F237" s="28" t="s">
        <v>531</v>
      </c>
      <c r="G237" s="26">
        <v>16</v>
      </c>
      <c r="H237" s="26">
        <v>10</v>
      </c>
    </row>
    <row r="238" spans="6:8" x14ac:dyDescent="0.75">
      <c r="F238" s="28" t="s">
        <v>202</v>
      </c>
      <c r="G238" s="26">
        <v>0</v>
      </c>
      <c r="H238" s="26">
        <v>1</v>
      </c>
    </row>
    <row r="239" spans="6:8" x14ac:dyDescent="0.75">
      <c r="F239" s="28" t="s">
        <v>533</v>
      </c>
      <c r="G239" s="26">
        <v>0</v>
      </c>
      <c r="H239" s="26">
        <v>1</v>
      </c>
    </row>
    <row r="240" spans="6:8" x14ac:dyDescent="0.75">
      <c r="F240" s="28" t="s">
        <v>534</v>
      </c>
      <c r="G240" s="26">
        <v>0</v>
      </c>
      <c r="H240" s="26">
        <v>0</v>
      </c>
    </row>
    <row r="241" spans="6:8" x14ac:dyDescent="0.75">
      <c r="F241" s="28" t="s">
        <v>536</v>
      </c>
      <c r="G241" s="26">
        <v>1</v>
      </c>
      <c r="H241" s="26">
        <v>1</v>
      </c>
    </row>
    <row r="242" spans="6:8" x14ac:dyDescent="0.75">
      <c r="F242" s="28" t="s">
        <v>542</v>
      </c>
      <c r="G242" s="26">
        <v>0</v>
      </c>
      <c r="H242" s="26">
        <v>3</v>
      </c>
    </row>
    <row r="243" spans="6:8" x14ac:dyDescent="0.75">
      <c r="F243" s="28" t="s">
        <v>543</v>
      </c>
      <c r="G243" s="26">
        <v>0</v>
      </c>
      <c r="H243" s="26">
        <v>1</v>
      </c>
    </row>
    <row r="244" spans="6:8" x14ac:dyDescent="0.75">
      <c r="F244" s="28" t="s">
        <v>544</v>
      </c>
      <c r="G244" s="26">
        <v>0</v>
      </c>
      <c r="H244" s="26">
        <v>0</v>
      </c>
    </row>
    <row r="245" spans="6:8" x14ac:dyDescent="0.75">
      <c r="F245" s="28" t="s">
        <v>56</v>
      </c>
      <c r="G245" s="26">
        <v>46</v>
      </c>
      <c r="H245" s="26">
        <v>54</v>
      </c>
    </row>
    <row r="246" spans="6:8" x14ac:dyDescent="0.75">
      <c r="F246" s="28" t="s">
        <v>554</v>
      </c>
      <c r="G246" s="26">
        <v>0</v>
      </c>
      <c r="H246" s="26">
        <v>0</v>
      </c>
    </row>
    <row r="247" spans="6:8" x14ac:dyDescent="0.75">
      <c r="F247" s="28" t="s">
        <v>563</v>
      </c>
      <c r="G247" s="26">
        <v>0</v>
      </c>
      <c r="H247" s="26">
        <v>0</v>
      </c>
    </row>
    <row r="248" spans="6:8" x14ac:dyDescent="0.75">
      <c r="F248" s="28" t="s">
        <v>245</v>
      </c>
      <c r="G248" s="26">
        <v>0</v>
      </c>
      <c r="H248" s="26">
        <v>0</v>
      </c>
    </row>
    <row r="249" spans="6:8" x14ac:dyDescent="0.75">
      <c r="F249" s="28" t="s">
        <v>564</v>
      </c>
      <c r="G249" s="26">
        <v>0</v>
      </c>
      <c r="H249" s="26">
        <v>1</v>
      </c>
    </row>
    <row r="250" spans="6:8" x14ac:dyDescent="0.75">
      <c r="F250" s="28" t="s">
        <v>565</v>
      </c>
      <c r="G250" s="26">
        <v>0</v>
      </c>
      <c r="H250" s="26">
        <v>1</v>
      </c>
    </row>
    <row r="251" spans="6:8" x14ac:dyDescent="0.75">
      <c r="F251" s="28" t="s">
        <v>571</v>
      </c>
      <c r="G251" s="26">
        <v>0</v>
      </c>
      <c r="H251" s="26">
        <v>0</v>
      </c>
    </row>
    <row r="252" spans="6:8" x14ac:dyDescent="0.75">
      <c r="F252" s="28" t="s">
        <v>57</v>
      </c>
      <c r="G252" s="26">
        <v>3</v>
      </c>
      <c r="H252" s="26">
        <v>2</v>
      </c>
    </row>
    <row r="253" spans="6:8" x14ac:dyDescent="0.75">
      <c r="F253" s="28" t="s">
        <v>578</v>
      </c>
      <c r="G253" s="26">
        <v>0</v>
      </c>
      <c r="H253" s="26">
        <v>0</v>
      </c>
    </row>
    <row r="254" spans="6:8" x14ac:dyDescent="0.75">
      <c r="F254" s="28" t="s">
        <v>581</v>
      </c>
      <c r="G254" s="26">
        <v>0</v>
      </c>
      <c r="H254" s="26">
        <v>0</v>
      </c>
    </row>
    <row r="255" spans="6:8" x14ac:dyDescent="0.75">
      <c r="F255" s="28" t="s">
        <v>271</v>
      </c>
      <c r="G255" s="26">
        <v>0</v>
      </c>
      <c r="H255" s="26">
        <v>2</v>
      </c>
    </row>
    <row r="256" spans="6:8" x14ac:dyDescent="0.75">
      <c r="F256" s="28" t="s">
        <v>587</v>
      </c>
      <c r="G256" s="26">
        <v>22</v>
      </c>
      <c r="H256" s="26">
        <v>47</v>
      </c>
    </row>
    <row r="257" spans="6:8" x14ac:dyDescent="0.75">
      <c r="F257" s="28" t="s">
        <v>598</v>
      </c>
      <c r="G257" s="26">
        <v>1</v>
      </c>
      <c r="H257" s="26"/>
    </row>
    <row r="258" spans="6:8" x14ac:dyDescent="0.75">
      <c r="F258" s="28" t="s">
        <v>606</v>
      </c>
      <c r="G258" s="26">
        <v>8</v>
      </c>
      <c r="H258" s="26">
        <v>4</v>
      </c>
    </row>
    <row r="259" spans="6:8" x14ac:dyDescent="0.75">
      <c r="F259" s="28" t="s">
        <v>620</v>
      </c>
      <c r="G259" s="26">
        <v>0</v>
      </c>
      <c r="H259" s="26">
        <v>0</v>
      </c>
    </row>
    <row r="260" spans="6:8" x14ac:dyDescent="0.75">
      <c r="F260" s="28" t="s">
        <v>621</v>
      </c>
      <c r="G260" s="26">
        <v>2</v>
      </c>
      <c r="H260" s="26">
        <v>6</v>
      </c>
    </row>
    <row r="261" spans="6:8" x14ac:dyDescent="0.75">
      <c r="F261" s="27" t="s">
        <v>623</v>
      </c>
      <c r="G261" s="26">
        <v>307</v>
      </c>
      <c r="H261" s="26">
        <v>372</v>
      </c>
    </row>
    <row r="262" spans="6:8" x14ac:dyDescent="0.75">
      <c r="F262" s="28" t="s">
        <v>625</v>
      </c>
      <c r="G262" s="26">
        <v>0</v>
      </c>
      <c r="H262" s="26">
        <v>0</v>
      </c>
    </row>
    <row r="263" spans="6:8" x14ac:dyDescent="0.75">
      <c r="F263" s="28" t="s">
        <v>627</v>
      </c>
      <c r="G263" s="26">
        <v>56</v>
      </c>
      <c r="H263" s="26">
        <v>67</v>
      </c>
    </row>
    <row r="264" spans="6:8" x14ac:dyDescent="0.75">
      <c r="F264" s="28" t="s">
        <v>633</v>
      </c>
      <c r="G264" s="26">
        <v>0</v>
      </c>
      <c r="H264" s="26">
        <v>0</v>
      </c>
    </row>
    <row r="265" spans="6:8" x14ac:dyDescent="0.75">
      <c r="F265" s="28" t="s">
        <v>636</v>
      </c>
      <c r="G265" s="26">
        <v>15</v>
      </c>
      <c r="H265" s="26">
        <v>20</v>
      </c>
    </row>
    <row r="266" spans="6:8" x14ac:dyDescent="0.75">
      <c r="F266" s="28" t="s">
        <v>31</v>
      </c>
      <c r="G266" s="26">
        <v>0</v>
      </c>
      <c r="H266" s="26">
        <v>5</v>
      </c>
    </row>
    <row r="267" spans="6:8" x14ac:dyDescent="0.75">
      <c r="F267" s="28" t="s">
        <v>637</v>
      </c>
      <c r="G267" s="26">
        <v>5</v>
      </c>
      <c r="H267" s="26">
        <v>9</v>
      </c>
    </row>
    <row r="268" spans="6:8" x14ac:dyDescent="0.75">
      <c r="F268" s="28" t="s">
        <v>638</v>
      </c>
      <c r="G268" s="26">
        <v>0</v>
      </c>
      <c r="H268" s="26">
        <v>1</v>
      </c>
    </row>
    <row r="269" spans="6:8" x14ac:dyDescent="0.75">
      <c r="F269" s="28" t="s">
        <v>644</v>
      </c>
      <c r="G269" s="26">
        <v>19</v>
      </c>
      <c r="H269" s="26">
        <v>23</v>
      </c>
    </row>
    <row r="270" spans="6:8" x14ac:dyDescent="0.75">
      <c r="F270" s="28" t="s">
        <v>93</v>
      </c>
      <c r="G270" s="26">
        <v>79</v>
      </c>
      <c r="H270" s="26">
        <v>66</v>
      </c>
    </row>
    <row r="271" spans="6:8" x14ac:dyDescent="0.75">
      <c r="F271" s="28" t="s">
        <v>645</v>
      </c>
      <c r="G271" s="26">
        <v>0</v>
      </c>
      <c r="H271" s="26"/>
    </row>
    <row r="272" spans="6:8" x14ac:dyDescent="0.75">
      <c r="F272" s="28" t="s">
        <v>649</v>
      </c>
      <c r="G272" s="26">
        <v>0</v>
      </c>
      <c r="H272" s="26">
        <v>0</v>
      </c>
    </row>
    <row r="273" spans="6:8" x14ac:dyDescent="0.75">
      <c r="F273" s="28" t="s">
        <v>650</v>
      </c>
      <c r="G273" s="26">
        <v>0</v>
      </c>
      <c r="H273" s="26">
        <v>0</v>
      </c>
    </row>
    <row r="274" spans="6:8" x14ac:dyDescent="0.75">
      <c r="F274" s="28" t="s">
        <v>652</v>
      </c>
      <c r="G274" s="26">
        <v>18</v>
      </c>
      <c r="H274" s="26">
        <v>28</v>
      </c>
    </row>
    <row r="275" spans="6:8" x14ac:dyDescent="0.75">
      <c r="F275" s="28" t="s">
        <v>658</v>
      </c>
      <c r="G275" s="26">
        <v>0</v>
      </c>
      <c r="H275" s="26">
        <v>0</v>
      </c>
    </row>
    <row r="276" spans="6:8" x14ac:dyDescent="0.75">
      <c r="F276" s="28" t="s">
        <v>659</v>
      </c>
      <c r="G276" s="26">
        <v>0</v>
      </c>
      <c r="H276" s="26">
        <v>0</v>
      </c>
    </row>
    <row r="277" spans="6:8" x14ac:dyDescent="0.75">
      <c r="F277" s="28" t="s">
        <v>660</v>
      </c>
      <c r="G277" s="26">
        <v>0</v>
      </c>
      <c r="H277" s="26">
        <v>0</v>
      </c>
    </row>
    <row r="278" spans="6:8" x14ac:dyDescent="0.75">
      <c r="F278" s="28" t="s">
        <v>661</v>
      </c>
      <c r="G278" s="26">
        <v>0</v>
      </c>
      <c r="H278" s="26">
        <v>0</v>
      </c>
    </row>
    <row r="279" spans="6:8" x14ac:dyDescent="0.75">
      <c r="F279" s="28" t="s">
        <v>662</v>
      </c>
      <c r="G279" s="26">
        <v>0</v>
      </c>
      <c r="H279" s="26">
        <v>0</v>
      </c>
    </row>
    <row r="280" spans="6:8" x14ac:dyDescent="0.75">
      <c r="F280" s="28" t="s">
        <v>665</v>
      </c>
      <c r="G280" s="26">
        <v>0</v>
      </c>
      <c r="H280" s="26">
        <v>0</v>
      </c>
    </row>
    <row r="281" spans="6:8" x14ac:dyDescent="0.75">
      <c r="F281" s="28" t="s">
        <v>666</v>
      </c>
      <c r="G281" s="26">
        <v>0</v>
      </c>
      <c r="H281" s="26">
        <v>0</v>
      </c>
    </row>
    <row r="282" spans="6:8" x14ac:dyDescent="0.75">
      <c r="F282" s="28" t="s">
        <v>251</v>
      </c>
      <c r="G282" s="26">
        <v>1</v>
      </c>
      <c r="H282" s="26">
        <v>0</v>
      </c>
    </row>
    <row r="283" spans="6:8" x14ac:dyDescent="0.75">
      <c r="F283" s="28" t="s">
        <v>669</v>
      </c>
      <c r="G283" s="26">
        <v>0</v>
      </c>
      <c r="H283" s="26">
        <v>2</v>
      </c>
    </row>
    <row r="284" spans="6:8" x14ac:dyDescent="0.75">
      <c r="F284" s="28" t="s">
        <v>60</v>
      </c>
      <c r="G284" s="26">
        <v>1</v>
      </c>
      <c r="H284" s="26">
        <v>3</v>
      </c>
    </row>
    <row r="285" spans="6:8" x14ac:dyDescent="0.75">
      <c r="F285" s="28" t="s">
        <v>670</v>
      </c>
      <c r="G285" s="26">
        <v>0</v>
      </c>
      <c r="H285" s="26">
        <v>1</v>
      </c>
    </row>
    <row r="286" spans="6:8" x14ac:dyDescent="0.75">
      <c r="F286" s="28" t="s">
        <v>671</v>
      </c>
      <c r="G286" s="26">
        <v>110</v>
      </c>
      <c r="H286" s="26">
        <v>141</v>
      </c>
    </row>
    <row r="287" spans="6:8" x14ac:dyDescent="0.75">
      <c r="F287" s="28" t="s">
        <v>675</v>
      </c>
      <c r="G287" s="26">
        <v>3</v>
      </c>
      <c r="H287" s="26">
        <v>6</v>
      </c>
    </row>
    <row r="288" spans="6:8" x14ac:dyDescent="0.75">
      <c r="F288" s="27" t="s">
        <v>678</v>
      </c>
      <c r="G288" s="26">
        <v>2223</v>
      </c>
      <c r="H288" s="26">
        <v>2203</v>
      </c>
    </row>
    <row r="289" spans="6:8" x14ac:dyDescent="0.75">
      <c r="F289" s="28" t="s">
        <v>160</v>
      </c>
      <c r="G289" s="26">
        <v>110</v>
      </c>
      <c r="H289" s="26">
        <v>106</v>
      </c>
    </row>
    <row r="290" spans="6:8" x14ac:dyDescent="0.75">
      <c r="F290" s="28" t="s">
        <v>81</v>
      </c>
      <c r="G290" s="26">
        <v>2</v>
      </c>
      <c r="H290" s="26">
        <v>3</v>
      </c>
    </row>
    <row r="291" spans="6:8" x14ac:dyDescent="0.75">
      <c r="F291" s="28" t="s">
        <v>82</v>
      </c>
      <c r="G291" s="26">
        <v>263</v>
      </c>
      <c r="H291" s="26">
        <v>233</v>
      </c>
    </row>
    <row r="292" spans="6:8" x14ac:dyDescent="0.75">
      <c r="F292" s="28" t="s">
        <v>164</v>
      </c>
      <c r="G292" s="26">
        <v>6</v>
      </c>
      <c r="H292" s="26">
        <v>8</v>
      </c>
    </row>
    <row r="293" spans="6:8" x14ac:dyDescent="0.75">
      <c r="F293" s="28" t="s">
        <v>680</v>
      </c>
      <c r="G293" s="26">
        <v>10</v>
      </c>
      <c r="H293" s="26">
        <v>7</v>
      </c>
    </row>
    <row r="294" spans="6:8" x14ac:dyDescent="0.75">
      <c r="F294" s="28" t="s">
        <v>29</v>
      </c>
      <c r="G294" s="26">
        <v>38</v>
      </c>
      <c r="H294" s="26">
        <v>50</v>
      </c>
    </row>
    <row r="295" spans="6:8" x14ac:dyDescent="0.75">
      <c r="F295" s="28" t="s">
        <v>88</v>
      </c>
      <c r="G295" s="26">
        <v>42</v>
      </c>
      <c r="H295" s="26">
        <v>27</v>
      </c>
    </row>
    <row r="296" spans="6:8" x14ac:dyDescent="0.75">
      <c r="F296" s="28" t="s">
        <v>89</v>
      </c>
      <c r="G296" s="26">
        <v>239</v>
      </c>
      <c r="H296" s="26">
        <v>251</v>
      </c>
    </row>
    <row r="297" spans="6:8" x14ac:dyDescent="0.75">
      <c r="F297" s="28" t="s">
        <v>681</v>
      </c>
      <c r="G297" s="26">
        <v>48</v>
      </c>
      <c r="H297" s="26">
        <v>33</v>
      </c>
    </row>
    <row r="298" spans="6:8" x14ac:dyDescent="0.75">
      <c r="F298" s="28" t="s">
        <v>682</v>
      </c>
      <c r="G298" s="26">
        <v>45</v>
      </c>
      <c r="H298" s="26">
        <v>45</v>
      </c>
    </row>
    <row r="299" spans="6:8" x14ac:dyDescent="0.75">
      <c r="F299" s="28" t="s">
        <v>683</v>
      </c>
      <c r="G299" s="26">
        <v>2</v>
      </c>
      <c r="H299" s="26">
        <v>0</v>
      </c>
    </row>
    <row r="300" spans="6:8" x14ac:dyDescent="0.75">
      <c r="F300" s="28" t="s">
        <v>684</v>
      </c>
      <c r="G300" s="26">
        <v>83</v>
      </c>
      <c r="H300" s="26">
        <v>84</v>
      </c>
    </row>
    <row r="301" spans="6:8" x14ac:dyDescent="0.75">
      <c r="F301" s="28" t="s">
        <v>91</v>
      </c>
      <c r="G301" s="26">
        <v>14</v>
      </c>
      <c r="H301" s="26">
        <v>20</v>
      </c>
    </row>
    <row r="302" spans="6:8" x14ac:dyDescent="0.75">
      <c r="F302" s="28" t="s">
        <v>190</v>
      </c>
      <c r="G302" s="26">
        <v>0</v>
      </c>
      <c r="H302" s="26">
        <v>2</v>
      </c>
    </row>
    <row r="303" spans="6:8" x14ac:dyDescent="0.75">
      <c r="F303" s="28" t="s">
        <v>686</v>
      </c>
      <c r="G303" s="26">
        <v>34</v>
      </c>
      <c r="H303" s="26">
        <v>13</v>
      </c>
    </row>
    <row r="304" spans="6:8" x14ac:dyDescent="0.75">
      <c r="F304" s="28" t="s">
        <v>687</v>
      </c>
      <c r="G304" s="26">
        <v>19</v>
      </c>
      <c r="H304" s="26">
        <v>22</v>
      </c>
    </row>
    <row r="305" spans="6:8" x14ac:dyDescent="0.75">
      <c r="F305" s="28" t="s">
        <v>688</v>
      </c>
      <c r="G305" s="26">
        <v>23</v>
      </c>
      <c r="H305" s="26">
        <v>38</v>
      </c>
    </row>
    <row r="306" spans="6:8" x14ac:dyDescent="0.75">
      <c r="F306" s="28" t="s">
        <v>100</v>
      </c>
      <c r="G306" s="26">
        <v>929</v>
      </c>
      <c r="H306" s="26">
        <v>929</v>
      </c>
    </row>
    <row r="307" spans="6:8" x14ac:dyDescent="0.75">
      <c r="F307" s="28" t="s">
        <v>55</v>
      </c>
      <c r="G307" s="26">
        <v>8</v>
      </c>
      <c r="H307" s="26">
        <v>8</v>
      </c>
    </row>
    <row r="308" spans="6:8" x14ac:dyDescent="0.75">
      <c r="F308" s="28" t="s">
        <v>692</v>
      </c>
      <c r="G308" s="26">
        <v>34</v>
      </c>
      <c r="H308" s="26">
        <v>30</v>
      </c>
    </row>
    <row r="309" spans="6:8" x14ac:dyDescent="0.75">
      <c r="F309" s="28" t="s">
        <v>693</v>
      </c>
      <c r="G309" s="26">
        <v>107</v>
      </c>
      <c r="H309" s="26">
        <v>121</v>
      </c>
    </row>
    <row r="310" spans="6:8" x14ac:dyDescent="0.75">
      <c r="F310" s="28" t="s">
        <v>107</v>
      </c>
      <c r="G310" s="26">
        <v>100</v>
      </c>
      <c r="H310" s="26">
        <v>101</v>
      </c>
    </row>
    <row r="311" spans="6:8" x14ac:dyDescent="0.75">
      <c r="F311" s="28" t="s">
        <v>271</v>
      </c>
      <c r="G311" s="26">
        <v>3</v>
      </c>
      <c r="H311" s="26">
        <v>5</v>
      </c>
    </row>
    <row r="312" spans="6:8" x14ac:dyDescent="0.75">
      <c r="F312" s="28" t="s">
        <v>698</v>
      </c>
      <c r="G312" s="26">
        <v>1</v>
      </c>
      <c r="H312" s="26">
        <v>2</v>
      </c>
    </row>
    <row r="313" spans="6:8" x14ac:dyDescent="0.75">
      <c r="F313" s="28" t="s">
        <v>700</v>
      </c>
      <c r="G313" s="26">
        <v>11</v>
      </c>
      <c r="H313" s="26">
        <v>12</v>
      </c>
    </row>
    <row r="314" spans="6:8" x14ac:dyDescent="0.75">
      <c r="F314" s="28" t="s">
        <v>701</v>
      </c>
      <c r="G314" s="26">
        <v>17</v>
      </c>
      <c r="H314" s="26">
        <v>19</v>
      </c>
    </row>
    <row r="315" spans="6:8" x14ac:dyDescent="0.75">
      <c r="F315" s="28" t="s">
        <v>702</v>
      </c>
      <c r="G315" s="26">
        <v>35</v>
      </c>
      <c r="H315" s="26">
        <v>34</v>
      </c>
    </row>
    <row r="316" spans="6:8" x14ac:dyDescent="0.75">
      <c r="F316" s="27" t="s">
        <v>713</v>
      </c>
      <c r="G316" s="26">
        <v>2005</v>
      </c>
      <c r="H316" s="26">
        <v>2110</v>
      </c>
    </row>
    <row r="317" spans="6:8" x14ac:dyDescent="0.75">
      <c r="F317" s="28" t="s">
        <v>160</v>
      </c>
      <c r="G317" s="26">
        <v>34</v>
      </c>
      <c r="H317" s="26">
        <v>38</v>
      </c>
    </row>
    <row r="318" spans="6:8" x14ac:dyDescent="0.75">
      <c r="F318" s="28" t="s">
        <v>437</v>
      </c>
      <c r="G318" s="26">
        <v>31</v>
      </c>
      <c r="H318" s="26">
        <v>27</v>
      </c>
    </row>
    <row r="319" spans="6:8" x14ac:dyDescent="0.75">
      <c r="F319" s="28" t="s">
        <v>714</v>
      </c>
      <c r="G319" s="26">
        <v>33</v>
      </c>
      <c r="H319" s="26">
        <v>30</v>
      </c>
    </row>
    <row r="320" spans="6:8" x14ac:dyDescent="0.75">
      <c r="F320" s="28" t="s">
        <v>717</v>
      </c>
      <c r="G320" s="26">
        <v>32</v>
      </c>
      <c r="H320" s="26"/>
    </row>
    <row r="321" spans="6:8" x14ac:dyDescent="0.75">
      <c r="F321" s="28" t="s">
        <v>88</v>
      </c>
      <c r="G321" s="26">
        <v>128</v>
      </c>
      <c r="H321" s="26">
        <v>155</v>
      </c>
    </row>
    <row r="322" spans="6:8" x14ac:dyDescent="0.75">
      <c r="F322" s="28" t="s">
        <v>718</v>
      </c>
      <c r="G322" s="26">
        <v>14</v>
      </c>
      <c r="H322" s="26">
        <v>15</v>
      </c>
    </row>
    <row r="323" spans="6:8" x14ac:dyDescent="0.75">
      <c r="F323" s="28" t="s">
        <v>89</v>
      </c>
      <c r="G323" s="26">
        <v>271</v>
      </c>
      <c r="H323" s="26">
        <v>294</v>
      </c>
    </row>
    <row r="324" spans="6:8" x14ac:dyDescent="0.75">
      <c r="F324" s="28" t="s">
        <v>442</v>
      </c>
      <c r="G324" s="26">
        <v>36</v>
      </c>
      <c r="H324" s="26">
        <v>51</v>
      </c>
    </row>
    <row r="325" spans="6:8" x14ac:dyDescent="0.75">
      <c r="F325" s="28" t="s">
        <v>721</v>
      </c>
      <c r="G325" s="26">
        <v>5</v>
      </c>
      <c r="H325" s="26">
        <v>3</v>
      </c>
    </row>
    <row r="326" spans="6:8" x14ac:dyDescent="0.75">
      <c r="F326" s="28" t="s">
        <v>722</v>
      </c>
      <c r="G326" s="26">
        <v>0</v>
      </c>
      <c r="H326" s="26">
        <v>0</v>
      </c>
    </row>
    <row r="327" spans="6:8" x14ac:dyDescent="0.75">
      <c r="F327" s="28" t="s">
        <v>723</v>
      </c>
      <c r="G327" s="26">
        <v>7</v>
      </c>
      <c r="H327" s="26">
        <v>9</v>
      </c>
    </row>
    <row r="328" spans="6:8" x14ac:dyDescent="0.75">
      <c r="F328" s="28" t="s">
        <v>687</v>
      </c>
      <c r="G328" s="26">
        <v>81</v>
      </c>
      <c r="H328" s="26">
        <v>80</v>
      </c>
    </row>
    <row r="329" spans="6:8" x14ac:dyDescent="0.75">
      <c r="F329" s="28" t="s">
        <v>725</v>
      </c>
      <c r="G329" s="26">
        <v>16</v>
      </c>
      <c r="H329" s="26">
        <v>20</v>
      </c>
    </row>
    <row r="330" spans="6:8" x14ac:dyDescent="0.75">
      <c r="F330" s="28" t="s">
        <v>726</v>
      </c>
      <c r="G330" s="26">
        <v>269</v>
      </c>
      <c r="H330" s="26">
        <v>303</v>
      </c>
    </row>
    <row r="331" spans="6:8" x14ac:dyDescent="0.75">
      <c r="F331" s="28" t="s">
        <v>727</v>
      </c>
      <c r="G331" s="26">
        <v>548</v>
      </c>
      <c r="H331" s="26">
        <v>507</v>
      </c>
    </row>
    <row r="332" spans="6:8" x14ac:dyDescent="0.75">
      <c r="F332" s="28" t="s">
        <v>358</v>
      </c>
      <c r="G332" s="26">
        <v>31</v>
      </c>
      <c r="H332" s="26">
        <v>31</v>
      </c>
    </row>
    <row r="333" spans="6:8" x14ac:dyDescent="0.75">
      <c r="F333" s="28" t="s">
        <v>728</v>
      </c>
      <c r="G333" s="26">
        <v>19</v>
      </c>
      <c r="H333" s="26">
        <v>18</v>
      </c>
    </row>
    <row r="334" spans="6:8" x14ac:dyDescent="0.75">
      <c r="F334" s="28" t="s">
        <v>729</v>
      </c>
      <c r="G334" s="26">
        <v>31</v>
      </c>
      <c r="H334" s="26">
        <v>57</v>
      </c>
    </row>
    <row r="335" spans="6:8" x14ac:dyDescent="0.75">
      <c r="F335" s="28" t="s">
        <v>107</v>
      </c>
      <c r="G335" s="26">
        <v>75</v>
      </c>
      <c r="H335" s="26">
        <v>82</v>
      </c>
    </row>
    <row r="336" spans="6:8" x14ac:dyDescent="0.75">
      <c r="F336" s="28" t="s">
        <v>730</v>
      </c>
      <c r="G336" s="26">
        <v>11</v>
      </c>
      <c r="H336" s="26">
        <v>20</v>
      </c>
    </row>
    <row r="337" spans="6:8" x14ac:dyDescent="0.75">
      <c r="F337" s="28" t="s">
        <v>732</v>
      </c>
      <c r="G337" s="26">
        <v>13</v>
      </c>
      <c r="H337" s="26">
        <v>27</v>
      </c>
    </row>
    <row r="338" spans="6:8" x14ac:dyDescent="0.75">
      <c r="F338" s="28" t="s">
        <v>59</v>
      </c>
      <c r="G338" s="26">
        <v>207</v>
      </c>
      <c r="H338" s="26">
        <v>205</v>
      </c>
    </row>
    <row r="339" spans="6:8" x14ac:dyDescent="0.75">
      <c r="F339" s="28" t="s">
        <v>733</v>
      </c>
      <c r="G339" s="26">
        <v>0</v>
      </c>
      <c r="H339" s="26">
        <v>3</v>
      </c>
    </row>
    <row r="340" spans="6:8" x14ac:dyDescent="0.75">
      <c r="F340" s="28" t="s">
        <v>734</v>
      </c>
      <c r="G340" s="26">
        <v>8</v>
      </c>
      <c r="H340" s="26">
        <v>9</v>
      </c>
    </row>
    <row r="341" spans="6:8" x14ac:dyDescent="0.75">
      <c r="F341" s="28" t="s">
        <v>735</v>
      </c>
      <c r="G341" s="26">
        <v>26</v>
      </c>
      <c r="H341" s="26">
        <v>31</v>
      </c>
    </row>
    <row r="342" spans="6:8" x14ac:dyDescent="0.75">
      <c r="F342" s="28" t="s">
        <v>142</v>
      </c>
      <c r="G342" s="26">
        <v>3</v>
      </c>
      <c r="H342" s="26">
        <v>13</v>
      </c>
    </row>
    <row r="343" spans="6:8" x14ac:dyDescent="0.75">
      <c r="F343" s="28" t="s">
        <v>736</v>
      </c>
      <c r="G343" s="26">
        <v>47</v>
      </c>
      <c r="H343" s="26">
        <v>50</v>
      </c>
    </row>
    <row r="344" spans="6:8" x14ac:dyDescent="0.75">
      <c r="F344" s="28" t="s">
        <v>116</v>
      </c>
      <c r="G344" s="26">
        <v>29</v>
      </c>
      <c r="H344" s="26">
        <v>32</v>
      </c>
    </row>
    <row r="345" spans="6:8" x14ac:dyDescent="0.75">
      <c r="F345" s="27" t="s">
        <v>742</v>
      </c>
      <c r="G345" s="26">
        <v>157</v>
      </c>
      <c r="H345" s="26">
        <v>184</v>
      </c>
    </row>
    <row r="346" spans="6:8" x14ac:dyDescent="0.75">
      <c r="F346" s="28" t="s">
        <v>150</v>
      </c>
      <c r="G346" s="26">
        <v>0</v>
      </c>
      <c r="H346" s="26">
        <v>0</v>
      </c>
    </row>
    <row r="347" spans="6:8" x14ac:dyDescent="0.75">
      <c r="F347" s="28" t="s">
        <v>156</v>
      </c>
      <c r="G347" s="26">
        <v>0</v>
      </c>
      <c r="H347" s="26">
        <v>0</v>
      </c>
    </row>
    <row r="348" spans="6:8" x14ac:dyDescent="0.75">
      <c r="F348" s="28" t="s">
        <v>160</v>
      </c>
      <c r="G348" s="26">
        <v>0</v>
      </c>
      <c r="H348" s="26">
        <v>0</v>
      </c>
    </row>
    <row r="349" spans="6:8" x14ac:dyDescent="0.75">
      <c r="F349" s="28" t="s">
        <v>161</v>
      </c>
      <c r="G349" s="26">
        <v>0</v>
      </c>
      <c r="H349" s="26">
        <v>0</v>
      </c>
    </row>
    <row r="350" spans="6:8" x14ac:dyDescent="0.75">
      <c r="F350" s="28" t="s">
        <v>411</v>
      </c>
      <c r="G350" s="26">
        <v>0</v>
      </c>
      <c r="H350" s="26">
        <v>0</v>
      </c>
    </row>
    <row r="351" spans="6:8" x14ac:dyDescent="0.75">
      <c r="F351" s="28" t="s">
        <v>748</v>
      </c>
      <c r="G351" s="26">
        <v>9</v>
      </c>
      <c r="H351" s="26">
        <v>7</v>
      </c>
    </row>
    <row r="352" spans="6:8" x14ac:dyDescent="0.75">
      <c r="F352" s="28" t="s">
        <v>88</v>
      </c>
      <c r="G352" s="26">
        <v>4</v>
      </c>
      <c r="H352" s="26">
        <v>2</v>
      </c>
    </row>
    <row r="353" spans="6:8" x14ac:dyDescent="0.75">
      <c r="F353" s="28" t="s">
        <v>749</v>
      </c>
      <c r="G353" s="26">
        <v>26</v>
      </c>
      <c r="H353" s="26">
        <v>34</v>
      </c>
    </row>
    <row r="354" spans="6:8" x14ac:dyDescent="0.75">
      <c r="F354" s="28" t="s">
        <v>750</v>
      </c>
      <c r="G354" s="26">
        <v>0</v>
      </c>
      <c r="H354" s="26">
        <v>0</v>
      </c>
    </row>
    <row r="355" spans="6:8" x14ac:dyDescent="0.75">
      <c r="F355" s="28" t="s">
        <v>751</v>
      </c>
      <c r="G355" s="26">
        <v>9</v>
      </c>
      <c r="H355" s="26">
        <v>12</v>
      </c>
    </row>
    <row r="356" spans="6:8" x14ac:dyDescent="0.75">
      <c r="F356" s="28" t="s">
        <v>753</v>
      </c>
      <c r="G356" s="26">
        <v>1</v>
      </c>
      <c r="H356" s="26">
        <v>2</v>
      </c>
    </row>
    <row r="357" spans="6:8" x14ac:dyDescent="0.75">
      <c r="F357" s="28" t="s">
        <v>754</v>
      </c>
      <c r="G357" s="26">
        <v>14</v>
      </c>
      <c r="H357" s="26">
        <v>21</v>
      </c>
    </row>
    <row r="358" spans="6:8" x14ac:dyDescent="0.75">
      <c r="F358" s="28" t="s">
        <v>187</v>
      </c>
      <c r="G358" s="26">
        <v>0</v>
      </c>
      <c r="H358" s="26">
        <v>0</v>
      </c>
    </row>
    <row r="359" spans="6:8" x14ac:dyDescent="0.75">
      <c r="F359" s="28" t="s">
        <v>188</v>
      </c>
      <c r="G359" s="26">
        <v>0</v>
      </c>
      <c r="H359" s="26">
        <v>19</v>
      </c>
    </row>
    <row r="360" spans="6:8" x14ac:dyDescent="0.75">
      <c r="F360" s="28" t="s">
        <v>519</v>
      </c>
      <c r="G360" s="26">
        <v>71</v>
      </c>
      <c r="H360" s="26">
        <v>52</v>
      </c>
    </row>
    <row r="361" spans="6:8" x14ac:dyDescent="0.75">
      <c r="F361" s="28" t="s">
        <v>193</v>
      </c>
      <c r="G361" s="26">
        <v>0</v>
      </c>
      <c r="H361" s="26">
        <v>1</v>
      </c>
    </row>
    <row r="362" spans="6:8" x14ac:dyDescent="0.75">
      <c r="F362" s="28" t="s">
        <v>758</v>
      </c>
      <c r="G362" s="26">
        <v>1</v>
      </c>
      <c r="H362" s="26">
        <v>1</v>
      </c>
    </row>
    <row r="363" spans="6:8" x14ac:dyDescent="0.75">
      <c r="F363" s="28" t="s">
        <v>419</v>
      </c>
      <c r="G363" s="26">
        <v>8</v>
      </c>
      <c r="H363" s="26">
        <v>7</v>
      </c>
    </row>
    <row r="364" spans="6:8" x14ac:dyDescent="0.75">
      <c r="F364" s="28" t="s">
        <v>768</v>
      </c>
      <c r="G364" s="26">
        <v>0</v>
      </c>
      <c r="H364" s="26">
        <v>0</v>
      </c>
    </row>
    <row r="365" spans="6:8" x14ac:dyDescent="0.75">
      <c r="F365" s="28" t="s">
        <v>770</v>
      </c>
      <c r="G365" s="26">
        <v>0</v>
      </c>
      <c r="H365" s="26">
        <v>11</v>
      </c>
    </row>
    <row r="366" spans="6:8" x14ac:dyDescent="0.75">
      <c r="F366" s="28" t="s">
        <v>772</v>
      </c>
      <c r="G366" s="26">
        <v>0</v>
      </c>
      <c r="H366" s="26">
        <v>0</v>
      </c>
    </row>
    <row r="367" spans="6:8" x14ac:dyDescent="0.75">
      <c r="F367" s="28" t="s">
        <v>773</v>
      </c>
      <c r="G367" s="26">
        <v>0</v>
      </c>
      <c r="H367" s="26">
        <v>0</v>
      </c>
    </row>
    <row r="368" spans="6:8" x14ac:dyDescent="0.75">
      <c r="F368" s="28" t="s">
        <v>566</v>
      </c>
      <c r="G368" s="26">
        <v>0</v>
      </c>
      <c r="H368" s="26">
        <v>0</v>
      </c>
    </row>
    <row r="369" spans="6:8" x14ac:dyDescent="0.75">
      <c r="F369" s="28" t="s">
        <v>249</v>
      </c>
      <c r="G369" s="26">
        <v>0</v>
      </c>
      <c r="H369" s="26">
        <v>0</v>
      </c>
    </row>
    <row r="370" spans="6:8" x14ac:dyDescent="0.75">
      <c r="F370" s="28" t="s">
        <v>779</v>
      </c>
      <c r="G370" s="26">
        <v>0</v>
      </c>
      <c r="H370" s="26">
        <v>0</v>
      </c>
    </row>
    <row r="371" spans="6:8" x14ac:dyDescent="0.75">
      <c r="F371" s="28" t="s">
        <v>271</v>
      </c>
      <c r="G371" s="26">
        <v>2</v>
      </c>
      <c r="H371" s="26">
        <v>2</v>
      </c>
    </row>
    <row r="372" spans="6:8" x14ac:dyDescent="0.75">
      <c r="F372" s="28" t="s">
        <v>272</v>
      </c>
      <c r="G372" s="26">
        <v>0</v>
      </c>
      <c r="H372" s="26">
        <v>0</v>
      </c>
    </row>
    <row r="373" spans="6:8" x14ac:dyDescent="0.75">
      <c r="F373" s="28" t="s">
        <v>786</v>
      </c>
      <c r="G373" s="26">
        <v>3</v>
      </c>
      <c r="H373" s="26">
        <v>0</v>
      </c>
    </row>
    <row r="374" spans="6:8" x14ac:dyDescent="0.75">
      <c r="F374" s="28" t="s">
        <v>389</v>
      </c>
      <c r="G374" s="26">
        <v>0</v>
      </c>
      <c r="H374" s="26">
        <v>0</v>
      </c>
    </row>
    <row r="375" spans="6:8" x14ac:dyDescent="0.75">
      <c r="F375" s="28" t="s">
        <v>787</v>
      </c>
      <c r="G375" s="26">
        <v>0</v>
      </c>
      <c r="H375" s="26">
        <v>0</v>
      </c>
    </row>
    <row r="376" spans="6:8" x14ac:dyDescent="0.75">
      <c r="F376" s="28" t="s">
        <v>66</v>
      </c>
      <c r="G376" s="26">
        <v>2</v>
      </c>
      <c r="H376" s="26">
        <v>2</v>
      </c>
    </row>
    <row r="377" spans="6:8" x14ac:dyDescent="0.75">
      <c r="F377" s="28" t="s">
        <v>284</v>
      </c>
      <c r="G377" s="26">
        <v>2</v>
      </c>
      <c r="H377" s="26">
        <v>5</v>
      </c>
    </row>
    <row r="378" spans="6:8" x14ac:dyDescent="0.75">
      <c r="F378" s="28" t="s">
        <v>792</v>
      </c>
      <c r="G378" s="26">
        <v>0</v>
      </c>
      <c r="H378" s="26">
        <v>0</v>
      </c>
    </row>
    <row r="379" spans="6:8" x14ac:dyDescent="0.75">
      <c r="F379" s="28" t="s">
        <v>795</v>
      </c>
      <c r="G379" s="26">
        <v>0</v>
      </c>
      <c r="H379" s="26">
        <v>0</v>
      </c>
    </row>
    <row r="380" spans="6:8" x14ac:dyDescent="0.75">
      <c r="F380" s="28" t="s">
        <v>293</v>
      </c>
      <c r="G380" s="26">
        <v>5</v>
      </c>
      <c r="H380" s="26">
        <v>6</v>
      </c>
    </row>
    <row r="381" spans="6:8" x14ac:dyDescent="0.75">
      <c r="F381" s="27" t="s">
        <v>798</v>
      </c>
      <c r="G381" s="26">
        <v>458</v>
      </c>
      <c r="H381" s="26">
        <v>459</v>
      </c>
    </row>
    <row r="382" spans="6:8" x14ac:dyDescent="0.75">
      <c r="F382" s="28" t="s">
        <v>160</v>
      </c>
      <c r="G382" s="26">
        <v>150</v>
      </c>
      <c r="H382" s="26">
        <v>152</v>
      </c>
    </row>
    <row r="383" spans="6:8" x14ac:dyDescent="0.75">
      <c r="F383" s="28" t="s">
        <v>488</v>
      </c>
      <c r="G383" s="26">
        <v>2</v>
      </c>
      <c r="H383" s="26">
        <v>0</v>
      </c>
    </row>
    <row r="384" spans="6:8" x14ac:dyDescent="0.75">
      <c r="F384" s="28" t="s">
        <v>88</v>
      </c>
      <c r="G384" s="26">
        <v>15</v>
      </c>
      <c r="H384" s="26">
        <v>16</v>
      </c>
    </row>
    <row r="385" spans="6:8" x14ac:dyDescent="0.75">
      <c r="F385" s="28" t="s">
        <v>723</v>
      </c>
      <c r="G385" s="26">
        <v>2</v>
      </c>
      <c r="H385" s="26">
        <v>4</v>
      </c>
    </row>
    <row r="386" spans="6:8" x14ac:dyDescent="0.75">
      <c r="F386" s="28" t="s">
        <v>100</v>
      </c>
      <c r="G386" s="26">
        <v>156</v>
      </c>
      <c r="H386" s="26">
        <v>173</v>
      </c>
    </row>
    <row r="387" spans="6:8" x14ac:dyDescent="0.75">
      <c r="F387" s="28" t="s">
        <v>419</v>
      </c>
      <c r="G387" s="26">
        <v>42</v>
      </c>
      <c r="H387" s="26">
        <v>31</v>
      </c>
    </row>
    <row r="388" spans="6:8" x14ac:dyDescent="0.75">
      <c r="F388" s="28" t="s">
        <v>803</v>
      </c>
      <c r="G388" s="26">
        <v>4</v>
      </c>
      <c r="H388" s="26">
        <v>5</v>
      </c>
    </row>
    <row r="389" spans="6:8" x14ac:dyDescent="0.75">
      <c r="F389" s="28" t="s">
        <v>804</v>
      </c>
      <c r="G389" s="26">
        <v>0</v>
      </c>
      <c r="H389" s="26">
        <v>0</v>
      </c>
    </row>
    <row r="390" spans="6:8" x14ac:dyDescent="0.75">
      <c r="F390" s="28" t="s">
        <v>107</v>
      </c>
      <c r="G390" s="26">
        <v>24</v>
      </c>
      <c r="H390" s="26">
        <v>29</v>
      </c>
    </row>
    <row r="391" spans="6:8" x14ac:dyDescent="0.75">
      <c r="F391" s="28" t="s">
        <v>808</v>
      </c>
      <c r="G391" s="26">
        <v>63</v>
      </c>
      <c r="H391" s="26">
        <v>49</v>
      </c>
    </row>
    <row r="392" spans="6:8" x14ac:dyDescent="0.75">
      <c r="F392" s="27" t="s">
        <v>809</v>
      </c>
      <c r="G392" s="26">
        <v>0</v>
      </c>
      <c r="H392" s="26">
        <v>0</v>
      </c>
    </row>
    <row r="393" spans="6:8" x14ac:dyDescent="0.75">
      <c r="F393" s="28" t="s">
        <v>810</v>
      </c>
      <c r="G393" s="26">
        <v>0</v>
      </c>
      <c r="H393" s="26">
        <v>0</v>
      </c>
    </row>
    <row r="394" spans="6:8" x14ac:dyDescent="0.75">
      <c r="F394" s="27" t="s">
        <v>812</v>
      </c>
      <c r="G394" s="26">
        <v>1101</v>
      </c>
      <c r="H394" s="26">
        <v>1197</v>
      </c>
    </row>
    <row r="395" spans="6:8" x14ac:dyDescent="0.75">
      <c r="F395" s="28" t="s">
        <v>17</v>
      </c>
      <c r="G395" s="26">
        <v>41</v>
      </c>
      <c r="H395" s="26">
        <v>56</v>
      </c>
    </row>
    <row r="396" spans="6:8" x14ac:dyDescent="0.75">
      <c r="F396" s="28" t="s">
        <v>813</v>
      </c>
      <c r="G396" s="26">
        <v>3</v>
      </c>
      <c r="H396" s="26">
        <v>8</v>
      </c>
    </row>
    <row r="397" spans="6:8" x14ac:dyDescent="0.75">
      <c r="F397" s="28" t="s">
        <v>814</v>
      </c>
      <c r="G397" s="26">
        <v>0</v>
      </c>
      <c r="H397" s="26">
        <v>0</v>
      </c>
    </row>
    <row r="398" spans="6:8" x14ac:dyDescent="0.75">
      <c r="F398" s="28" t="s">
        <v>818</v>
      </c>
      <c r="G398" s="26">
        <v>3</v>
      </c>
      <c r="H398" s="26">
        <v>25</v>
      </c>
    </row>
    <row r="399" spans="6:8" x14ac:dyDescent="0.75">
      <c r="F399" s="28" t="s">
        <v>819</v>
      </c>
      <c r="G399" s="26">
        <v>8</v>
      </c>
      <c r="H399" s="26">
        <v>8</v>
      </c>
    </row>
    <row r="400" spans="6:8" x14ac:dyDescent="0.75">
      <c r="F400" s="28" t="s">
        <v>820</v>
      </c>
      <c r="G400" s="26">
        <v>17</v>
      </c>
      <c r="H400" s="26">
        <v>13</v>
      </c>
    </row>
    <row r="401" spans="6:8" x14ac:dyDescent="0.75">
      <c r="F401" s="28" t="s">
        <v>821</v>
      </c>
      <c r="G401" s="26">
        <v>57</v>
      </c>
      <c r="H401" s="26">
        <v>50</v>
      </c>
    </row>
    <row r="402" spans="6:8" x14ac:dyDescent="0.75">
      <c r="F402" s="28" t="s">
        <v>824</v>
      </c>
      <c r="G402" s="26">
        <v>92</v>
      </c>
      <c r="H402" s="26">
        <v>94</v>
      </c>
    </row>
    <row r="403" spans="6:8" x14ac:dyDescent="0.75">
      <c r="F403" s="28" t="s">
        <v>88</v>
      </c>
      <c r="G403" s="26">
        <v>48</v>
      </c>
      <c r="H403" s="26">
        <v>54</v>
      </c>
    </row>
    <row r="404" spans="6:8" x14ac:dyDescent="0.75">
      <c r="F404" s="28" t="s">
        <v>825</v>
      </c>
      <c r="G404" s="26">
        <v>209</v>
      </c>
      <c r="H404" s="26">
        <v>228</v>
      </c>
    </row>
    <row r="405" spans="6:8" x14ac:dyDescent="0.75">
      <c r="F405" s="28" t="s">
        <v>826</v>
      </c>
      <c r="G405" s="26">
        <v>47</v>
      </c>
      <c r="H405" s="26">
        <v>61</v>
      </c>
    </row>
    <row r="406" spans="6:8" x14ac:dyDescent="0.75">
      <c r="F406" s="28" t="s">
        <v>828</v>
      </c>
      <c r="G406" s="26">
        <v>20</v>
      </c>
      <c r="H406" s="26">
        <v>25</v>
      </c>
    </row>
    <row r="407" spans="6:8" x14ac:dyDescent="0.75">
      <c r="F407" s="28" t="s">
        <v>438</v>
      </c>
      <c r="G407" s="26">
        <v>66</v>
      </c>
      <c r="H407" s="26">
        <v>66</v>
      </c>
    </row>
    <row r="408" spans="6:8" x14ac:dyDescent="0.75">
      <c r="F408" s="28" t="s">
        <v>831</v>
      </c>
      <c r="G408" s="26">
        <v>25</v>
      </c>
      <c r="H408" s="26">
        <v>34</v>
      </c>
    </row>
    <row r="409" spans="6:8" x14ac:dyDescent="0.75">
      <c r="F409" s="28" t="s">
        <v>833</v>
      </c>
      <c r="G409" s="26">
        <v>11</v>
      </c>
      <c r="H409" s="26">
        <v>7</v>
      </c>
    </row>
    <row r="410" spans="6:8" x14ac:dyDescent="0.75">
      <c r="F410" s="28" t="s">
        <v>835</v>
      </c>
      <c r="G410" s="26">
        <v>17</v>
      </c>
      <c r="H410" s="26">
        <v>25</v>
      </c>
    </row>
    <row r="411" spans="6:8" x14ac:dyDescent="0.75">
      <c r="F411" s="28" t="s">
        <v>725</v>
      </c>
      <c r="G411" s="26">
        <v>5</v>
      </c>
      <c r="H411" s="26">
        <v>3</v>
      </c>
    </row>
    <row r="412" spans="6:8" x14ac:dyDescent="0.75">
      <c r="F412" s="28" t="s">
        <v>838</v>
      </c>
      <c r="G412" s="26">
        <v>20</v>
      </c>
      <c r="H412" s="26">
        <v>23</v>
      </c>
    </row>
    <row r="413" spans="6:8" x14ac:dyDescent="0.75">
      <c r="F413" s="28" t="s">
        <v>131</v>
      </c>
      <c r="G413" s="26">
        <v>158</v>
      </c>
      <c r="H413" s="26">
        <v>148</v>
      </c>
    </row>
    <row r="414" spans="6:8" x14ac:dyDescent="0.75">
      <c r="F414" s="28" t="s">
        <v>839</v>
      </c>
      <c r="G414" s="26">
        <v>52</v>
      </c>
      <c r="H414" s="26">
        <v>40</v>
      </c>
    </row>
    <row r="415" spans="6:8" x14ac:dyDescent="0.75">
      <c r="F415" s="28" t="s">
        <v>841</v>
      </c>
      <c r="G415" s="26">
        <v>66</v>
      </c>
      <c r="H415" s="26">
        <v>86</v>
      </c>
    </row>
    <row r="416" spans="6:8" x14ac:dyDescent="0.75">
      <c r="F416" s="28" t="s">
        <v>107</v>
      </c>
      <c r="G416" s="26">
        <v>76</v>
      </c>
      <c r="H416" s="26">
        <v>88</v>
      </c>
    </row>
    <row r="417" spans="6:8" x14ac:dyDescent="0.75">
      <c r="F417" s="28" t="s">
        <v>844</v>
      </c>
      <c r="G417" s="26">
        <v>58</v>
      </c>
      <c r="H417" s="26">
        <v>53</v>
      </c>
    </row>
    <row r="418" spans="6:8" x14ac:dyDescent="0.75">
      <c r="F418" s="28" t="s">
        <v>846</v>
      </c>
      <c r="G418" s="26">
        <v>2</v>
      </c>
      <c r="H418" s="26">
        <v>2</v>
      </c>
    </row>
    <row r="419" spans="6:8" x14ac:dyDescent="0.75">
      <c r="F419" s="27" t="s">
        <v>848</v>
      </c>
      <c r="G419" s="26">
        <v>113</v>
      </c>
      <c r="H419" s="26">
        <v>175</v>
      </c>
    </row>
    <row r="420" spans="6:8" x14ac:dyDescent="0.75">
      <c r="F420" s="28" t="s">
        <v>850</v>
      </c>
      <c r="G420" s="26">
        <v>46</v>
      </c>
      <c r="H420" s="26">
        <v>64</v>
      </c>
    </row>
    <row r="421" spans="6:8" x14ac:dyDescent="0.75">
      <c r="F421" s="28" t="s">
        <v>852</v>
      </c>
      <c r="G421" s="26">
        <v>20</v>
      </c>
      <c r="H421" s="26">
        <v>48</v>
      </c>
    </row>
    <row r="422" spans="6:8" x14ac:dyDescent="0.75">
      <c r="F422" s="28" t="s">
        <v>853</v>
      </c>
      <c r="G422" s="26">
        <v>11</v>
      </c>
      <c r="H422" s="26">
        <v>8</v>
      </c>
    </row>
    <row r="423" spans="6:8" x14ac:dyDescent="0.75">
      <c r="F423" s="28" t="s">
        <v>854</v>
      </c>
      <c r="G423" s="26">
        <v>21</v>
      </c>
      <c r="H423" s="26">
        <v>23</v>
      </c>
    </row>
    <row r="424" spans="6:8" x14ac:dyDescent="0.75">
      <c r="F424" s="28" t="s">
        <v>762</v>
      </c>
      <c r="G424" s="26">
        <v>0</v>
      </c>
      <c r="H424" s="26">
        <v>0</v>
      </c>
    </row>
    <row r="425" spans="6:8" x14ac:dyDescent="0.75">
      <c r="F425" s="28" t="s">
        <v>857</v>
      </c>
      <c r="G425" s="26">
        <v>9</v>
      </c>
      <c r="H425" s="26">
        <v>8</v>
      </c>
    </row>
    <row r="426" spans="6:8" x14ac:dyDescent="0.75">
      <c r="F426" s="28" t="s">
        <v>577</v>
      </c>
      <c r="G426" s="26">
        <v>0</v>
      </c>
      <c r="H426" s="26">
        <v>0</v>
      </c>
    </row>
    <row r="427" spans="6:8" x14ac:dyDescent="0.75">
      <c r="F427" s="28" t="s">
        <v>862</v>
      </c>
      <c r="G427" s="26">
        <v>0</v>
      </c>
      <c r="H427" s="26">
        <v>0</v>
      </c>
    </row>
    <row r="428" spans="6:8" x14ac:dyDescent="0.75">
      <c r="F428" s="28" t="s">
        <v>865</v>
      </c>
      <c r="G428" s="26">
        <v>0</v>
      </c>
      <c r="H428" s="26">
        <v>0</v>
      </c>
    </row>
    <row r="429" spans="6:8" x14ac:dyDescent="0.75">
      <c r="F429" s="28" t="s">
        <v>866</v>
      </c>
      <c r="G429" s="26">
        <v>0</v>
      </c>
      <c r="H429" s="26">
        <v>0</v>
      </c>
    </row>
    <row r="430" spans="6:8" x14ac:dyDescent="0.75">
      <c r="F430" s="28" t="s">
        <v>867</v>
      </c>
      <c r="G430" s="26">
        <v>0</v>
      </c>
      <c r="H430" s="26">
        <v>0</v>
      </c>
    </row>
    <row r="431" spans="6:8" x14ac:dyDescent="0.75">
      <c r="F431" s="28" t="s">
        <v>869</v>
      </c>
      <c r="G431" s="26">
        <v>6</v>
      </c>
      <c r="H431" s="26">
        <v>24</v>
      </c>
    </row>
    <row r="432" spans="6:8" x14ac:dyDescent="0.75">
      <c r="F432" s="28" t="s">
        <v>871</v>
      </c>
      <c r="G432" s="26">
        <v>0</v>
      </c>
      <c r="H432" s="26">
        <v>0</v>
      </c>
    </row>
    <row r="433" spans="6:8" x14ac:dyDescent="0.75">
      <c r="F433" s="27" t="s">
        <v>109</v>
      </c>
      <c r="G433" s="26">
        <v>218</v>
      </c>
      <c r="H433" s="26">
        <v>224</v>
      </c>
    </row>
    <row r="434" spans="6:8" x14ac:dyDescent="0.75">
      <c r="F434" s="28" t="s">
        <v>109</v>
      </c>
      <c r="G434" s="26">
        <v>218</v>
      </c>
      <c r="H434" s="26">
        <v>224</v>
      </c>
    </row>
    <row r="435" spans="6:8" x14ac:dyDescent="0.75">
      <c r="F435" s="27" t="s">
        <v>879</v>
      </c>
      <c r="G435" s="26">
        <v>531</v>
      </c>
      <c r="H435" s="26">
        <v>716</v>
      </c>
    </row>
    <row r="436" spans="6:8" x14ac:dyDescent="0.75">
      <c r="F436" s="28" t="s">
        <v>456</v>
      </c>
      <c r="G436" s="26">
        <v>0</v>
      </c>
      <c r="H436" s="26">
        <v>1</v>
      </c>
    </row>
    <row r="437" spans="6:8" x14ac:dyDescent="0.75">
      <c r="F437" s="28" t="s">
        <v>880</v>
      </c>
      <c r="G437" s="26">
        <v>0</v>
      </c>
      <c r="H437" s="26">
        <v>1</v>
      </c>
    </row>
    <row r="438" spans="6:8" x14ac:dyDescent="0.75">
      <c r="F438" s="28" t="s">
        <v>881</v>
      </c>
      <c r="G438" s="26">
        <v>0</v>
      </c>
      <c r="H438" s="26">
        <v>1</v>
      </c>
    </row>
    <row r="439" spans="6:8" x14ac:dyDescent="0.75">
      <c r="F439" s="28" t="s">
        <v>883</v>
      </c>
      <c r="G439" s="26">
        <v>0</v>
      </c>
      <c r="H439" s="26">
        <v>0</v>
      </c>
    </row>
    <row r="440" spans="6:8" x14ac:dyDescent="0.75">
      <c r="F440" s="28" t="s">
        <v>886</v>
      </c>
      <c r="G440" s="26">
        <v>0</v>
      </c>
      <c r="H440" s="26">
        <v>0</v>
      </c>
    </row>
    <row r="441" spans="6:8" x14ac:dyDescent="0.75">
      <c r="F441" s="28" t="s">
        <v>462</v>
      </c>
      <c r="G441" s="26">
        <v>11</v>
      </c>
      <c r="H441" s="26">
        <v>12</v>
      </c>
    </row>
    <row r="442" spans="6:8" x14ac:dyDescent="0.75">
      <c r="F442" s="28" t="s">
        <v>889</v>
      </c>
      <c r="G442" s="26">
        <v>0</v>
      </c>
      <c r="H442" s="26">
        <v>0</v>
      </c>
    </row>
    <row r="443" spans="6:8" x14ac:dyDescent="0.75">
      <c r="F443" s="28" t="s">
        <v>160</v>
      </c>
      <c r="G443" s="26">
        <v>59</v>
      </c>
      <c r="H443" s="26">
        <v>105</v>
      </c>
    </row>
    <row r="444" spans="6:8" x14ac:dyDescent="0.75">
      <c r="F444" s="28" t="s">
        <v>897</v>
      </c>
      <c r="G444" s="26">
        <v>1</v>
      </c>
      <c r="H444" s="26">
        <v>2</v>
      </c>
    </row>
    <row r="445" spans="6:8" x14ac:dyDescent="0.75">
      <c r="F445" s="28" t="s">
        <v>901</v>
      </c>
      <c r="G445" s="26">
        <v>0</v>
      </c>
      <c r="H445" s="26">
        <v>0</v>
      </c>
    </row>
    <row r="446" spans="6:8" x14ac:dyDescent="0.75">
      <c r="F446" s="28" t="s">
        <v>164</v>
      </c>
      <c r="G446" s="26">
        <v>8</v>
      </c>
      <c r="H446" s="26">
        <v>8</v>
      </c>
    </row>
    <row r="447" spans="6:8" x14ac:dyDescent="0.75">
      <c r="F447" s="28" t="s">
        <v>903</v>
      </c>
      <c r="G447" s="26">
        <v>1</v>
      </c>
      <c r="H447" s="26">
        <v>1</v>
      </c>
    </row>
    <row r="448" spans="6:8" x14ac:dyDescent="0.75">
      <c r="F448" s="28" t="s">
        <v>904</v>
      </c>
      <c r="G448" s="26">
        <v>13</v>
      </c>
      <c r="H448" s="26">
        <v>18</v>
      </c>
    </row>
    <row r="449" spans="6:8" x14ac:dyDescent="0.75">
      <c r="F449" s="28" t="s">
        <v>488</v>
      </c>
      <c r="G449" s="26">
        <v>101</v>
      </c>
      <c r="H449" s="26">
        <v>97</v>
      </c>
    </row>
    <row r="450" spans="6:8" x14ac:dyDescent="0.75">
      <c r="F450" s="28" t="s">
        <v>88</v>
      </c>
      <c r="G450" s="26">
        <v>117</v>
      </c>
      <c r="H450" s="26">
        <v>216</v>
      </c>
    </row>
    <row r="451" spans="6:8" x14ac:dyDescent="0.75">
      <c r="F451" s="28" t="s">
        <v>177</v>
      </c>
      <c r="G451" s="26">
        <v>10</v>
      </c>
      <c r="H451" s="26">
        <v>8</v>
      </c>
    </row>
    <row r="452" spans="6:8" x14ac:dyDescent="0.75">
      <c r="F452" s="28" t="s">
        <v>910</v>
      </c>
      <c r="G452" s="26">
        <v>0</v>
      </c>
      <c r="H452" s="26">
        <v>0</v>
      </c>
    </row>
    <row r="453" spans="6:8" x14ac:dyDescent="0.75">
      <c r="F453" s="28" t="s">
        <v>912</v>
      </c>
      <c r="G453" s="26">
        <v>12</v>
      </c>
      <c r="H453" s="26">
        <v>11</v>
      </c>
    </row>
    <row r="454" spans="6:8" x14ac:dyDescent="0.75">
      <c r="F454" s="28" t="s">
        <v>924</v>
      </c>
      <c r="G454" s="26">
        <v>0</v>
      </c>
      <c r="H454" s="26">
        <v>0</v>
      </c>
    </row>
    <row r="455" spans="6:8" x14ac:dyDescent="0.75">
      <c r="F455" s="28" t="s">
        <v>343</v>
      </c>
      <c r="G455" s="26">
        <v>2</v>
      </c>
      <c r="H455" s="26">
        <v>0</v>
      </c>
    </row>
    <row r="456" spans="6:8" x14ac:dyDescent="0.75">
      <c r="F456" s="28" t="s">
        <v>926</v>
      </c>
      <c r="G456" s="26">
        <v>0</v>
      </c>
      <c r="H456" s="26">
        <v>0</v>
      </c>
    </row>
    <row r="457" spans="6:8" x14ac:dyDescent="0.75">
      <c r="F457" s="28" t="s">
        <v>523</v>
      </c>
      <c r="G457" s="26">
        <v>1</v>
      </c>
      <c r="H457" s="26">
        <v>0</v>
      </c>
    </row>
    <row r="458" spans="6:8" x14ac:dyDescent="0.75">
      <c r="F458" s="28" t="s">
        <v>42</v>
      </c>
      <c r="G458" s="26">
        <v>0</v>
      </c>
      <c r="H458" s="26">
        <v>0</v>
      </c>
    </row>
    <row r="459" spans="6:8" x14ac:dyDescent="0.75">
      <c r="F459" s="28" t="s">
        <v>202</v>
      </c>
      <c r="G459" s="26">
        <v>0</v>
      </c>
      <c r="H459" s="26">
        <v>1</v>
      </c>
    </row>
    <row r="460" spans="6:8" x14ac:dyDescent="0.75">
      <c r="F460" s="28" t="s">
        <v>930</v>
      </c>
      <c r="G460" s="26">
        <v>0</v>
      </c>
      <c r="H460" s="26">
        <v>0</v>
      </c>
    </row>
    <row r="461" spans="6:8" x14ac:dyDescent="0.75">
      <c r="F461" s="28" t="s">
        <v>933</v>
      </c>
      <c r="G461" s="26">
        <v>2</v>
      </c>
      <c r="H461" s="26">
        <v>5</v>
      </c>
    </row>
    <row r="462" spans="6:8" x14ac:dyDescent="0.75">
      <c r="F462" s="28" t="s">
        <v>935</v>
      </c>
      <c r="G462" s="26">
        <v>1</v>
      </c>
      <c r="H462" s="26">
        <v>1</v>
      </c>
    </row>
    <row r="463" spans="6:8" x14ac:dyDescent="0.75">
      <c r="F463" s="28" t="s">
        <v>936</v>
      </c>
      <c r="G463" s="26">
        <v>73</v>
      </c>
      <c r="H463" s="26">
        <v>76</v>
      </c>
    </row>
    <row r="464" spans="6:8" x14ac:dyDescent="0.75">
      <c r="F464" s="28" t="s">
        <v>55</v>
      </c>
      <c r="G464" s="26">
        <v>11</v>
      </c>
      <c r="H464" s="26">
        <v>13</v>
      </c>
    </row>
    <row r="465" spans="6:8" x14ac:dyDescent="0.75">
      <c r="F465" s="28" t="s">
        <v>940</v>
      </c>
      <c r="G465" s="26">
        <v>0</v>
      </c>
      <c r="H465" s="26">
        <v>2</v>
      </c>
    </row>
    <row r="466" spans="6:8" x14ac:dyDescent="0.75">
      <c r="F466" s="28" t="s">
        <v>941</v>
      </c>
      <c r="G466" s="26">
        <v>17</v>
      </c>
      <c r="H466" s="26">
        <v>22</v>
      </c>
    </row>
    <row r="467" spans="6:8" x14ac:dyDescent="0.75">
      <c r="F467" s="28" t="s">
        <v>208</v>
      </c>
      <c r="G467" s="26">
        <v>3</v>
      </c>
      <c r="H467" s="26">
        <v>3</v>
      </c>
    </row>
    <row r="468" spans="6:8" x14ac:dyDescent="0.75">
      <c r="F468" s="28" t="s">
        <v>56</v>
      </c>
      <c r="G468" s="26">
        <v>24</v>
      </c>
      <c r="H468" s="26">
        <v>21</v>
      </c>
    </row>
    <row r="469" spans="6:8" x14ac:dyDescent="0.75">
      <c r="F469" s="28" t="s">
        <v>946</v>
      </c>
      <c r="G469" s="26">
        <v>0</v>
      </c>
      <c r="H469" s="26">
        <v>0</v>
      </c>
    </row>
    <row r="470" spans="6:8" x14ac:dyDescent="0.75">
      <c r="F470" s="28" t="s">
        <v>944</v>
      </c>
      <c r="G470" s="26">
        <v>6</v>
      </c>
      <c r="H470" s="26">
        <v>21</v>
      </c>
    </row>
    <row r="471" spans="6:8" x14ac:dyDescent="0.75">
      <c r="F471" s="28" t="s">
        <v>260</v>
      </c>
      <c r="G471" s="26">
        <v>16</v>
      </c>
      <c r="H471" s="26">
        <v>19</v>
      </c>
    </row>
    <row r="472" spans="6:8" x14ac:dyDescent="0.75">
      <c r="F472" s="28" t="s">
        <v>58</v>
      </c>
      <c r="G472" s="26">
        <v>1</v>
      </c>
      <c r="H472" s="26">
        <v>1</v>
      </c>
    </row>
    <row r="473" spans="6:8" x14ac:dyDescent="0.75">
      <c r="F473" s="28" t="s">
        <v>949</v>
      </c>
      <c r="G473" s="26">
        <v>0</v>
      </c>
      <c r="H473" s="26">
        <v>4</v>
      </c>
    </row>
    <row r="474" spans="6:8" x14ac:dyDescent="0.75">
      <c r="F474" s="28" t="s">
        <v>950</v>
      </c>
      <c r="G474" s="26">
        <v>23</v>
      </c>
      <c r="H474" s="26">
        <v>23</v>
      </c>
    </row>
    <row r="475" spans="6:8" x14ac:dyDescent="0.75">
      <c r="F475" s="28" t="s">
        <v>271</v>
      </c>
      <c r="G475" s="26">
        <v>7</v>
      </c>
      <c r="H475" s="26">
        <v>11</v>
      </c>
    </row>
    <row r="476" spans="6:8" x14ac:dyDescent="0.75">
      <c r="F476" s="28" t="s">
        <v>951</v>
      </c>
      <c r="G476" s="26">
        <v>0</v>
      </c>
      <c r="H476" s="26">
        <v>0</v>
      </c>
    </row>
    <row r="477" spans="6:8" x14ac:dyDescent="0.75">
      <c r="F477" s="28" t="s">
        <v>952</v>
      </c>
      <c r="G477" s="26">
        <v>0</v>
      </c>
      <c r="H477" s="26">
        <v>0</v>
      </c>
    </row>
    <row r="478" spans="6:8" x14ac:dyDescent="0.75">
      <c r="F478" s="28" t="s">
        <v>954</v>
      </c>
      <c r="G478" s="26">
        <v>0</v>
      </c>
      <c r="H478" s="26">
        <v>1</v>
      </c>
    </row>
    <row r="479" spans="6:8" x14ac:dyDescent="0.75">
      <c r="F479" s="28" t="s">
        <v>59</v>
      </c>
      <c r="G479" s="26">
        <v>11</v>
      </c>
      <c r="H479" s="26">
        <v>11</v>
      </c>
    </row>
    <row r="480" spans="6:8" x14ac:dyDescent="0.75">
      <c r="F480" s="28" t="s">
        <v>595</v>
      </c>
      <c r="G480" s="26">
        <v>0</v>
      </c>
      <c r="H480" s="26">
        <v>0</v>
      </c>
    </row>
    <row r="481" spans="6:8" x14ac:dyDescent="0.75">
      <c r="F481" s="28" t="s">
        <v>965</v>
      </c>
      <c r="G481" s="26">
        <v>0</v>
      </c>
      <c r="H481" s="26">
        <v>0</v>
      </c>
    </row>
    <row r="482" spans="6:8" x14ac:dyDescent="0.75">
      <c r="F482" s="28" t="s">
        <v>971</v>
      </c>
      <c r="G482" s="26">
        <v>0</v>
      </c>
      <c r="H482" s="26">
        <v>0</v>
      </c>
    </row>
    <row r="483" spans="6:8" x14ac:dyDescent="0.75">
      <c r="F483" s="28" t="s">
        <v>976</v>
      </c>
      <c r="G483" s="26">
        <v>0</v>
      </c>
      <c r="H483" s="26">
        <v>0</v>
      </c>
    </row>
    <row r="484" spans="6:8" x14ac:dyDescent="0.75">
      <c r="F484" s="27" t="s">
        <v>977</v>
      </c>
      <c r="G484" s="26">
        <v>2205</v>
      </c>
      <c r="H484" s="26">
        <v>2234</v>
      </c>
    </row>
    <row r="485" spans="6:8" x14ac:dyDescent="0.75">
      <c r="F485" s="28" t="s">
        <v>17</v>
      </c>
      <c r="G485" s="26">
        <v>65</v>
      </c>
      <c r="H485" s="26">
        <v>61</v>
      </c>
    </row>
    <row r="486" spans="6:8" x14ac:dyDescent="0.75">
      <c r="F486" s="28" t="s">
        <v>815</v>
      </c>
      <c r="G486" s="26">
        <v>9</v>
      </c>
      <c r="H486" s="26">
        <v>20</v>
      </c>
    </row>
    <row r="487" spans="6:8" x14ac:dyDescent="0.75">
      <c r="F487" s="28" t="s">
        <v>150</v>
      </c>
      <c r="G487" s="26">
        <v>33</v>
      </c>
      <c r="H487" s="26">
        <v>46</v>
      </c>
    </row>
    <row r="488" spans="6:8" x14ac:dyDescent="0.75">
      <c r="F488" s="28" t="s">
        <v>81</v>
      </c>
      <c r="G488" s="26">
        <v>3</v>
      </c>
      <c r="H488" s="26">
        <v>8</v>
      </c>
    </row>
    <row r="489" spans="6:8" x14ac:dyDescent="0.75">
      <c r="F489" s="28" t="s">
        <v>82</v>
      </c>
      <c r="G489" s="26">
        <v>388</v>
      </c>
      <c r="H489" s="26">
        <v>325</v>
      </c>
    </row>
    <row r="490" spans="6:8" x14ac:dyDescent="0.75">
      <c r="F490" s="28" t="s">
        <v>164</v>
      </c>
      <c r="G490" s="26">
        <v>4</v>
      </c>
      <c r="H490" s="26">
        <v>5</v>
      </c>
    </row>
    <row r="491" spans="6:8" x14ac:dyDescent="0.75">
      <c r="F491" s="28" t="s">
        <v>824</v>
      </c>
      <c r="G491" s="26">
        <v>25</v>
      </c>
      <c r="H491" s="26">
        <v>34</v>
      </c>
    </row>
    <row r="492" spans="6:8" x14ac:dyDescent="0.75">
      <c r="F492" s="28" t="s">
        <v>29</v>
      </c>
      <c r="G492" s="26">
        <v>50</v>
      </c>
      <c r="H492" s="26">
        <v>37</v>
      </c>
    </row>
    <row r="493" spans="6:8" x14ac:dyDescent="0.75">
      <c r="F493" s="28" t="s">
        <v>627</v>
      </c>
      <c r="G493" s="26">
        <v>5</v>
      </c>
      <c r="H493" s="26">
        <v>20</v>
      </c>
    </row>
    <row r="494" spans="6:8" x14ac:dyDescent="0.75">
      <c r="F494" s="28" t="s">
        <v>89</v>
      </c>
      <c r="G494" s="26">
        <v>218</v>
      </c>
      <c r="H494" s="26">
        <v>243</v>
      </c>
    </row>
    <row r="495" spans="6:8" x14ac:dyDescent="0.75">
      <c r="F495" s="28" t="s">
        <v>502</v>
      </c>
      <c r="G495" s="26">
        <v>4</v>
      </c>
      <c r="H495" s="26">
        <v>7</v>
      </c>
    </row>
    <row r="496" spans="6:8" x14ac:dyDescent="0.75">
      <c r="F496" s="28" t="s">
        <v>978</v>
      </c>
      <c r="G496" s="26">
        <v>57</v>
      </c>
      <c r="H496" s="26">
        <v>61</v>
      </c>
    </row>
    <row r="497" spans="6:8" x14ac:dyDescent="0.75">
      <c r="F497" s="28" t="s">
        <v>979</v>
      </c>
      <c r="G497" s="26">
        <v>16</v>
      </c>
      <c r="H497" s="26">
        <v>20</v>
      </c>
    </row>
    <row r="498" spans="6:8" x14ac:dyDescent="0.75">
      <c r="F498" s="28" t="s">
        <v>91</v>
      </c>
      <c r="G498" s="26">
        <v>13</v>
      </c>
      <c r="H498" s="26">
        <v>18</v>
      </c>
    </row>
    <row r="499" spans="6:8" x14ac:dyDescent="0.75">
      <c r="F499" s="28" t="s">
        <v>980</v>
      </c>
      <c r="G499" s="26">
        <v>0</v>
      </c>
      <c r="H499" s="26">
        <v>0</v>
      </c>
    </row>
    <row r="500" spans="6:8" x14ac:dyDescent="0.75">
      <c r="F500" s="28" t="s">
        <v>723</v>
      </c>
      <c r="G500" s="26">
        <v>1</v>
      </c>
      <c r="H500" s="26">
        <v>2</v>
      </c>
    </row>
    <row r="501" spans="6:8" x14ac:dyDescent="0.75">
      <c r="F501" s="28" t="s">
        <v>982</v>
      </c>
      <c r="G501" s="26">
        <v>168</v>
      </c>
      <c r="H501" s="26">
        <v>237</v>
      </c>
    </row>
    <row r="502" spans="6:8" x14ac:dyDescent="0.75">
      <c r="F502" s="28" t="s">
        <v>131</v>
      </c>
      <c r="G502" s="26">
        <v>788</v>
      </c>
      <c r="H502" s="26">
        <v>822</v>
      </c>
    </row>
    <row r="503" spans="6:8" x14ac:dyDescent="0.75">
      <c r="F503" s="28" t="s">
        <v>984</v>
      </c>
      <c r="G503" s="26">
        <v>54</v>
      </c>
      <c r="H503" s="26">
        <v>57</v>
      </c>
    </row>
    <row r="504" spans="6:8" x14ac:dyDescent="0.75">
      <c r="F504" s="28" t="s">
        <v>985</v>
      </c>
      <c r="G504" s="26">
        <v>99</v>
      </c>
      <c r="H504" s="26"/>
    </row>
    <row r="505" spans="6:8" x14ac:dyDescent="0.75">
      <c r="F505" s="28" t="s">
        <v>52</v>
      </c>
      <c r="G505" s="26">
        <v>31</v>
      </c>
      <c r="H505" s="26">
        <v>19</v>
      </c>
    </row>
    <row r="506" spans="6:8" x14ac:dyDescent="0.75">
      <c r="F506" s="28" t="s">
        <v>986</v>
      </c>
      <c r="G506" s="26">
        <v>33</v>
      </c>
      <c r="H506" s="26">
        <v>33</v>
      </c>
    </row>
    <row r="507" spans="6:8" x14ac:dyDescent="0.75">
      <c r="F507" s="28" t="s">
        <v>841</v>
      </c>
      <c r="G507" s="26">
        <v>19</v>
      </c>
      <c r="H507" s="26">
        <v>10</v>
      </c>
    </row>
    <row r="508" spans="6:8" x14ac:dyDescent="0.75">
      <c r="F508" s="28" t="s">
        <v>135</v>
      </c>
      <c r="G508" s="26">
        <v>29</v>
      </c>
      <c r="H508" s="26">
        <v>31</v>
      </c>
    </row>
    <row r="509" spans="6:8" x14ac:dyDescent="0.75">
      <c r="F509" s="28" t="s">
        <v>57</v>
      </c>
      <c r="G509" s="26">
        <v>8</v>
      </c>
      <c r="H509" s="26">
        <v>8</v>
      </c>
    </row>
    <row r="510" spans="6:8" x14ac:dyDescent="0.75">
      <c r="F510" s="28" t="s">
        <v>988</v>
      </c>
      <c r="G510" s="26">
        <v>20</v>
      </c>
      <c r="H510" s="26">
        <v>14</v>
      </c>
    </row>
    <row r="511" spans="6:8" x14ac:dyDescent="0.75">
      <c r="F511" s="28" t="s">
        <v>107</v>
      </c>
      <c r="G511" s="26">
        <v>51</v>
      </c>
      <c r="H511" s="26">
        <v>54</v>
      </c>
    </row>
    <row r="512" spans="6:8" x14ac:dyDescent="0.75">
      <c r="F512" s="28" t="s">
        <v>109</v>
      </c>
      <c r="G512" s="26">
        <v>0</v>
      </c>
      <c r="H512" s="26">
        <v>3</v>
      </c>
    </row>
    <row r="513" spans="6:8" x14ac:dyDescent="0.75">
      <c r="F513" s="28" t="s">
        <v>141</v>
      </c>
      <c r="G513" s="26">
        <v>1</v>
      </c>
      <c r="H513" s="26">
        <v>5</v>
      </c>
    </row>
    <row r="514" spans="6:8" x14ac:dyDescent="0.75">
      <c r="F514" s="28" t="s">
        <v>990</v>
      </c>
      <c r="G514" s="26">
        <v>0</v>
      </c>
      <c r="H514" s="26">
        <v>1</v>
      </c>
    </row>
    <row r="515" spans="6:8" x14ac:dyDescent="0.75">
      <c r="F515" s="28" t="s">
        <v>293</v>
      </c>
      <c r="G515" s="26">
        <v>13</v>
      </c>
      <c r="H515" s="26">
        <v>33</v>
      </c>
    </row>
    <row r="516" spans="6:8" x14ac:dyDescent="0.75">
      <c r="F516" s="27" t="s">
        <v>991</v>
      </c>
      <c r="G516" s="26">
        <v>999</v>
      </c>
      <c r="H516" s="26">
        <v>1082</v>
      </c>
    </row>
    <row r="517" spans="6:8" x14ac:dyDescent="0.75">
      <c r="F517" s="28" t="s">
        <v>992</v>
      </c>
      <c r="G517" s="26">
        <v>1</v>
      </c>
      <c r="H517" s="26">
        <v>1</v>
      </c>
    </row>
    <row r="518" spans="6:8" x14ac:dyDescent="0.75">
      <c r="F518" s="28" t="s">
        <v>466</v>
      </c>
      <c r="G518" s="26">
        <v>11</v>
      </c>
      <c r="H518" s="26">
        <v>9</v>
      </c>
    </row>
    <row r="519" spans="6:8" x14ac:dyDescent="0.75">
      <c r="F519" s="28" t="s">
        <v>150</v>
      </c>
      <c r="G519" s="26">
        <v>9</v>
      </c>
      <c r="H519" s="26">
        <v>12</v>
      </c>
    </row>
    <row r="520" spans="6:8" x14ac:dyDescent="0.75">
      <c r="F520" s="28" t="s">
        <v>160</v>
      </c>
      <c r="G520" s="26">
        <v>85</v>
      </c>
      <c r="H520" s="26">
        <v>64</v>
      </c>
    </row>
    <row r="521" spans="6:8" x14ac:dyDescent="0.75">
      <c r="F521" s="28" t="s">
        <v>410</v>
      </c>
      <c r="G521" s="26">
        <v>107</v>
      </c>
      <c r="H521" s="26">
        <v>88</v>
      </c>
    </row>
    <row r="522" spans="6:8" x14ac:dyDescent="0.75">
      <c r="F522" s="28" t="s">
        <v>903</v>
      </c>
      <c r="G522" s="26">
        <v>0</v>
      </c>
      <c r="H522" s="26">
        <v>0</v>
      </c>
    </row>
    <row r="523" spans="6:8" x14ac:dyDescent="0.75">
      <c r="F523" s="28" t="s">
        <v>999</v>
      </c>
      <c r="G523" s="26">
        <v>13</v>
      </c>
      <c r="H523" s="26">
        <v>17</v>
      </c>
    </row>
    <row r="524" spans="6:8" x14ac:dyDescent="0.75">
      <c r="F524" s="28" t="s">
        <v>1000</v>
      </c>
      <c r="G524" s="26">
        <v>9</v>
      </c>
      <c r="H524" s="26">
        <v>7</v>
      </c>
    </row>
    <row r="525" spans="6:8" x14ac:dyDescent="0.75">
      <c r="F525" s="28" t="s">
        <v>1002</v>
      </c>
      <c r="G525" s="26">
        <v>20</v>
      </c>
      <c r="H525" s="26">
        <v>19</v>
      </c>
    </row>
    <row r="526" spans="6:8" x14ac:dyDescent="0.75">
      <c r="F526" s="28" t="s">
        <v>718</v>
      </c>
      <c r="G526" s="26">
        <v>20</v>
      </c>
      <c r="H526" s="26">
        <v>20</v>
      </c>
    </row>
    <row r="527" spans="6:8" x14ac:dyDescent="0.75">
      <c r="F527" s="28" t="s">
        <v>182</v>
      </c>
      <c r="G527" s="26">
        <v>0</v>
      </c>
      <c r="H527" s="26">
        <v>0</v>
      </c>
    </row>
    <row r="528" spans="6:8" x14ac:dyDescent="0.75">
      <c r="F528" s="28" t="s">
        <v>339</v>
      </c>
      <c r="G528" s="26">
        <v>0</v>
      </c>
      <c r="H528" s="26">
        <v>2</v>
      </c>
    </row>
    <row r="529" spans="6:8" x14ac:dyDescent="0.75">
      <c r="F529" s="28" t="s">
        <v>830</v>
      </c>
      <c r="G529" s="26">
        <v>3</v>
      </c>
      <c r="H529" s="26">
        <v>0</v>
      </c>
    </row>
    <row r="530" spans="6:8" x14ac:dyDescent="0.75">
      <c r="F530" s="28" t="s">
        <v>91</v>
      </c>
      <c r="G530" s="26">
        <v>27</v>
      </c>
      <c r="H530" s="26">
        <v>23</v>
      </c>
    </row>
    <row r="531" spans="6:8" x14ac:dyDescent="0.75">
      <c r="F531" s="28" t="s">
        <v>723</v>
      </c>
      <c r="G531" s="26">
        <v>4</v>
      </c>
      <c r="H531" s="26">
        <v>5</v>
      </c>
    </row>
    <row r="532" spans="6:8" x14ac:dyDescent="0.75">
      <c r="F532" s="28" t="s">
        <v>1004</v>
      </c>
      <c r="G532" s="26">
        <v>0</v>
      </c>
      <c r="H532" s="26">
        <v>0</v>
      </c>
    </row>
    <row r="533" spans="6:8" x14ac:dyDescent="0.75">
      <c r="F533" s="28" t="s">
        <v>42</v>
      </c>
      <c r="G533" s="26">
        <v>4</v>
      </c>
      <c r="H533" s="26">
        <v>1</v>
      </c>
    </row>
    <row r="534" spans="6:8" x14ac:dyDescent="0.75">
      <c r="F534" s="28" t="s">
        <v>346</v>
      </c>
      <c r="G534" s="26">
        <v>0</v>
      </c>
      <c r="H534" s="26">
        <v>0</v>
      </c>
    </row>
    <row r="535" spans="6:8" x14ac:dyDescent="0.75">
      <c r="F535" s="28" t="s">
        <v>131</v>
      </c>
      <c r="G535" s="26">
        <v>541</v>
      </c>
      <c r="H535" s="26">
        <v>685</v>
      </c>
    </row>
    <row r="536" spans="6:8" x14ac:dyDescent="0.75">
      <c r="F536" s="28" t="s">
        <v>366</v>
      </c>
      <c r="G536" s="26">
        <v>1</v>
      </c>
      <c r="H536" s="26">
        <v>1</v>
      </c>
    </row>
    <row r="537" spans="6:8" x14ac:dyDescent="0.75">
      <c r="F537" s="28" t="s">
        <v>1015</v>
      </c>
      <c r="G537" s="26">
        <v>0</v>
      </c>
      <c r="H537" s="26">
        <v>0</v>
      </c>
    </row>
    <row r="538" spans="6:8" x14ac:dyDescent="0.75">
      <c r="F538" s="28" t="s">
        <v>1018</v>
      </c>
      <c r="G538" s="26">
        <v>0</v>
      </c>
      <c r="H538" s="26">
        <v>0</v>
      </c>
    </row>
    <row r="539" spans="6:8" x14ac:dyDescent="0.75">
      <c r="F539" s="28" t="s">
        <v>57</v>
      </c>
      <c r="G539" s="26">
        <v>1</v>
      </c>
      <c r="H539" s="26">
        <v>2</v>
      </c>
    </row>
    <row r="540" spans="6:8" x14ac:dyDescent="0.75">
      <c r="F540" s="28" t="s">
        <v>107</v>
      </c>
      <c r="G540" s="26">
        <v>116</v>
      </c>
      <c r="H540" s="26">
        <v>96</v>
      </c>
    </row>
    <row r="541" spans="6:8" x14ac:dyDescent="0.75">
      <c r="F541" s="28" t="s">
        <v>271</v>
      </c>
      <c r="G541" s="26">
        <v>1</v>
      </c>
      <c r="H541" s="26">
        <v>4</v>
      </c>
    </row>
    <row r="542" spans="6:8" x14ac:dyDescent="0.75">
      <c r="F542" s="28" t="s">
        <v>1026</v>
      </c>
      <c r="G542" s="26">
        <v>6</v>
      </c>
      <c r="H542" s="26">
        <v>2</v>
      </c>
    </row>
    <row r="543" spans="6:8" x14ac:dyDescent="0.75">
      <c r="F543" s="28" t="s">
        <v>1027</v>
      </c>
      <c r="G543" s="26">
        <v>1</v>
      </c>
      <c r="H543" s="26">
        <v>1</v>
      </c>
    </row>
    <row r="544" spans="6:8" x14ac:dyDescent="0.75">
      <c r="F544" s="28" t="s">
        <v>1029</v>
      </c>
      <c r="G544" s="26">
        <v>19</v>
      </c>
      <c r="H544" s="26">
        <v>23</v>
      </c>
    </row>
    <row r="545" spans="6:8" x14ac:dyDescent="0.75">
      <c r="F545" s="27" t="s">
        <v>1031</v>
      </c>
      <c r="G545" s="26">
        <v>203</v>
      </c>
      <c r="H545" s="26">
        <v>219</v>
      </c>
    </row>
    <row r="546" spans="6:8" x14ac:dyDescent="0.75">
      <c r="F546" s="28" t="s">
        <v>1032</v>
      </c>
      <c r="G546" s="26">
        <v>6</v>
      </c>
      <c r="H546" s="26">
        <v>10</v>
      </c>
    </row>
    <row r="547" spans="6:8" x14ac:dyDescent="0.75">
      <c r="F547" s="28" t="s">
        <v>155</v>
      </c>
      <c r="G547" s="26">
        <v>1</v>
      </c>
      <c r="H547" s="26">
        <v>0</v>
      </c>
    </row>
    <row r="548" spans="6:8" x14ac:dyDescent="0.75">
      <c r="F548" s="28" t="s">
        <v>160</v>
      </c>
      <c r="G548" s="26">
        <v>39</v>
      </c>
      <c r="H548" s="26">
        <v>23</v>
      </c>
    </row>
    <row r="549" spans="6:8" x14ac:dyDescent="0.75">
      <c r="F549" s="28" t="s">
        <v>81</v>
      </c>
      <c r="G549" s="26">
        <v>6</v>
      </c>
      <c r="H549" s="26">
        <v>3</v>
      </c>
    </row>
    <row r="550" spans="6:8" x14ac:dyDescent="0.75">
      <c r="F550" s="28" t="s">
        <v>1034</v>
      </c>
      <c r="G550" s="26">
        <v>0</v>
      </c>
      <c r="H550" s="26">
        <v>0</v>
      </c>
    </row>
    <row r="551" spans="6:8" x14ac:dyDescent="0.75">
      <c r="F551" s="28" t="s">
        <v>164</v>
      </c>
      <c r="G551" s="26">
        <v>0</v>
      </c>
      <c r="H551" s="26">
        <v>0</v>
      </c>
    </row>
    <row r="552" spans="6:8" x14ac:dyDescent="0.75">
      <c r="F552" s="28" t="s">
        <v>183</v>
      </c>
      <c r="G552" s="26">
        <v>0</v>
      </c>
      <c r="H552" s="26">
        <v>0</v>
      </c>
    </row>
    <row r="553" spans="6:8" x14ac:dyDescent="0.75">
      <c r="F553" s="28" t="s">
        <v>34</v>
      </c>
      <c r="G553" s="26">
        <v>0</v>
      </c>
      <c r="H553" s="26">
        <v>1</v>
      </c>
    </row>
    <row r="554" spans="6:8" x14ac:dyDescent="0.75">
      <c r="F554" s="28" t="s">
        <v>193</v>
      </c>
      <c r="G554" s="26">
        <v>0</v>
      </c>
      <c r="H554" s="26">
        <v>0</v>
      </c>
    </row>
    <row r="555" spans="6:8" x14ac:dyDescent="0.75">
      <c r="F555" s="28" t="s">
        <v>1041</v>
      </c>
      <c r="G555" s="26">
        <v>48</v>
      </c>
      <c r="H555" s="26">
        <v>77</v>
      </c>
    </row>
    <row r="556" spans="6:8" x14ac:dyDescent="0.75">
      <c r="F556" s="28" t="s">
        <v>1043</v>
      </c>
      <c r="G556" s="26">
        <v>11</v>
      </c>
      <c r="H556" s="26">
        <v>24</v>
      </c>
    </row>
    <row r="557" spans="6:8" x14ac:dyDescent="0.75">
      <c r="F557" s="28" t="s">
        <v>55</v>
      </c>
      <c r="G557" s="26">
        <v>0</v>
      </c>
      <c r="H557" s="26">
        <v>2</v>
      </c>
    </row>
    <row r="558" spans="6:8" x14ac:dyDescent="0.75">
      <c r="F558" s="28" t="s">
        <v>1047</v>
      </c>
      <c r="G558" s="26">
        <v>24</v>
      </c>
      <c r="H558" s="26">
        <v>0</v>
      </c>
    </row>
    <row r="559" spans="6:8" x14ac:dyDescent="0.75">
      <c r="F559" s="28" t="s">
        <v>1048</v>
      </c>
      <c r="G559" s="26">
        <v>1</v>
      </c>
      <c r="H559" s="26">
        <v>5</v>
      </c>
    </row>
    <row r="560" spans="6:8" x14ac:dyDescent="0.75">
      <c r="F560" s="28" t="s">
        <v>1049</v>
      </c>
      <c r="G560" s="26">
        <v>18</v>
      </c>
      <c r="H560" s="26">
        <v>13</v>
      </c>
    </row>
    <row r="561" spans="6:8" x14ac:dyDescent="0.75">
      <c r="F561" s="28" t="s">
        <v>58</v>
      </c>
      <c r="G561" s="26">
        <v>0</v>
      </c>
      <c r="H561" s="26">
        <v>1</v>
      </c>
    </row>
    <row r="562" spans="6:8" x14ac:dyDescent="0.75">
      <c r="F562" s="28" t="s">
        <v>271</v>
      </c>
      <c r="G562" s="26">
        <v>6</v>
      </c>
      <c r="H562" s="26">
        <v>2</v>
      </c>
    </row>
    <row r="563" spans="6:8" x14ac:dyDescent="0.75">
      <c r="F563" s="28" t="s">
        <v>1050</v>
      </c>
      <c r="G563" s="26">
        <v>0</v>
      </c>
      <c r="H563" s="26">
        <v>0</v>
      </c>
    </row>
    <row r="564" spans="6:8" x14ac:dyDescent="0.75">
      <c r="F564" s="28" t="s">
        <v>65</v>
      </c>
      <c r="G564" s="26">
        <v>43</v>
      </c>
      <c r="H564" s="26">
        <v>58</v>
      </c>
    </row>
    <row r="565" spans="6:8" x14ac:dyDescent="0.75">
      <c r="F565" s="27" t="s">
        <v>1072</v>
      </c>
      <c r="G565" s="26">
        <v>18317</v>
      </c>
      <c r="H565" s="26">
        <v>19318</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820"/>
  <sheetViews>
    <sheetView zoomScale="60" zoomScaleNormal="60" workbookViewId="0">
      <pane ySplit="1" topLeftCell="A2" activePane="bottomLeft" state="frozen"/>
      <selection pane="bottomLeft" activeCell="N21" sqref="N21"/>
    </sheetView>
  </sheetViews>
  <sheetFormatPr defaultColWidth="14.40625" defaultRowHeight="15" customHeight="1" x14ac:dyDescent="0.75"/>
  <cols>
    <col min="1" max="1" width="15" customWidth="1"/>
    <col min="2" max="2" width="26.1328125" customWidth="1"/>
    <col min="3" max="3" width="18.1328125" customWidth="1"/>
    <col min="4" max="4" width="15.6796875" customWidth="1"/>
    <col min="5" max="5" width="13.40625" customWidth="1"/>
    <col min="6" max="6" width="13.54296875" customWidth="1"/>
    <col min="7" max="7" width="13.40625" customWidth="1"/>
    <col min="8" max="8" width="13.54296875" customWidth="1"/>
    <col min="9" max="9" width="30.40625" customWidth="1"/>
    <col min="10" max="10" width="22.54296875" customWidth="1"/>
    <col min="11" max="11" width="22.31640625" bestFit="1" customWidth="1"/>
    <col min="12" max="12" width="21" bestFit="1" customWidth="1"/>
    <col min="13" max="13" width="19.36328125" style="34" bestFit="1" customWidth="1"/>
    <col min="14" max="14" width="15.58984375" style="34" bestFit="1" customWidth="1"/>
    <col min="15" max="15" width="19.36328125" style="34" bestFit="1" customWidth="1"/>
    <col min="16" max="16" width="15.58984375" style="34" bestFit="1" customWidth="1"/>
    <col min="17" max="29" width="39.54296875" customWidth="1"/>
  </cols>
  <sheetData>
    <row r="1" spans="1:29" ht="44.25" x14ac:dyDescent="0.75">
      <c r="A1" s="1" t="s">
        <v>0</v>
      </c>
      <c r="B1" s="1" t="s">
        <v>1</v>
      </c>
      <c r="C1" s="2" t="s">
        <v>2</v>
      </c>
      <c r="D1" s="1" t="s">
        <v>3</v>
      </c>
      <c r="E1" s="1" t="s">
        <v>4</v>
      </c>
      <c r="F1" s="1" t="s">
        <v>5</v>
      </c>
      <c r="G1" s="3" t="s">
        <v>6</v>
      </c>
      <c r="H1" s="3" t="s">
        <v>7</v>
      </c>
      <c r="I1" s="1" t="s">
        <v>8</v>
      </c>
      <c r="J1" s="1" t="s">
        <v>9</v>
      </c>
      <c r="K1" s="4" t="s">
        <v>10</v>
      </c>
      <c r="L1" s="4" t="s">
        <v>11</v>
      </c>
      <c r="M1" s="33" t="s">
        <v>1077</v>
      </c>
      <c r="N1" s="33" t="s">
        <v>1078</v>
      </c>
      <c r="O1" s="33" t="s">
        <v>1076</v>
      </c>
      <c r="P1" s="33" t="s">
        <v>1079</v>
      </c>
    </row>
    <row r="2" spans="1:29" ht="14.75" x14ac:dyDescent="0.75">
      <c r="A2" s="5" t="s">
        <v>12</v>
      </c>
      <c r="B2" s="5" t="s">
        <v>13</v>
      </c>
      <c r="C2" s="5" t="s">
        <v>14</v>
      </c>
      <c r="D2" s="5" t="s">
        <v>15</v>
      </c>
      <c r="E2" s="6">
        <v>58</v>
      </c>
      <c r="F2" s="6">
        <v>28</v>
      </c>
      <c r="G2" s="6">
        <v>62</v>
      </c>
      <c r="H2" s="6">
        <v>15</v>
      </c>
      <c r="I2" s="5" t="str">
        <f>VLOOKUP(B2,Formulas_Majors!A$2:B$1000,2,FALSE)</f>
        <v>Finance/Accounting</v>
      </c>
      <c r="J2" s="5"/>
      <c r="K2">
        <f t="shared" ref="K2:K1819" si="0">G2-E2</f>
        <v>4</v>
      </c>
      <c r="L2" s="7">
        <f t="shared" ref="L2:L1820" si="1">K2/E2</f>
        <v>6.8965517241379309E-2</v>
      </c>
      <c r="M2" s="34">
        <f>ROUND(E2*1/3,)</f>
        <v>19</v>
      </c>
      <c r="N2" s="34" t="str">
        <f>IF(F2&gt;M2,"Above Benchmark","Below Benchmark")</f>
        <v>Above Benchmark</v>
      </c>
      <c r="O2" s="34">
        <f>ROUND(G2*1/3,)</f>
        <v>21</v>
      </c>
      <c r="P2" s="34" t="str">
        <f>IF(H2&gt;O2,"Above Benchmark", "Below Benchmark")</f>
        <v>Below Benchmark</v>
      </c>
    </row>
    <row r="3" spans="1:29" ht="14.75" x14ac:dyDescent="0.75">
      <c r="A3" s="5" t="s">
        <v>12</v>
      </c>
      <c r="B3" s="5" t="s">
        <v>13</v>
      </c>
      <c r="C3" s="5" t="s">
        <v>14</v>
      </c>
      <c r="D3" s="5" t="s">
        <v>16</v>
      </c>
      <c r="E3" s="6">
        <v>440</v>
      </c>
      <c r="F3" s="6">
        <v>230</v>
      </c>
      <c r="G3" s="6">
        <v>360</v>
      </c>
      <c r="H3" s="6">
        <v>253</v>
      </c>
      <c r="I3" s="5" t="str">
        <f>VLOOKUP(B3,Formulas_Majors!A$2:B$1000,2,FALSE)</f>
        <v>Finance/Accounting</v>
      </c>
      <c r="J3" s="5"/>
      <c r="K3">
        <f t="shared" si="0"/>
        <v>-80</v>
      </c>
      <c r="L3" s="7">
        <f t="shared" si="1"/>
        <v>-0.18181818181818182</v>
      </c>
      <c r="M3" s="34">
        <f>ROUND(E3*1/3,)</f>
        <v>147</v>
      </c>
      <c r="N3" s="34" t="str">
        <f>IF(F3&gt;M3,"Above Benchmark","Below Benchmark")</f>
        <v>Above Benchmark</v>
      </c>
      <c r="O3" s="34">
        <f>ROUND(G3*1/3,)</f>
        <v>120</v>
      </c>
      <c r="P3" s="34" t="str">
        <f>IF(H3&gt;O3,"Above Benchmark", "Below Benchmark")</f>
        <v>Above Benchmark</v>
      </c>
    </row>
    <row r="4" spans="1:29" ht="14.75" x14ac:dyDescent="0.75">
      <c r="A4" s="5" t="s">
        <v>12</v>
      </c>
      <c r="B4" s="5" t="s">
        <v>17</v>
      </c>
      <c r="C4" s="5" t="s">
        <v>18</v>
      </c>
      <c r="D4" s="5" t="s">
        <v>19</v>
      </c>
      <c r="E4" s="6">
        <v>2984</v>
      </c>
      <c r="F4" s="6">
        <v>600</v>
      </c>
      <c r="G4" s="6">
        <v>2725</v>
      </c>
      <c r="H4" s="6">
        <v>636</v>
      </c>
      <c r="I4" s="5" t="str">
        <f>VLOOKUP(B4,Formulas_Majors!A$2:B$1000,2,FALSE)</f>
        <v>Finance/Accounting</v>
      </c>
      <c r="J4" s="5"/>
      <c r="K4">
        <f t="shared" si="0"/>
        <v>-259</v>
      </c>
      <c r="L4" s="7">
        <f t="shared" si="1"/>
        <v>-8.6796246648793568E-2</v>
      </c>
      <c r="M4" s="34">
        <f>ROUND(E4*1/6,)</f>
        <v>497</v>
      </c>
      <c r="N4" s="34" t="str">
        <f>IF(F4&gt;M4, "Above Benchmark", "Below Benchmark")</f>
        <v>Above Benchmark</v>
      </c>
      <c r="O4" s="34">
        <f>ROUND(G4*1/6,)</f>
        <v>454</v>
      </c>
      <c r="P4" s="34" t="str">
        <f>IF(H4&gt;O4,"Above Benchmark","Below Benchmark")</f>
        <v>Above Benchmark</v>
      </c>
    </row>
    <row r="5" spans="1:29" ht="14.75" x14ac:dyDescent="0.75">
      <c r="A5" s="5" t="s">
        <v>12</v>
      </c>
      <c r="B5" s="5" t="s">
        <v>20</v>
      </c>
      <c r="C5" s="5" t="s">
        <v>18</v>
      </c>
      <c r="D5" s="5" t="s">
        <v>21</v>
      </c>
      <c r="E5" s="6">
        <v>226</v>
      </c>
      <c r="F5" s="6">
        <v>43</v>
      </c>
      <c r="G5" s="6">
        <v>240</v>
      </c>
      <c r="H5" s="6">
        <v>52</v>
      </c>
      <c r="I5" s="5" t="str">
        <f>VLOOKUP(B5,Formulas_Majors!A$2:B$1000,2,FALSE)</f>
        <v>Finance/Accounting</v>
      </c>
      <c r="J5" s="5"/>
      <c r="K5">
        <f t="shared" si="0"/>
        <v>14</v>
      </c>
      <c r="L5" s="7">
        <f t="shared" si="1"/>
        <v>6.1946902654867256E-2</v>
      </c>
      <c r="M5" s="34">
        <f>ROUND(E5*1/6,)</f>
        <v>38</v>
      </c>
      <c r="N5" s="34" t="str">
        <f>IF(F5&gt;M5, "Above Benchmark", "Below Benchmark")</f>
        <v>Above Benchmark</v>
      </c>
      <c r="O5" s="34">
        <f>ROUND(G5*1/6,)</f>
        <v>40</v>
      </c>
      <c r="P5" s="34" t="str">
        <f>IF(H5&gt;O5,"Above Benchmark","Below Benchmark")</f>
        <v>Above Benchmark</v>
      </c>
    </row>
    <row r="6" spans="1:29" ht="14.75" x14ac:dyDescent="0.75">
      <c r="A6" s="5" t="s">
        <v>12</v>
      </c>
      <c r="B6" s="5" t="s">
        <v>22</v>
      </c>
      <c r="C6" s="5" t="s">
        <v>14</v>
      </c>
      <c r="D6" s="5" t="s">
        <v>23</v>
      </c>
      <c r="E6" s="6">
        <v>66</v>
      </c>
      <c r="F6" s="6">
        <v>30</v>
      </c>
      <c r="G6" s="6">
        <v>68</v>
      </c>
      <c r="H6" s="6">
        <v>29</v>
      </c>
      <c r="I6" s="5" t="str">
        <f>VLOOKUP(B6,Formulas_Majors!A$2:B$1000,2,FALSE)</f>
        <v>Business-Other</v>
      </c>
      <c r="J6" s="5"/>
      <c r="K6">
        <f t="shared" si="0"/>
        <v>2</v>
      </c>
      <c r="L6" s="7">
        <f t="shared" si="1"/>
        <v>3.0303030303030304E-2</v>
      </c>
      <c r="M6" s="34">
        <f>ROUND(E6*1/3,)</f>
        <v>22</v>
      </c>
      <c r="N6" s="34" t="str">
        <f>IF(F6&gt;M6,"Above Benchmark","Below Benchmark")</f>
        <v>Above Benchmark</v>
      </c>
      <c r="O6" s="34">
        <f>ROUND(G6*1/3,)</f>
        <v>23</v>
      </c>
      <c r="P6" s="34" t="str">
        <f>IF(H6&gt;O6,"Above Benchmark", "Below Benchmark")</f>
        <v>Above Benchmark</v>
      </c>
    </row>
    <row r="7" spans="1:29" ht="14.75" x14ac:dyDescent="0.75">
      <c r="A7" s="5" t="s">
        <v>12</v>
      </c>
      <c r="B7" s="5" t="s">
        <v>24</v>
      </c>
      <c r="C7" s="5" t="s">
        <v>18</v>
      </c>
      <c r="D7" s="5" t="s">
        <v>21</v>
      </c>
      <c r="E7" s="6">
        <v>271</v>
      </c>
      <c r="F7" s="6">
        <v>33</v>
      </c>
      <c r="G7" s="6">
        <v>277</v>
      </c>
      <c r="H7" s="6">
        <v>32</v>
      </c>
      <c r="I7" s="5" t="str">
        <f>VLOOKUP(B7,Formulas_Majors!A$2:B$1000,2,FALSE)</f>
        <v>Natural Sciences</v>
      </c>
      <c r="J7" s="5"/>
      <c r="K7">
        <f t="shared" si="0"/>
        <v>6</v>
      </c>
      <c r="L7" s="7">
        <f t="shared" si="1"/>
        <v>2.2140221402214021E-2</v>
      </c>
      <c r="M7" s="34">
        <f>ROUND(E7*1/6,)</f>
        <v>45</v>
      </c>
      <c r="N7" s="34" t="str">
        <f>IF(F7&gt;M7, "Above Benchmark", "Below Benchmark")</f>
        <v>Below Benchmark</v>
      </c>
      <c r="O7" s="34">
        <f>ROUND(G7*1/6,)</f>
        <v>46</v>
      </c>
      <c r="P7" s="34" t="str">
        <f>IF(H7&gt;O7,"Above Benchmark","Below Benchmark")</f>
        <v>Below Benchmark</v>
      </c>
    </row>
    <row r="8" spans="1:29" ht="29.5" x14ac:dyDescent="0.75">
      <c r="A8" s="5" t="s">
        <v>12</v>
      </c>
      <c r="B8" s="5" t="s">
        <v>25</v>
      </c>
      <c r="C8" s="5" t="s">
        <v>14</v>
      </c>
      <c r="D8" s="5" t="s">
        <v>15</v>
      </c>
      <c r="E8" s="6">
        <v>8</v>
      </c>
      <c r="F8" s="6">
        <v>8</v>
      </c>
      <c r="G8" s="6">
        <v>0</v>
      </c>
      <c r="H8" s="6">
        <v>9</v>
      </c>
      <c r="I8" s="5" t="str">
        <f>VLOOKUP(B8,Formulas_Majors!A$2:B$1000,2,FALSE)</f>
        <v>Business-Other</v>
      </c>
      <c r="J8" s="5"/>
      <c r="K8">
        <f t="shared" si="0"/>
        <v>-8</v>
      </c>
      <c r="L8" s="7">
        <f t="shared" si="1"/>
        <v>-1</v>
      </c>
      <c r="M8" s="34">
        <f t="shared" ref="M8:M9" si="2">ROUND(E8*1/3,)</f>
        <v>3</v>
      </c>
      <c r="N8" s="34" t="str">
        <f t="shared" ref="N8:N9" si="3">IF(F8&gt;M8,"Above Benchmark","Below Benchmark")</f>
        <v>Above Benchmark</v>
      </c>
      <c r="O8" s="34">
        <f t="shared" ref="O8:O9" si="4">ROUND(G8*1/3,)</f>
        <v>0</v>
      </c>
      <c r="P8" s="34" t="str">
        <f t="shared" ref="P8:P9" si="5">IF(H8&gt;O8,"Above Benchmark", "Below Benchmark")</f>
        <v>Above Benchmark</v>
      </c>
    </row>
    <row r="9" spans="1:29" ht="29.5" x14ac:dyDescent="0.75">
      <c r="A9" s="5" t="s">
        <v>12</v>
      </c>
      <c r="B9" s="5" t="s">
        <v>26</v>
      </c>
      <c r="C9" s="5" t="s">
        <v>14</v>
      </c>
      <c r="D9" s="5" t="s">
        <v>15</v>
      </c>
      <c r="E9" s="6">
        <v>492</v>
      </c>
      <c r="F9" s="6">
        <v>144</v>
      </c>
      <c r="G9" s="6">
        <v>544</v>
      </c>
      <c r="H9" s="6">
        <v>152</v>
      </c>
      <c r="I9" s="5" t="str">
        <f>VLOOKUP(B9,Formulas_Majors!A$2:B$1000,2,FALSE)</f>
        <v>Business-Other</v>
      </c>
      <c r="J9" s="5"/>
      <c r="K9">
        <f t="shared" si="0"/>
        <v>52</v>
      </c>
      <c r="L9" s="7">
        <f t="shared" si="1"/>
        <v>0.10569105691056911</v>
      </c>
      <c r="M9" s="34">
        <f t="shared" si="2"/>
        <v>164</v>
      </c>
      <c r="N9" s="34" t="str">
        <f t="shared" si="3"/>
        <v>Below Benchmark</v>
      </c>
      <c r="O9" s="34">
        <f>ROUND(G9*1/3,)</f>
        <v>181</v>
      </c>
      <c r="P9" s="34" t="str">
        <f t="shared" si="5"/>
        <v>Below Benchmark</v>
      </c>
    </row>
    <row r="10" spans="1:29" ht="14.75" x14ac:dyDescent="0.75">
      <c r="A10" s="5" t="s">
        <v>12</v>
      </c>
      <c r="B10" s="5" t="s">
        <v>27</v>
      </c>
      <c r="C10" s="5" t="s">
        <v>18</v>
      </c>
      <c r="D10" s="5" t="s">
        <v>21</v>
      </c>
      <c r="E10" s="6">
        <v>1055</v>
      </c>
      <c r="F10" s="6">
        <v>338</v>
      </c>
      <c r="G10" s="6">
        <v>1027</v>
      </c>
      <c r="H10" s="6">
        <v>290</v>
      </c>
      <c r="I10" s="5" t="str">
        <f>VLOOKUP(B10,Formulas_Majors!A$2:B$1000,2,FALSE)</f>
        <v>Communications/Media</v>
      </c>
      <c r="J10" s="5"/>
      <c r="K10">
        <f t="shared" si="0"/>
        <v>-28</v>
      </c>
      <c r="L10" s="7">
        <f t="shared" si="1"/>
        <v>-2.6540284360189573E-2</v>
      </c>
      <c r="M10" s="34">
        <f t="shared" ref="M10:M12" si="6">ROUND(E10*1/6,)</f>
        <v>176</v>
      </c>
      <c r="N10" s="34" t="str">
        <f t="shared" ref="N10:N12" si="7">IF(F10&gt;M10, "Above Benchmark", "Below Benchmark")</f>
        <v>Above Benchmark</v>
      </c>
      <c r="O10" s="34">
        <f t="shared" ref="O10:O12" si="8">ROUND(G10*1/6,)</f>
        <v>171</v>
      </c>
      <c r="P10" s="34" t="str">
        <f t="shared" ref="P10:P12" si="9">IF(H10&gt;O10,"Above Benchmark","Below Benchmark")</f>
        <v>Above Benchmark</v>
      </c>
    </row>
    <row r="11" spans="1:29" ht="14.75" x14ac:dyDescent="0.75">
      <c r="A11" s="5" t="s">
        <v>12</v>
      </c>
      <c r="B11" s="5" t="s">
        <v>28</v>
      </c>
      <c r="C11" s="5" t="s">
        <v>18</v>
      </c>
      <c r="D11" s="5" t="s">
        <v>21</v>
      </c>
      <c r="E11" s="6">
        <v>149</v>
      </c>
      <c r="F11" s="6">
        <v>36</v>
      </c>
      <c r="G11" s="6">
        <v>210</v>
      </c>
      <c r="H11" s="6">
        <v>60</v>
      </c>
      <c r="I11" s="5" t="str">
        <f>VLOOKUP(B11,Formulas_Majors!A$2:B$1000,2,FALSE)</f>
        <v>Communications/Media</v>
      </c>
      <c r="J11" s="5"/>
      <c r="K11">
        <f t="shared" si="0"/>
        <v>61</v>
      </c>
      <c r="L11" s="7">
        <f t="shared" si="1"/>
        <v>0.40939597315436244</v>
      </c>
      <c r="M11" s="34">
        <f t="shared" si="6"/>
        <v>25</v>
      </c>
      <c r="N11" s="34" t="str">
        <f t="shared" si="7"/>
        <v>Above Benchmark</v>
      </c>
      <c r="O11" s="34">
        <f t="shared" si="8"/>
        <v>35</v>
      </c>
      <c r="P11" s="34" t="str">
        <f t="shared" si="9"/>
        <v>Above Benchmark</v>
      </c>
      <c r="Q11" s="8"/>
      <c r="R11" s="8"/>
      <c r="S11" s="8"/>
      <c r="T11" s="8"/>
      <c r="U11" s="8"/>
      <c r="V11" s="8"/>
      <c r="W11" s="8"/>
      <c r="X11" s="8"/>
      <c r="Y11" s="8"/>
      <c r="Z11" s="8"/>
      <c r="AA11" s="8"/>
      <c r="AB11" s="8"/>
      <c r="AC11" s="8"/>
    </row>
    <row r="12" spans="1:29" ht="29.5" x14ac:dyDescent="0.75">
      <c r="A12" s="5" t="s">
        <v>12</v>
      </c>
      <c r="B12" s="5" t="s">
        <v>29</v>
      </c>
      <c r="C12" s="5" t="s">
        <v>18</v>
      </c>
      <c r="D12" s="5" t="s">
        <v>19</v>
      </c>
      <c r="E12" s="6">
        <v>890</v>
      </c>
      <c r="F12" s="6">
        <v>184</v>
      </c>
      <c r="G12" s="6">
        <v>990</v>
      </c>
      <c r="H12" s="6">
        <v>243</v>
      </c>
      <c r="I12" s="5" t="str">
        <f>VLOOKUP(B12,Formulas_Majors!A$2:B$1000,2,FALSE)</f>
        <v>Tech</v>
      </c>
      <c r="J12" s="5"/>
      <c r="K12">
        <f t="shared" si="0"/>
        <v>100</v>
      </c>
      <c r="L12" s="7">
        <f t="shared" si="1"/>
        <v>0.11235955056179775</v>
      </c>
      <c r="M12" s="34">
        <f t="shared" si="6"/>
        <v>148</v>
      </c>
      <c r="N12" s="34" t="str">
        <f t="shared" si="7"/>
        <v>Above Benchmark</v>
      </c>
      <c r="O12" s="34">
        <f t="shared" si="8"/>
        <v>165</v>
      </c>
      <c r="P12" s="34" t="str">
        <f t="shared" si="9"/>
        <v>Above Benchmark</v>
      </c>
    </row>
    <row r="13" spans="1:29" ht="14.75" x14ac:dyDescent="0.75">
      <c r="A13" s="5" t="s">
        <v>12</v>
      </c>
      <c r="B13" s="5" t="s">
        <v>30</v>
      </c>
      <c r="C13" s="5" t="s">
        <v>14</v>
      </c>
      <c r="D13" s="5" t="s">
        <v>23</v>
      </c>
      <c r="E13" s="6">
        <v>53</v>
      </c>
      <c r="F13" s="6">
        <v>21</v>
      </c>
      <c r="G13" s="6">
        <v>60</v>
      </c>
      <c r="H13" s="6">
        <v>24</v>
      </c>
      <c r="I13" s="5" t="str">
        <f>VLOOKUP(B13,Formulas_Majors!A$2:B$1000,2,FALSE)</f>
        <v>Communications/Media</v>
      </c>
      <c r="J13" s="5"/>
      <c r="K13">
        <f t="shared" si="0"/>
        <v>7</v>
      </c>
      <c r="L13" s="7">
        <f t="shared" si="1"/>
        <v>0.13207547169811321</v>
      </c>
      <c r="M13" s="34">
        <f>ROUND(E13*1/3,)</f>
        <v>18</v>
      </c>
      <c r="N13" s="34" t="str">
        <f>IF(F13&gt;M13,"Above Benchmark","Below Benchmark")</f>
        <v>Above Benchmark</v>
      </c>
      <c r="O13" s="34">
        <f>ROUND(G13*1/3,)</f>
        <v>20</v>
      </c>
      <c r="P13" s="34" t="str">
        <f>IF(H13&gt;O13,"Above Benchmark", "Below Benchmark")</f>
        <v>Above Benchmark</v>
      </c>
    </row>
    <row r="14" spans="1:29" ht="14.75" x14ac:dyDescent="0.75">
      <c r="A14" s="5" t="s">
        <v>12</v>
      </c>
      <c r="B14" s="5" t="s">
        <v>31</v>
      </c>
      <c r="C14" s="5" t="s">
        <v>18</v>
      </c>
      <c r="D14" s="5" t="s">
        <v>21</v>
      </c>
      <c r="E14" s="6">
        <v>231</v>
      </c>
      <c r="F14" s="6">
        <v>70</v>
      </c>
      <c r="G14" s="6">
        <v>295</v>
      </c>
      <c r="H14" s="6">
        <v>69</v>
      </c>
      <c r="I14" s="5" t="str">
        <f>VLOOKUP(B14,Formulas_Majors!A$2:B$1000,2,FALSE)</f>
        <v>Business-Other</v>
      </c>
      <c r="J14" s="5"/>
      <c r="K14">
        <f t="shared" si="0"/>
        <v>64</v>
      </c>
      <c r="L14" s="7">
        <f t="shared" si="1"/>
        <v>0.27705627705627706</v>
      </c>
      <c r="M14" s="34">
        <f t="shared" ref="M14:M17" si="10">ROUND(E14*1/6,)</f>
        <v>39</v>
      </c>
      <c r="N14" s="34" t="str">
        <f t="shared" ref="N14:N17" si="11">IF(F14&gt;M14, "Above Benchmark", "Below Benchmark")</f>
        <v>Above Benchmark</v>
      </c>
      <c r="O14" s="34">
        <f t="shared" ref="O14:O17" si="12">ROUND(G14*1/6,)</f>
        <v>49</v>
      </c>
      <c r="P14" s="34" t="str">
        <f t="shared" ref="P14:P17" si="13">IF(H14&gt;O14,"Above Benchmark","Below Benchmark")</f>
        <v>Above Benchmark</v>
      </c>
    </row>
    <row r="15" spans="1:29" ht="14.75" x14ac:dyDescent="0.75">
      <c r="A15" s="5" t="s">
        <v>12</v>
      </c>
      <c r="B15" s="5" t="s">
        <v>31</v>
      </c>
      <c r="C15" s="5" t="s">
        <v>18</v>
      </c>
      <c r="D15" s="5" t="s">
        <v>19</v>
      </c>
      <c r="E15" s="6">
        <v>222</v>
      </c>
      <c r="F15" s="6">
        <v>68</v>
      </c>
      <c r="G15" s="6">
        <v>271</v>
      </c>
      <c r="H15" s="6">
        <v>79</v>
      </c>
      <c r="I15" s="5" t="str">
        <f>VLOOKUP(B15,Formulas_Majors!A$2:B$1000,2,FALSE)</f>
        <v>Business-Other</v>
      </c>
      <c r="J15" s="5"/>
      <c r="K15">
        <f t="shared" si="0"/>
        <v>49</v>
      </c>
      <c r="L15" s="7">
        <f t="shared" si="1"/>
        <v>0.22072072072072071</v>
      </c>
      <c r="M15" s="34">
        <f t="shared" si="10"/>
        <v>37</v>
      </c>
      <c r="N15" s="34" t="str">
        <f t="shared" si="11"/>
        <v>Above Benchmark</v>
      </c>
      <c r="O15" s="34">
        <f t="shared" si="12"/>
        <v>45</v>
      </c>
      <c r="P15" s="34" t="str">
        <f t="shared" si="13"/>
        <v>Above Benchmark</v>
      </c>
    </row>
    <row r="16" spans="1:29" ht="14.75" x14ac:dyDescent="0.75">
      <c r="A16" s="5" t="s">
        <v>12</v>
      </c>
      <c r="B16" s="5" t="s">
        <v>32</v>
      </c>
      <c r="C16" s="5" t="s">
        <v>18</v>
      </c>
      <c r="D16" s="5" t="s">
        <v>21</v>
      </c>
      <c r="E16" s="6">
        <v>92</v>
      </c>
      <c r="F16" s="6">
        <v>31</v>
      </c>
      <c r="G16" s="6">
        <v>135</v>
      </c>
      <c r="H16" s="6">
        <v>34</v>
      </c>
      <c r="I16" s="5" t="str">
        <f>VLOOKUP(B16,Formulas_Majors!A$2:B$1000,2,FALSE)</f>
        <v>Liberal Arts</v>
      </c>
      <c r="J16" s="5"/>
      <c r="K16">
        <f t="shared" si="0"/>
        <v>43</v>
      </c>
      <c r="L16" s="7">
        <f t="shared" si="1"/>
        <v>0.46739130434782611</v>
      </c>
      <c r="M16" s="34">
        <f t="shared" si="10"/>
        <v>15</v>
      </c>
      <c r="N16" s="34" t="str">
        <f t="shared" si="11"/>
        <v>Above Benchmark</v>
      </c>
      <c r="O16" s="34">
        <f t="shared" si="12"/>
        <v>23</v>
      </c>
      <c r="P16" s="34" t="str">
        <f t="shared" si="13"/>
        <v>Above Benchmark</v>
      </c>
    </row>
    <row r="17" spans="1:29" ht="14.75" x14ac:dyDescent="0.75">
      <c r="A17" s="5" t="s">
        <v>12</v>
      </c>
      <c r="B17" s="5" t="s">
        <v>33</v>
      </c>
      <c r="C17" s="5" t="s">
        <v>18</v>
      </c>
      <c r="D17" s="5" t="s">
        <v>19</v>
      </c>
      <c r="E17" s="6">
        <v>208</v>
      </c>
      <c r="F17" s="6">
        <v>69</v>
      </c>
      <c r="G17" s="6">
        <v>280</v>
      </c>
      <c r="H17" s="6">
        <v>87</v>
      </c>
      <c r="I17" s="5" t="str">
        <f>VLOOKUP(B17,Formulas_Majors!A$2:B$1000,2,FALSE)</f>
        <v>Business-Other</v>
      </c>
      <c r="J17" s="5"/>
      <c r="K17">
        <f t="shared" si="0"/>
        <v>72</v>
      </c>
      <c r="L17" s="7">
        <f t="shared" si="1"/>
        <v>0.34615384615384615</v>
      </c>
      <c r="M17" s="34">
        <f t="shared" si="10"/>
        <v>35</v>
      </c>
      <c r="N17" s="34" t="str">
        <f t="shared" si="11"/>
        <v>Above Benchmark</v>
      </c>
      <c r="O17" s="34">
        <f t="shared" si="12"/>
        <v>47</v>
      </c>
      <c r="P17" s="34" t="str">
        <f t="shared" si="13"/>
        <v>Above Benchmark</v>
      </c>
    </row>
    <row r="18" spans="1:29" ht="14.75" x14ac:dyDescent="0.75">
      <c r="A18" s="5" t="s">
        <v>12</v>
      </c>
      <c r="B18" s="5" t="s">
        <v>33</v>
      </c>
      <c r="C18" s="5" t="s">
        <v>14</v>
      </c>
      <c r="D18" s="5" t="s">
        <v>16</v>
      </c>
      <c r="E18" s="6">
        <v>10</v>
      </c>
      <c r="F18" s="6">
        <v>19</v>
      </c>
      <c r="G18" s="6">
        <v>14</v>
      </c>
      <c r="H18" s="6">
        <v>8</v>
      </c>
      <c r="I18" s="5" t="str">
        <f>VLOOKUP(B18,Formulas_Majors!A$2:B$1000,2,FALSE)</f>
        <v>Business-Other</v>
      </c>
      <c r="J18" s="5"/>
      <c r="K18">
        <f t="shared" si="0"/>
        <v>4</v>
      </c>
      <c r="L18" s="7">
        <f t="shared" si="1"/>
        <v>0.4</v>
      </c>
      <c r="M18" s="34">
        <f>ROUND(E18*1/3,)</f>
        <v>3</v>
      </c>
      <c r="N18" s="34" t="str">
        <f>IF(F18&gt;M18,"Above Benchmark","Below Benchmark")</f>
        <v>Above Benchmark</v>
      </c>
      <c r="O18" s="34">
        <f>ROUND(G18*1/3,)</f>
        <v>5</v>
      </c>
      <c r="P18" s="34" t="str">
        <f>IF(H18&gt;O18,"Above Benchmark", "Below Benchmark")</f>
        <v>Above Benchmark</v>
      </c>
    </row>
    <row r="19" spans="1:29" ht="14.75" x14ac:dyDescent="0.75">
      <c r="A19" s="5" t="s">
        <v>12</v>
      </c>
      <c r="B19" s="5" t="s">
        <v>34</v>
      </c>
      <c r="C19" s="5" t="s">
        <v>18</v>
      </c>
      <c r="D19" s="5" t="s">
        <v>19</v>
      </c>
      <c r="E19" s="6">
        <v>3507</v>
      </c>
      <c r="F19" s="6">
        <v>865</v>
      </c>
      <c r="G19" s="6">
        <v>3383</v>
      </c>
      <c r="H19" s="6">
        <v>918</v>
      </c>
      <c r="I19" s="5" t="str">
        <f>VLOOKUP(B19,Formulas_Majors!A$2:B$1000,2,FALSE)</f>
        <v>Finance/Accounting</v>
      </c>
      <c r="J19" s="5"/>
      <c r="K19">
        <f t="shared" si="0"/>
        <v>-124</v>
      </c>
      <c r="L19" s="7">
        <f t="shared" si="1"/>
        <v>-3.5357855717137156E-2</v>
      </c>
      <c r="M19" s="34">
        <f>ROUND(E19*1/6,)</f>
        <v>585</v>
      </c>
      <c r="N19" s="34" t="str">
        <f>IF(F19&gt;M19, "Above Benchmark", "Below Benchmark")</f>
        <v>Above Benchmark</v>
      </c>
      <c r="O19" s="34">
        <f>ROUND(G19*1/6,)</f>
        <v>564</v>
      </c>
      <c r="P19" s="34" t="str">
        <f>IF(H19&gt;O19,"Above Benchmark","Below Benchmark")</f>
        <v>Above Benchmark</v>
      </c>
    </row>
    <row r="20" spans="1:29" ht="14.75" x14ac:dyDescent="0.75">
      <c r="A20" s="5" t="s">
        <v>12</v>
      </c>
      <c r="B20" s="5" t="s">
        <v>34</v>
      </c>
      <c r="C20" s="5" t="s">
        <v>14</v>
      </c>
      <c r="D20" s="5" t="s">
        <v>15</v>
      </c>
      <c r="E20" s="6">
        <v>13</v>
      </c>
      <c r="F20" s="6">
        <v>21</v>
      </c>
      <c r="G20" s="6">
        <v>2</v>
      </c>
      <c r="H20" s="6">
        <v>5</v>
      </c>
      <c r="I20" s="5" t="str">
        <f>VLOOKUP(B20,Formulas_Majors!A$2:B$1000,2,FALSE)</f>
        <v>Finance/Accounting</v>
      </c>
      <c r="J20" s="5"/>
      <c r="K20">
        <f t="shared" si="0"/>
        <v>-11</v>
      </c>
      <c r="L20" s="7">
        <f t="shared" si="1"/>
        <v>-0.84615384615384615</v>
      </c>
      <c r="M20" s="34">
        <f t="shared" ref="M20:M22" si="14">ROUND(E20*1/3,)</f>
        <v>4</v>
      </c>
      <c r="N20" s="34" t="str">
        <f t="shared" ref="N20:N22" si="15">IF(F20&gt;M20,"Above Benchmark","Below Benchmark")</f>
        <v>Above Benchmark</v>
      </c>
      <c r="O20" s="34">
        <f t="shared" ref="O20:O22" si="16">ROUND(G20*1/3,)</f>
        <v>1</v>
      </c>
      <c r="P20" s="34" t="str">
        <f t="shared" ref="P20:P22" si="17">IF(H20&gt;O20,"Above Benchmark", "Below Benchmark")</f>
        <v>Above Benchmark</v>
      </c>
    </row>
    <row r="21" spans="1:29" ht="15.75" customHeight="1" x14ac:dyDescent="0.75">
      <c r="A21" s="5" t="s">
        <v>12</v>
      </c>
      <c r="B21" s="5" t="s">
        <v>34</v>
      </c>
      <c r="C21" s="5" t="s">
        <v>14</v>
      </c>
      <c r="D21" s="5" t="s">
        <v>16</v>
      </c>
      <c r="E21" s="6">
        <v>116</v>
      </c>
      <c r="F21" s="6">
        <v>72</v>
      </c>
      <c r="G21" s="6">
        <v>183</v>
      </c>
      <c r="H21" s="6">
        <v>63</v>
      </c>
      <c r="I21" s="5" t="str">
        <f>VLOOKUP(B21,Formulas_Majors!A$2:B$1000,2,FALSE)</f>
        <v>Finance/Accounting</v>
      </c>
      <c r="J21" s="5"/>
      <c r="K21">
        <f t="shared" si="0"/>
        <v>67</v>
      </c>
      <c r="L21" s="7">
        <f t="shared" si="1"/>
        <v>0.57758620689655171</v>
      </c>
      <c r="M21" s="34">
        <f t="shared" si="14"/>
        <v>39</v>
      </c>
      <c r="N21" s="34" t="str">
        <f t="shared" si="15"/>
        <v>Above Benchmark</v>
      </c>
      <c r="O21" s="34">
        <f t="shared" si="16"/>
        <v>61</v>
      </c>
      <c r="P21" s="34" t="str">
        <f t="shared" si="17"/>
        <v>Above Benchmark</v>
      </c>
    </row>
    <row r="22" spans="1:29" ht="15.75" customHeight="1" x14ac:dyDescent="0.75">
      <c r="A22" s="5" t="s">
        <v>12</v>
      </c>
      <c r="B22" s="5" t="s">
        <v>35</v>
      </c>
      <c r="C22" s="5" t="s">
        <v>14</v>
      </c>
      <c r="D22" s="5" t="s">
        <v>16</v>
      </c>
      <c r="E22" s="6">
        <v>83</v>
      </c>
      <c r="F22" s="6">
        <v>35</v>
      </c>
      <c r="G22" s="6">
        <v>68</v>
      </c>
      <c r="H22" s="6">
        <v>45</v>
      </c>
      <c r="I22" s="5" t="str">
        <f>VLOOKUP(B22,Formulas_Majors!A$2:B$1000,2,FALSE)</f>
        <v>Finance/Accounting</v>
      </c>
      <c r="J22" s="5"/>
      <c r="K22">
        <f t="shared" si="0"/>
        <v>-15</v>
      </c>
      <c r="L22" s="7">
        <f t="shared" si="1"/>
        <v>-0.18072289156626506</v>
      </c>
      <c r="M22" s="34">
        <f t="shared" si="14"/>
        <v>28</v>
      </c>
      <c r="N22" s="34" t="str">
        <f t="shared" si="15"/>
        <v>Above Benchmark</v>
      </c>
      <c r="O22" s="34">
        <f t="shared" si="16"/>
        <v>23</v>
      </c>
      <c r="P22" s="34" t="str">
        <f t="shared" si="17"/>
        <v>Above Benchmark</v>
      </c>
    </row>
    <row r="23" spans="1:29" ht="15.75" customHeight="1" x14ac:dyDescent="0.75">
      <c r="A23" s="5" t="s">
        <v>12</v>
      </c>
      <c r="B23" s="5" t="s">
        <v>36</v>
      </c>
      <c r="C23" s="5" t="s">
        <v>18</v>
      </c>
      <c r="D23" s="5" t="s">
        <v>37</v>
      </c>
      <c r="E23" s="6">
        <v>69</v>
      </c>
      <c r="F23" s="6">
        <v>10</v>
      </c>
      <c r="G23" s="6">
        <v>122</v>
      </c>
      <c r="H23" s="6">
        <v>14</v>
      </c>
      <c r="I23" s="5" t="str">
        <f>VLOOKUP(B23,Formulas_Majors!A$2:B$1000,2,FALSE)</f>
        <v>Finance/Accounting</v>
      </c>
      <c r="J23" s="5"/>
      <c r="K23">
        <f t="shared" si="0"/>
        <v>53</v>
      </c>
      <c r="L23" s="7">
        <f t="shared" si="1"/>
        <v>0.76811594202898548</v>
      </c>
      <c r="M23" s="34">
        <f>ROUND(E23*1/6,)</f>
        <v>12</v>
      </c>
      <c r="N23" s="34" t="str">
        <f>IF(F23&gt;M23, "Above Benchmark", "Below Benchmark")</f>
        <v>Below Benchmark</v>
      </c>
      <c r="O23" s="34">
        <f>ROUND(G23*1/6,)</f>
        <v>20</v>
      </c>
      <c r="P23" s="34" t="str">
        <f>IF(H23&gt;O23,"Above Benchmark","Below Benchmark")</f>
        <v>Below Benchmark</v>
      </c>
    </row>
    <row r="24" spans="1:29" ht="15.75" customHeight="1" x14ac:dyDescent="0.75">
      <c r="A24" s="5" t="s">
        <v>12</v>
      </c>
      <c r="B24" s="5" t="s">
        <v>38</v>
      </c>
      <c r="C24" s="5" t="s">
        <v>14</v>
      </c>
      <c r="D24" s="5" t="s">
        <v>16</v>
      </c>
      <c r="E24" s="6">
        <v>27</v>
      </c>
      <c r="F24" s="6">
        <v>7</v>
      </c>
      <c r="G24" s="6">
        <v>28</v>
      </c>
      <c r="H24" s="6">
        <v>12</v>
      </c>
      <c r="I24" s="5" t="str">
        <f>VLOOKUP(B24,Formulas_Majors!A$2:B$1000,2,FALSE)</f>
        <v>Finance/Accounting</v>
      </c>
      <c r="J24" s="5"/>
      <c r="K24">
        <f t="shared" si="0"/>
        <v>1</v>
      </c>
      <c r="L24" s="7">
        <f t="shared" si="1"/>
        <v>3.7037037037037035E-2</v>
      </c>
      <c r="M24" s="34">
        <f t="shared" ref="M24:M26" si="18">ROUND(E24*1/3,)</f>
        <v>9</v>
      </c>
      <c r="N24" s="34" t="str">
        <f t="shared" ref="N24:N26" si="19">IF(F24&gt;M24,"Above Benchmark","Below Benchmark")</f>
        <v>Below Benchmark</v>
      </c>
      <c r="O24" s="34">
        <f t="shared" ref="O24:O26" si="20">ROUND(G24*1/3,)</f>
        <v>9</v>
      </c>
      <c r="P24" s="34" t="str">
        <f t="shared" ref="P24:P26" si="21">IF(H24&gt;O24,"Above Benchmark", "Below Benchmark")</f>
        <v>Above Benchmark</v>
      </c>
    </row>
    <row r="25" spans="1:29" ht="15.75" customHeight="1" x14ac:dyDescent="0.75">
      <c r="A25" s="5" t="s">
        <v>12</v>
      </c>
      <c r="B25" s="5" t="s">
        <v>39</v>
      </c>
      <c r="C25" s="5" t="s">
        <v>14</v>
      </c>
      <c r="D25" s="5" t="s">
        <v>15</v>
      </c>
      <c r="E25" s="6">
        <v>61</v>
      </c>
      <c r="F25" s="6">
        <v>12</v>
      </c>
      <c r="G25" s="6">
        <v>57</v>
      </c>
      <c r="H25" s="6">
        <v>29</v>
      </c>
      <c r="I25" s="5" t="str">
        <f>VLOOKUP(B25,Formulas_Majors!A$2:B$1000,2,FALSE)</f>
        <v>Health</v>
      </c>
      <c r="J25" s="5"/>
      <c r="K25">
        <f t="shared" si="0"/>
        <v>-4</v>
      </c>
      <c r="L25" s="7">
        <f t="shared" si="1"/>
        <v>-6.5573770491803282E-2</v>
      </c>
      <c r="M25" s="34">
        <f t="shared" si="18"/>
        <v>20</v>
      </c>
      <c r="N25" s="34" t="str">
        <f t="shared" si="19"/>
        <v>Below Benchmark</v>
      </c>
      <c r="O25" s="34">
        <f t="shared" si="20"/>
        <v>19</v>
      </c>
      <c r="P25" s="34" t="str">
        <f t="shared" si="21"/>
        <v>Above Benchmark</v>
      </c>
    </row>
    <row r="26" spans="1:29" ht="15.75" customHeight="1" x14ac:dyDescent="0.75">
      <c r="A26" s="5" t="s">
        <v>12</v>
      </c>
      <c r="B26" s="5" t="s">
        <v>40</v>
      </c>
      <c r="C26" s="5" t="s">
        <v>14</v>
      </c>
      <c r="D26" s="5" t="s">
        <v>41</v>
      </c>
      <c r="E26" s="6">
        <v>135</v>
      </c>
      <c r="F26" s="6">
        <v>44</v>
      </c>
      <c r="G26" s="6">
        <v>119</v>
      </c>
      <c r="H26" s="6">
        <v>44</v>
      </c>
      <c r="I26" s="5" t="str">
        <f>VLOOKUP(B26,Formulas_Majors!A$2:B$1000,2,FALSE)</f>
        <v>Education</v>
      </c>
      <c r="J26" s="5"/>
      <c r="K26">
        <f t="shared" si="0"/>
        <v>-16</v>
      </c>
      <c r="L26" s="7">
        <f t="shared" si="1"/>
        <v>-0.11851851851851852</v>
      </c>
      <c r="M26" s="34">
        <f t="shared" si="18"/>
        <v>45</v>
      </c>
      <c r="N26" s="34" t="str">
        <f t="shared" si="19"/>
        <v>Below Benchmark</v>
      </c>
      <c r="O26" s="34">
        <f t="shared" si="20"/>
        <v>40</v>
      </c>
      <c r="P26" s="34" t="str">
        <f t="shared" si="21"/>
        <v>Above Benchmark</v>
      </c>
    </row>
    <row r="27" spans="1:29" ht="15.75" customHeight="1" x14ac:dyDescent="0.75">
      <c r="A27" s="5" t="s">
        <v>12</v>
      </c>
      <c r="B27" s="5" t="s">
        <v>42</v>
      </c>
      <c r="C27" s="5" t="s">
        <v>18</v>
      </c>
      <c r="D27" s="5" t="s">
        <v>21</v>
      </c>
      <c r="E27" s="6">
        <v>49</v>
      </c>
      <c r="F27" s="6">
        <v>21</v>
      </c>
      <c r="G27" s="6">
        <v>45</v>
      </c>
      <c r="H27" s="6">
        <v>18</v>
      </c>
      <c r="I27" s="5" t="str">
        <f>VLOOKUP(B27,Formulas_Majors!A$2:B$1000,2,FALSE)</f>
        <v>Liberal Arts</v>
      </c>
      <c r="J27" s="5"/>
      <c r="K27">
        <f t="shared" si="0"/>
        <v>-4</v>
      </c>
      <c r="L27" s="7">
        <f t="shared" si="1"/>
        <v>-8.1632653061224483E-2</v>
      </c>
      <c r="M27" s="34">
        <f>ROUND(E27*1/6,)</f>
        <v>8</v>
      </c>
      <c r="N27" s="34" t="str">
        <f>IF(F27&gt;M27, "Above Benchmark", "Below Benchmark")</f>
        <v>Above Benchmark</v>
      </c>
      <c r="O27" s="34">
        <f>ROUND(G27*1/6,)</f>
        <v>8</v>
      </c>
      <c r="P27" s="34" t="str">
        <f>IF(H27&gt;O27,"Above Benchmark","Below Benchmark")</f>
        <v>Above Benchmark</v>
      </c>
      <c r="Q27" s="8"/>
      <c r="R27" s="8"/>
      <c r="S27" s="8"/>
      <c r="T27" s="8"/>
      <c r="U27" s="8"/>
      <c r="V27" s="8"/>
      <c r="W27" s="8"/>
      <c r="X27" s="8"/>
      <c r="Y27" s="8"/>
      <c r="Z27" s="8"/>
      <c r="AA27" s="8"/>
      <c r="AB27" s="8"/>
      <c r="AC27" s="8"/>
    </row>
    <row r="28" spans="1:29" ht="15.75" customHeight="1" x14ac:dyDescent="0.75">
      <c r="A28" s="5" t="s">
        <v>12</v>
      </c>
      <c r="B28" s="5" t="s">
        <v>43</v>
      </c>
      <c r="C28" s="5" t="s">
        <v>14</v>
      </c>
      <c r="D28" s="5" t="s">
        <v>16</v>
      </c>
      <c r="E28" s="6">
        <v>11</v>
      </c>
      <c r="F28" s="6">
        <v>1</v>
      </c>
      <c r="G28" s="6">
        <v>26</v>
      </c>
      <c r="H28" s="6">
        <v>0</v>
      </c>
      <c r="I28" s="5" t="str">
        <f>VLOOKUP(B28,Formulas_Majors!A$2:B$1000,2,FALSE)</f>
        <v>Business-Other</v>
      </c>
      <c r="J28" s="5"/>
      <c r="K28">
        <f t="shared" si="0"/>
        <v>15</v>
      </c>
      <c r="L28" s="7">
        <f t="shared" si="1"/>
        <v>1.3636363636363635</v>
      </c>
      <c r="M28" s="34">
        <f t="shared" ref="M28:M30" si="22">ROUND(E28*1/3,)</f>
        <v>4</v>
      </c>
      <c r="N28" s="34" t="str">
        <f t="shared" ref="N28:N30" si="23">IF(F28&gt;M28,"Above Benchmark","Below Benchmark")</f>
        <v>Below Benchmark</v>
      </c>
      <c r="O28" s="34">
        <f t="shared" ref="O28:O30" si="24">ROUND(G28*1/3,)</f>
        <v>9</v>
      </c>
      <c r="P28" s="34" t="str">
        <f t="shared" ref="P28:P30" si="25">IF(H28&gt;O28,"Above Benchmark", "Below Benchmark")</f>
        <v>Below Benchmark</v>
      </c>
    </row>
    <row r="29" spans="1:29" ht="15.75" customHeight="1" x14ac:dyDescent="0.75">
      <c r="A29" s="5" t="s">
        <v>12</v>
      </c>
      <c r="B29" s="5" t="s">
        <v>44</v>
      </c>
      <c r="C29" s="5" t="s">
        <v>14</v>
      </c>
      <c r="D29" s="5" t="s">
        <v>16</v>
      </c>
      <c r="E29" s="6">
        <v>16</v>
      </c>
      <c r="F29" s="6">
        <v>16</v>
      </c>
      <c r="G29" s="6">
        <v>1</v>
      </c>
      <c r="H29" s="6">
        <v>18</v>
      </c>
      <c r="I29" s="5" t="str">
        <f>VLOOKUP(B29,Formulas_Majors!A$2:B$1000,2,FALSE)</f>
        <v>Business-Other</v>
      </c>
      <c r="J29" s="5"/>
      <c r="K29">
        <f t="shared" si="0"/>
        <v>-15</v>
      </c>
      <c r="L29" s="7">
        <f t="shared" si="1"/>
        <v>-0.9375</v>
      </c>
      <c r="M29" s="34">
        <f t="shared" si="22"/>
        <v>5</v>
      </c>
      <c r="N29" s="34" t="str">
        <f t="shared" si="23"/>
        <v>Above Benchmark</v>
      </c>
      <c r="O29" s="34">
        <f t="shared" si="24"/>
        <v>0</v>
      </c>
      <c r="P29" s="34" t="str">
        <f t="shared" si="25"/>
        <v>Above Benchmark</v>
      </c>
    </row>
    <row r="30" spans="1:29" ht="15.75" customHeight="1" x14ac:dyDescent="0.75">
      <c r="A30" s="5" t="s">
        <v>12</v>
      </c>
      <c r="B30" s="5" t="s">
        <v>45</v>
      </c>
      <c r="C30" s="5" t="s">
        <v>14</v>
      </c>
      <c r="D30" s="5" t="s">
        <v>16</v>
      </c>
      <c r="E30" s="6">
        <v>110</v>
      </c>
      <c r="F30" s="6">
        <v>59</v>
      </c>
      <c r="G30" s="6">
        <v>121</v>
      </c>
      <c r="H30" s="6">
        <v>43</v>
      </c>
      <c r="I30" s="5" t="str">
        <f>VLOOKUP(B30,Formulas_Majors!A$2:B$1000,2,FALSE)</f>
        <v>Business-Other</v>
      </c>
      <c r="J30" s="5"/>
      <c r="K30">
        <f t="shared" si="0"/>
        <v>11</v>
      </c>
      <c r="L30" s="7">
        <f t="shared" si="1"/>
        <v>0.1</v>
      </c>
      <c r="M30" s="34">
        <f t="shared" si="22"/>
        <v>37</v>
      </c>
      <c r="N30" s="34" t="str">
        <f t="shared" si="23"/>
        <v>Above Benchmark</v>
      </c>
      <c r="O30" s="34">
        <f t="shared" si="24"/>
        <v>40</v>
      </c>
      <c r="P30" s="34" t="str">
        <f t="shared" si="25"/>
        <v>Above Benchmark</v>
      </c>
    </row>
    <row r="31" spans="1:29" ht="15.75" customHeight="1" x14ac:dyDescent="0.75">
      <c r="A31" s="5" t="s">
        <v>12</v>
      </c>
      <c r="B31" s="5" t="s">
        <v>45</v>
      </c>
      <c r="C31" s="5" t="s">
        <v>18</v>
      </c>
      <c r="D31" s="5" t="s">
        <v>19</v>
      </c>
      <c r="E31" s="6">
        <v>74</v>
      </c>
      <c r="F31" s="6">
        <v>38</v>
      </c>
      <c r="G31" s="6">
        <v>81</v>
      </c>
      <c r="H31" s="6">
        <v>17</v>
      </c>
      <c r="I31" s="5" t="str">
        <f>VLOOKUP(B31,Formulas_Majors!A$2:B$1000,2,FALSE)</f>
        <v>Business-Other</v>
      </c>
      <c r="J31" s="5"/>
      <c r="K31">
        <f t="shared" si="0"/>
        <v>7</v>
      </c>
      <c r="L31" s="7">
        <f t="shared" si="1"/>
        <v>9.45945945945946E-2</v>
      </c>
      <c r="M31" s="34">
        <f>ROUND(E31*1/6,)</f>
        <v>12</v>
      </c>
      <c r="N31" s="34" t="str">
        <f>IF(F31&gt;M31, "Above Benchmark", "Below Benchmark")</f>
        <v>Above Benchmark</v>
      </c>
      <c r="O31" s="34">
        <f>ROUND(G31*1/6,)</f>
        <v>14</v>
      </c>
      <c r="P31" s="34" t="str">
        <f>IF(H31&gt;O31,"Above Benchmark","Below Benchmark")</f>
        <v>Above Benchmark</v>
      </c>
    </row>
    <row r="32" spans="1:29" ht="15.75" customHeight="1" x14ac:dyDescent="0.75">
      <c r="A32" s="5" t="s">
        <v>12</v>
      </c>
      <c r="B32" s="5" t="s">
        <v>46</v>
      </c>
      <c r="C32" s="5" t="s">
        <v>14</v>
      </c>
      <c r="D32" s="5" t="s">
        <v>16</v>
      </c>
      <c r="E32" s="6">
        <v>163</v>
      </c>
      <c r="F32" s="6">
        <v>42</v>
      </c>
      <c r="G32" s="6">
        <v>260</v>
      </c>
      <c r="H32" s="6">
        <v>80</v>
      </c>
      <c r="I32" s="5" t="str">
        <f>VLOOKUP(B32,Formulas_Majors!A$2:B$1000,2,FALSE)</f>
        <v>Tech</v>
      </c>
      <c r="J32" s="5"/>
      <c r="K32">
        <f t="shared" si="0"/>
        <v>97</v>
      </c>
      <c r="L32" s="7">
        <f t="shared" si="1"/>
        <v>0.59509202453987731</v>
      </c>
      <c r="M32" s="34">
        <f t="shared" ref="M32:M33" si="26">ROUND(E32*1/3,)</f>
        <v>54</v>
      </c>
      <c r="N32" s="34" t="str">
        <f t="shared" ref="N32:N33" si="27">IF(F32&gt;M32,"Above Benchmark","Below Benchmark")</f>
        <v>Below Benchmark</v>
      </c>
      <c r="O32" s="34">
        <f t="shared" ref="O32:O33" si="28">ROUND(G32*1/3,)</f>
        <v>87</v>
      </c>
      <c r="P32" s="34" t="str">
        <f t="shared" ref="P32:P33" si="29">IF(H32&gt;O32,"Above Benchmark", "Below Benchmark")</f>
        <v>Below Benchmark</v>
      </c>
    </row>
    <row r="33" spans="1:16" ht="15.75" customHeight="1" x14ac:dyDescent="0.75">
      <c r="A33" s="5" t="s">
        <v>12</v>
      </c>
      <c r="B33" s="5" t="s">
        <v>47</v>
      </c>
      <c r="C33" s="5" t="s">
        <v>14</v>
      </c>
      <c r="D33" s="5" t="s">
        <v>48</v>
      </c>
      <c r="E33" s="6">
        <v>82</v>
      </c>
      <c r="F33" s="6">
        <v>0</v>
      </c>
      <c r="G33" s="6">
        <v>116</v>
      </c>
      <c r="H33" s="6">
        <v>9</v>
      </c>
      <c r="I33" s="5" t="str">
        <f>VLOOKUP(B33,Formulas_Majors!A$2:B$1000,2,FALSE)</f>
        <v>Business-Other</v>
      </c>
      <c r="J33" s="5"/>
      <c r="K33">
        <f t="shared" si="0"/>
        <v>34</v>
      </c>
      <c r="L33" s="7">
        <f t="shared" si="1"/>
        <v>0.41463414634146339</v>
      </c>
      <c r="M33" s="34">
        <f t="shared" si="26"/>
        <v>27</v>
      </c>
      <c r="N33" s="34" t="str">
        <f t="shared" si="27"/>
        <v>Below Benchmark</v>
      </c>
      <c r="O33" s="34">
        <f t="shared" si="28"/>
        <v>39</v>
      </c>
      <c r="P33" s="34" t="str">
        <f t="shared" si="29"/>
        <v>Below Benchmark</v>
      </c>
    </row>
    <row r="34" spans="1:16" ht="15.75" customHeight="1" x14ac:dyDescent="0.75">
      <c r="A34" s="5" t="s">
        <v>12</v>
      </c>
      <c r="B34" s="5" t="s">
        <v>49</v>
      </c>
      <c r="C34" s="5" t="s">
        <v>18</v>
      </c>
      <c r="D34" s="5" t="s">
        <v>19</v>
      </c>
      <c r="E34" s="6">
        <v>321</v>
      </c>
      <c r="F34" s="6">
        <v>36</v>
      </c>
      <c r="G34" s="6">
        <v>392</v>
      </c>
      <c r="H34" s="6">
        <v>44</v>
      </c>
      <c r="I34" s="5" t="str">
        <f>VLOOKUP(B34,Formulas_Majors!A$2:B$1000,2,FALSE)</f>
        <v>Business-Other</v>
      </c>
      <c r="J34" s="5"/>
      <c r="K34">
        <f t="shared" si="0"/>
        <v>71</v>
      </c>
      <c r="L34" s="7">
        <f t="shared" si="1"/>
        <v>0.22118380062305296</v>
      </c>
      <c r="M34" s="34">
        <f t="shared" ref="M34:M37" si="30">ROUND(E34*1/6,)</f>
        <v>54</v>
      </c>
      <c r="N34" s="34" t="str">
        <f t="shared" ref="N34:N37" si="31">IF(F34&gt;M34, "Above Benchmark", "Below Benchmark")</f>
        <v>Below Benchmark</v>
      </c>
      <c r="O34" s="34">
        <f t="shared" ref="O34:O37" si="32">ROUND(G34*1/6,)</f>
        <v>65</v>
      </c>
      <c r="P34" s="34" t="str">
        <f t="shared" ref="P34:P37" si="33">IF(H34&gt;O34,"Above Benchmark","Below Benchmark")</f>
        <v>Below Benchmark</v>
      </c>
    </row>
    <row r="35" spans="1:16" ht="15.75" customHeight="1" x14ac:dyDescent="0.75">
      <c r="A35" s="5" t="s">
        <v>12</v>
      </c>
      <c r="B35" s="5" t="s">
        <v>50</v>
      </c>
      <c r="C35" s="5" t="s">
        <v>18</v>
      </c>
      <c r="D35" s="5" t="s">
        <v>21</v>
      </c>
      <c r="E35" s="6">
        <v>149</v>
      </c>
      <c r="F35" s="6">
        <v>46</v>
      </c>
      <c r="G35" s="6">
        <v>168</v>
      </c>
      <c r="H35" s="6">
        <v>45</v>
      </c>
      <c r="I35" s="5" t="str">
        <f>VLOOKUP(B35,Formulas_Majors!A$2:B$1000,2,FALSE)</f>
        <v>Communications/Media</v>
      </c>
      <c r="J35" s="5"/>
      <c r="K35">
        <f t="shared" si="0"/>
        <v>19</v>
      </c>
      <c r="L35" s="7">
        <f t="shared" si="1"/>
        <v>0.12751677852348994</v>
      </c>
      <c r="M35" s="34">
        <f t="shared" si="30"/>
        <v>25</v>
      </c>
      <c r="N35" s="34" t="str">
        <f t="shared" si="31"/>
        <v>Above Benchmark</v>
      </c>
      <c r="O35" s="34">
        <f t="shared" si="32"/>
        <v>28</v>
      </c>
      <c r="P35" s="34" t="str">
        <f t="shared" si="33"/>
        <v>Above Benchmark</v>
      </c>
    </row>
    <row r="36" spans="1:16" ht="15.75" customHeight="1" x14ac:dyDescent="0.75">
      <c r="A36" s="5" t="s">
        <v>12</v>
      </c>
      <c r="B36" s="5" t="s">
        <v>51</v>
      </c>
      <c r="C36" s="5" t="s">
        <v>18</v>
      </c>
      <c r="D36" s="5" t="s">
        <v>21</v>
      </c>
      <c r="E36" s="6">
        <v>96</v>
      </c>
      <c r="F36" s="6">
        <v>21</v>
      </c>
      <c r="G36" s="6">
        <v>56</v>
      </c>
      <c r="H36" s="6">
        <v>32</v>
      </c>
      <c r="I36" s="5" t="str">
        <f>VLOOKUP(B36,Formulas_Majors!A$2:B$1000,2,FALSE)</f>
        <v>Liberal Arts</v>
      </c>
      <c r="J36" s="5"/>
      <c r="K36">
        <f t="shared" si="0"/>
        <v>-40</v>
      </c>
      <c r="L36" s="7">
        <f t="shared" si="1"/>
        <v>-0.41666666666666669</v>
      </c>
      <c r="M36" s="34">
        <f t="shared" si="30"/>
        <v>16</v>
      </c>
      <c r="N36" s="34" t="str">
        <f t="shared" si="31"/>
        <v>Above Benchmark</v>
      </c>
      <c r="O36" s="34">
        <f t="shared" si="32"/>
        <v>9</v>
      </c>
      <c r="P36" s="34" t="str">
        <f t="shared" si="33"/>
        <v>Above Benchmark</v>
      </c>
    </row>
    <row r="37" spans="1:16" ht="15.75" customHeight="1" x14ac:dyDescent="0.75">
      <c r="A37" s="5" t="s">
        <v>12</v>
      </c>
      <c r="B37" s="5" t="s">
        <v>52</v>
      </c>
      <c r="C37" s="5" t="s">
        <v>18</v>
      </c>
      <c r="D37" s="5" t="s">
        <v>19</v>
      </c>
      <c r="E37" s="6">
        <v>700</v>
      </c>
      <c r="F37" s="6">
        <v>226</v>
      </c>
      <c r="G37" s="6">
        <v>767</v>
      </c>
      <c r="H37" s="6">
        <v>207</v>
      </c>
      <c r="I37" s="5" t="str">
        <f>VLOOKUP(B37,Formulas_Majors!A$2:B$1000,2,FALSE)</f>
        <v>Business-Other</v>
      </c>
      <c r="J37" s="5"/>
      <c r="K37">
        <f t="shared" si="0"/>
        <v>67</v>
      </c>
      <c r="L37" s="7">
        <f t="shared" si="1"/>
        <v>9.571428571428571E-2</v>
      </c>
      <c r="M37" s="34">
        <f t="shared" si="30"/>
        <v>117</v>
      </c>
      <c r="N37" s="34" t="str">
        <f t="shared" si="31"/>
        <v>Above Benchmark</v>
      </c>
      <c r="O37" s="34">
        <f t="shared" si="32"/>
        <v>128</v>
      </c>
      <c r="P37" s="34" t="str">
        <f t="shared" si="33"/>
        <v>Above Benchmark</v>
      </c>
    </row>
    <row r="38" spans="1:16" ht="15.75" customHeight="1" x14ac:dyDescent="0.75">
      <c r="A38" s="5" t="s">
        <v>12</v>
      </c>
      <c r="B38" s="5" t="s">
        <v>53</v>
      </c>
      <c r="C38" s="5" t="s">
        <v>14</v>
      </c>
      <c r="D38" s="5" t="s">
        <v>16</v>
      </c>
      <c r="E38" s="6">
        <v>56</v>
      </c>
      <c r="F38" s="6">
        <v>43</v>
      </c>
      <c r="G38" s="6">
        <v>61</v>
      </c>
      <c r="H38" s="6">
        <v>29</v>
      </c>
      <c r="I38" s="5" t="str">
        <f>VLOOKUP(B38,Formulas_Majors!A$2:B$1000,2,FALSE)</f>
        <v>Business-Other</v>
      </c>
      <c r="J38" s="5"/>
      <c r="K38">
        <f t="shared" si="0"/>
        <v>5</v>
      </c>
      <c r="L38" s="7">
        <f t="shared" si="1"/>
        <v>8.9285714285714288E-2</v>
      </c>
      <c r="M38" s="34">
        <f>ROUND(E38*1/3,)</f>
        <v>19</v>
      </c>
      <c r="N38" s="34" t="str">
        <f>IF(F38&gt;M38,"Above Benchmark","Below Benchmark")</f>
        <v>Above Benchmark</v>
      </c>
      <c r="O38" s="34">
        <f>ROUND(G38*1/3,)</f>
        <v>20</v>
      </c>
      <c r="P38" s="34" t="str">
        <f>IF(H38&gt;O38,"Above Benchmark", "Below Benchmark")</f>
        <v>Above Benchmark</v>
      </c>
    </row>
    <row r="39" spans="1:16" ht="15.75" customHeight="1" x14ac:dyDescent="0.75">
      <c r="A39" s="5" t="s">
        <v>12</v>
      </c>
      <c r="B39" s="5" t="s">
        <v>54</v>
      </c>
      <c r="C39" s="5" t="s">
        <v>18</v>
      </c>
      <c r="D39" s="5" t="s">
        <v>19</v>
      </c>
      <c r="E39" s="6">
        <v>1611</v>
      </c>
      <c r="F39" s="6">
        <v>394</v>
      </c>
      <c r="G39" s="6">
        <v>1903</v>
      </c>
      <c r="H39" s="6">
        <v>416</v>
      </c>
      <c r="I39" s="5" t="str">
        <f>VLOOKUP(B39,Formulas_Majors!A$2:B$1000,2,FALSE)</f>
        <v>Business-Other</v>
      </c>
      <c r="J39" s="5"/>
      <c r="K39">
        <f t="shared" si="0"/>
        <v>292</v>
      </c>
      <c r="L39" s="7">
        <f t="shared" si="1"/>
        <v>0.18125387957790193</v>
      </c>
      <c r="M39" s="34">
        <f t="shared" ref="M39:M40" si="34">ROUND(E39*1/6,)</f>
        <v>269</v>
      </c>
      <c r="N39" s="34" t="str">
        <f t="shared" ref="N39:N40" si="35">IF(F39&gt;M39, "Above Benchmark", "Below Benchmark")</f>
        <v>Above Benchmark</v>
      </c>
      <c r="O39" s="34">
        <f t="shared" ref="O39:O40" si="36">ROUND(G39*1/6,)</f>
        <v>317</v>
      </c>
      <c r="P39" s="34" t="str">
        <f t="shared" ref="P39:P40" si="37">IF(H39&gt;O39,"Above Benchmark","Below Benchmark")</f>
        <v>Above Benchmark</v>
      </c>
    </row>
    <row r="40" spans="1:16" ht="15.75" customHeight="1" x14ac:dyDescent="0.75">
      <c r="A40" s="5" t="s">
        <v>12</v>
      </c>
      <c r="B40" s="5" t="s">
        <v>55</v>
      </c>
      <c r="C40" s="5" t="s">
        <v>18</v>
      </c>
      <c r="D40" s="5" t="s">
        <v>21</v>
      </c>
      <c r="E40" s="6">
        <v>148</v>
      </c>
      <c r="F40" s="6">
        <v>29</v>
      </c>
      <c r="G40" s="6">
        <v>167</v>
      </c>
      <c r="H40" s="6">
        <v>53</v>
      </c>
      <c r="I40" s="5" t="str">
        <f>VLOOKUP(B40,Formulas_Majors!A$2:B$1000,2,FALSE)</f>
        <v>Mathematics</v>
      </c>
      <c r="J40" s="5"/>
      <c r="K40">
        <f t="shared" si="0"/>
        <v>19</v>
      </c>
      <c r="L40" s="7">
        <f t="shared" si="1"/>
        <v>0.12837837837837837</v>
      </c>
      <c r="M40" s="34">
        <f t="shared" si="34"/>
        <v>25</v>
      </c>
      <c r="N40" s="34" t="str">
        <f t="shared" si="35"/>
        <v>Above Benchmark</v>
      </c>
      <c r="O40" s="34">
        <f t="shared" si="36"/>
        <v>28</v>
      </c>
      <c r="P40" s="34" t="str">
        <f t="shared" si="37"/>
        <v>Above Benchmark</v>
      </c>
    </row>
    <row r="41" spans="1:16" ht="15.75" customHeight="1" x14ac:dyDescent="0.75">
      <c r="A41" s="5" t="s">
        <v>12</v>
      </c>
      <c r="B41" s="5" t="s">
        <v>56</v>
      </c>
      <c r="C41" s="5" t="s">
        <v>14</v>
      </c>
      <c r="D41" s="5" t="s">
        <v>23</v>
      </c>
      <c r="E41" s="6">
        <v>36</v>
      </c>
      <c r="F41" s="6">
        <v>18</v>
      </c>
      <c r="G41" s="6">
        <v>41</v>
      </c>
      <c r="H41" s="6">
        <v>20</v>
      </c>
      <c r="I41" s="5" t="str">
        <f>VLOOKUP(B41,Formulas_Majors!A$2:B$1000,2,FALSE)</f>
        <v>Health</v>
      </c>
      <c r="J41" s="5"/>
      <c r="K41">
        <f t="shared" si="0"/>
        <v>5</v>
      </c>
      <c r="L41" s="7">
        <f t="shared" si="1"/>
        <v>0.1388888888888889</v>
      </c>
      <c r="M41" s="34">
        <f>ROUND(E41*1/3,)</f>
        <v>12</v>
      </c>
      <c r="N41" s="34" t="str">
        <f>IF(F41&gt;M41,"Above Benchmark","Below Benchmark")</f>
        <v>Above Benchmark</v>
      </c>
      <c r="O41" s="34">
        <f>ROUND(G41*1/3,)</f>
        <v>14</v>
      </c>
      <c r="P41" s="34" t="str">
        <f>IF(H41&gt;O41,"Above Benchmark", "Below Benchmark")</f>
        <v>Above Benchmark</v>
      </c>
    </row>
    <row r="42" spans="1:16" ht="15.75" customHeight="1" x14ac:dyDescent="0.75">
      <c r="A42" s="5" t="s">
        <v>12</v>
      </c>
      <c r="B42" s="5" t="s">
        <v>57</v>
      </c>
      <c r="C42" s="5" t="s">
        <v>18</v>
      </c>
      <c r="D42" s="5" t="s">
        <v>21</v>
      </c>
      <c r="E42" s="6">
        <v>57</v>
      </c>
      <c r="F42" s="6">
        <v>17</v>
      </c>
      <c r="G42" s="6">
        <v>66</v>
      </c>
      <c r="H42" s="6">
        <v>12</v>
      </c>
      <c r="I42" s="5" t="str">
        <f>VLOOKUP(B42,Formulas_Majors!A$2:B$1000,2,FALSE)</f>
        <v>Performance and Fine Arts</v>
      </c>
      <c r="J42" s="5"/>
      <c r="K42">
        <f t="shared" si="0"/>
        <v>9</v>
      </c>
      <c r="L42" s="7">
        <f t="shared" si="1"/>
        <v>0.15789473684210525</v>
      </c>
      <c r="M42" s="34">
        <f t="shared" ref="M42:M44" si="38">ROUND(E42*1/6,)</f>
        <v>10</v>
      </c>
      <c r="N42" s="34" t="str">
        <f t="shared" ref="N42:N44" si="39">IF(F42&gt;M42, "Above Benchmark", "Below Benchmark")</f>
        <v>Above Benchmark</v>
      </c>
      <c r="O42" s="34">
        <f t="shared" ref="O42:O44" si="40">ROUND(G42*1/6,)</f>
        <v>11</v>
      </c>
      <c r="P42" s="34" t="str">
        <f t="shared" ref="P42:P44" si="41">IF(H42&gt;O42,"Above Benchmark","Below Benchmark")</f>
        <v>Above Benchmark</v>
      </c>
    </row>
    <row r="43" spans="1:16" ht="15.75" customHeight="1" x14ac:dyDescent="0.75">
      <c r="A43" s="5" t="s">
        <v>12</v>
      </c>
      <c r="B43" s="5" t="s">
        <v>58</v>
      </c>
      <c r="C43" s="5" t="s">
        <v>18</v>
      </c>
      <c r="D43" s="5" t="s">
        <v>21</v>
      </c>
      <c r="E43" s="6">
        <v>29</v>
      </c>
      <c r="F43" s="6">
        <v>17</v>
      </c>
      <c r="G43" s="6">
        <v>38</v>
      </c>
      <c r="H43" s="6">
        <v>12</v>
      </c>
      <c r="I43" s="5" t="str">
        <f>VLOOKUP(B43,Formulas_Majors!A$2:B$1000,2,FALSE)</f>
        <v>Liberal Arts</v>
      </c>
      <c r="J43" s="5"/>
      <c r="K43">
        <f t="shared" si="0"/>
        <v>9</v>
      </c>
      <c r="L43" s="7">
        <f t="shared" si="1"/>
        <v>0.31034482758620691</v>
      </c>
      <c r="M43" s="34">
        <f t="shared" si="38"/>
        <v>5</v>
      </c>
      <c r="N43" s="34" t="str">
        <f t="shared" si="39"/>
        <v>Above Benchmark</v>
      </c>
      <c r="O43" s="34">
        <f t="shared" si="40"/>
        <v>6</v>
      </c>
      <c r="P43" s="34" t="str">
        <f t="shared" si="41"/>
        <v>Above Benchmark</v>
      </c>
    </row>
    <row r="44" spans="1:16" ht="15.75" customHeight="1" x14ac:dyDescent="0.75">
      <c r="A44" s="5" t="s">
        <v>12</v>
      </c>
      <c r="B44" s="5" t="s">
        <v>59</v>
      </c>
      <c r="C44" s="5" t="s">
        <v>18</v>
      </c>
      <c r="D44" s="5" t="s">
        <v>21</v>
      </c>
      <c r="E44" s="6">
        <v>351</v>
      </c>
      <c r="F44" s="6">
        <v>129</v>
      </c>
      <c r="G44" s="6">
        <v>451</v>
      </c>
      <c r="H44" s="6">
        <v>105</v>
      </c>
      <c r="I44" s="5" t="str">
        <f>VLOOKUP(B44,Formulas_Majors!A$2:B$1000,2,FALSE)</f>
        <v>Liberal Arts</v>
      </c>
      <c r="J44" s="5"/>
      <c r="K44">
        <f t="shared" si="0"/>
        <v>100</v>
      </c>
      <c r="L44" s="7">
        <f t="shared" si="1"/>
        <v>0.28490028490028491</v>
      </c>
      <c r="M44" s="34">
        <f t="shared" si="38"/>
        <v>59</v>
      </c>
      <c r="N44" s="34" t="str">
        <f t="shared" si="39"/>
        <v>Above Benchmark</v>
      </c>
      <c r="O44" s="34">
        <f t="shared" si="40"/>
        <v>75</v>
      </c>
      <c r="P44" s="34" t="str">
        <f t="shared" si="41"/>
        <v>Above Benchmark</v>
      </c>
    </row>
    <row r="45" spans="1:16" ht="15.75" customHeight="1" x14ac:dyDescent="0.75">
      <c r="A45" s="5" t="s">
        <v>12</v>
      </c>
      <c r="B45" s="5" t="s">
        <v>60</v>
      </c>
      <c r="C45" s="5" t="s">
        <v>14</v>
      </c>
      <c r="D45" s="5" t="s">
        <v>61</v>
      </c>
      <c r="E45" s="6">
        <v>562</v>
      </c>
      <c r="F45" s="6">
        <v>190</v>
      </c>
      <c r="G45" s="6">
        <v>508</v>
      </c>
      <c r="H45" s="6">
        <v>205</v>
      </c>
      <c r="I45" s="5" t="str">
        <f>VLOOKUP(B45,Formulas_Majors!A$2:B$1000,2,FALSE)</f>
        <v>Government</v>
      </c>
      <c r="J45" s="5"/>
      <c r="K45">
        <f t="shared" si="0"/>
        <v>-54</v>
      </c>
      <c r="L45" s="7">
        <f t="shared" si="1"/>
        <v>-9.6085409252669035E-2</v>
      </c>
      <c r="M45" s="34">
        <f>ROUND(E45*1/3,)</f>
        <v>187</v>
      </c>
      <c r="N45" s="34" t="str">
        <f>IF(F45&gt;M45,"Above Benchmark","Below Benchmark")</f>
        <v>Above Benchmark</v>
      </c>
      <c r="O45" s="34">
        <f>ROUND(G45*1/3,)</f>
        <v>169</v>
      </c>
      <c r="P45" s="34" t="str">
        <f>IF(H45&gt;O45,"Above Benchmark", "Below Benchmark")</f>
        <v>Above Benchmark</v>
      </c>
    </row>
    <row r="46" spans="1:16" ht="15.75" customHeight="1" x14ac:dyDescent="0.75">
      <c r="A46" s="5" t="s">
        <v>12</v>
      </c>
      <c r="B46" s="5" t="s">
        <v>62</v>
      </c>
      <c r="C46" s="5" t="s">
        <v>18</v>
      </c>
      <c r="D46" s="5" t="s">
        <v>37</v>
      </c>
      <c r="E46" s="6">
        <v>163</v>
      </c>
      <c r="F46" s="6">
        <v>48</v>
      </c>
      <c r="G46" s="6">
        <v>162</v>
      </c>
      <c r="H46" s="6">
        <v>58</v>
      </c>
      <c r="I46" s="5" t="str">
        <f>VLOOKUP(B46,Formulas_Majors!A$2:B$1000,2,FALSE)</f>
        <v>Government</v>
      </c>
      <c r="J46" s="5"/>
      <c r="K46">
        <f t="shared" si="0"/>
        <v>-1</v>
      </c>
      <c r="L46" s="7">
        <f t="shared" si="1"/>
        <v>-6.1349693251533744E-3</v>
      </c>
      <c r="M46" s="34">
        <f>ROUND(E46*1/6,)</f>
        <v>27</v>
      </c>
      <c r="N46" s="34" t="str">
        <f>IF(F46&gt;M46, "Above Benchmark", "Below Benchmark")</f>
        <v>Above Benchmark</v>
      </c>
      <c r="O46" s="34">
        <f>ROUND(G46*1/6,)</f>
        <v>27</v>
      </c>
      <c r="P46" s="34" t="str">
        <f>IF(H46&gt;O46,"Above Benchmark","Below Benchmark")</f>
        <v>Above Benchmark</v>
      </c>
    </row>
    <row r="47" spans="1:16" ht="15.75" customHeight="1" x14ac:dyDescent="0.75">
      <c r="A47" s="5" t="s">
        <v>12</v>
      </c>
      <c r="B47" s="5" t="s">
        <v>63</v>
      </c>
      <c r="C47" s="5" t="s">
        <v>14</v>
      </c>
      <c r="D47" s="5" t="s">
        <v>16</v>
      </c>
      <c r="E47" s="6">
        <v>81</v>
      </c>
      <c r="F47" s="6">
        <v>32</v>
      </c>
      <c r="G47" s="6">
        <v>66</v>
      </c>
      <c r="H47" s="6">
        <v>36</v>
      </c>
      <c r="I47" s="5" t="str">
        <f>VLOOKUP(B47,Formulas_Majors!A$2:B$1000,2,FALSE)</f>
        <v>Finance/Accounting</v>
      </c>
      <c r="J47" s="5"/>
      <c r="K47">
        <f t="shared" si="0"/>
        <v>-15</v>
      </c>
      <c r="L47" s="7">
        <f t="shared" si="1"/>
        <v>-0.18518518518518517</v>
      </c>
      <c r="M47" s="34">
        <f t="shared" ref="M47:M48" si="42">ROUND(E47*1/3,)</f>
        <v>27</v>
      </c>
      <c r="N47" s="34" t="str">
        <f t="shared" ref="N47:N48" si="43">IF(F47&gt;M47,"Above Benchmark","Below Benchmark")</f>
        <v>Above Benchmark</v>
      </c>
      <c r="O47" s="34">
        <f t="shared" ref="O47:O48" si="44">ROUND(G47*1/3,)</f>
        <v>22</v>
      </c>
      <c r="P47" s="34" t="str">
        <f t="shared" ref="P47:P48" si="45">IF(H47&gt;O47,"Above Benchmark", "Below Benchmark")</f>
        <v>Above Benchmark</v>
      </c>
    </row>
    <row r="48" spans="1:16" ht="15.75" customHeight="1" x14ac:dyDescent="0.75">
      <c r="A48" s="5" t="s">
        <v>12</v>
      </c>
      <c r="B48" s="5" t="s">
        <v>64</v>
      </c>
      <c r="C48" s="5" t="s">
        <v>14</v>
      </c>
      <c r="D48" s="5" t="s">
        <v>16</v>
      </c>
      <c r="E48" s="6">
        <v>32</v>
      </c>
      <c r="F48" s="6">
        <v>4</v>
      </c>
      <c r="G48" s="6">
        <v>35</v>
      </c>
      <c r="H48" s="6">
        <v>11</v>
      </c>
      <c r="I48" s="5" t="str">
        <f>VLOOKUP(B48,Formulas_Majors!A$2:B$1000,2,FALSE)</f>
        <v>Business-Other</v>
      </c>
      <c r="J48" s="5"/>
      <c r="K48">
        <f t="shared" si="0"/>
        <v>3</v>
      </c>
      <c r="L48" s="7">
        <f t="shared" si="1"/>
        <v>9.375E-2</v>
      </c>
      <c r="M48" s="34">
        <f t="shared" si="42"/>
        <v>11</v>
      </c>
      <c r="N48" s="34" t="str">
        <f t="shared" si="43"/>
        <v>Below Benchmark</v>
      </c>
      <c r="O48" s="34">
        <f t="shared" si="44"/>
        <v>12</v>
      </c>
      <c r="P48" s="34" t="str">
        <f t="shared" si="45"/>
        <v>Below Benchmark</v>
      </c>
    </row>
    <row r="49" spans="1:29" ht="15.75" customHeight="1" x14ac:dyDescent="0.75">
      <c r="A49" s="5" t="s">
        <v>12</v>
      </c>
      <c r="B49" s="5" t="s">
        <v>64</v>
      </c>
      <c r="C49" s="5" t="s">
        <v>18</v>
      </c>
      <c r="D49" s="5" t="s">
        <v>19</v>
      </c>
      <c r="E49" s="6">
        <v>193</v>
      </c>
      <c r="F49" s="6">
        <v>66</v>
      </c>
      <c r="G49" s="6">
        <v>211</v>
      </c>
      <c r="H49" s="6">
        <v>64</v>
      </c>
      <c r="I49" s="5" t="str">
        <f>VLOOKUP(B49,Formulas_Majors!A$2:B$1000,2,FALSE)</f>
        <v>Business-Other</v>
      </c>
      <c r="J49" s="5"/>
      <c r="K49">
        <f t="shared" si="0"/>
        <v>18</v>
      </c>
      <c r="L49" s="7">
        <f t="shared" si="1"/>
        <v>9.3264248704663211E-2</v>
      </c>
      <c r="M49" s="34">
        <f t="shared" ref="M49:M52" si="46">ROUND(E49*1/6,)</f>
        <v>32</v>
      </c>
      <c r="N49" s="34" t="str">
        <f t="shared" ref="N49:N52" si="47">IF(F49&gt;M49, "Above Benchmark", "Below Benchmark")</f>
        <v>Above Benchmark</v>
      </c>
      <c r="O49" s="34">
        <f t="shared" ref="O49:O52" si="48">ROUND(G49*1/6,)</f>
        <v>35</v>
      </c>
      <c r="P49" s="34" t="str">
        <f t="shared" ref="P49:P52" si="49">IF(H49&gt;O49,"Above Benchmark","Below Benchmark")</f>
        <v>Above Benchmark</v>
      </c>
    </row>
    <row r="50" spans="1:29" ht="15.75" customHeight="1" x14ac:dyDescent="0.75">
      <c r="A50" s="5" t="s">
        <v>12</v>
      </c>
      <c r="B50" s="5" t="s">
        <v>65</v>
      </c>
      <c r="C50" s="5" t="s">
        <v>18</v>
      </c>
      <c r="D50" s="5" t="s">
        <v>21</v>
      </c>
      <c r="E50" s="6">
        <v>40</v>
      </c>
      <c r="F50" s="6">
        <v>15</v>
      </c>
      <c r="G50" s="6">
        <v>61</v>
      </c>
      <c r="H50" s="6">
        <v>12</v>
      </c>
      <c r="I50" s="5" t="str">
        <f>VLOOKUP(B50,Formulas_Majors!A$2:B$1000,2,FALSE)</f>
        <v>Liberal Arts</v>
      </c>
      <c r="J50" s="5"/>
      <c r="K50">
        <f t="shared" si="0"/>
        <v>21</v>
      </c>
      <c r="L50" s="7">
        <f t="shared" si="1"/>
        <v>0.52500000000000002</v>
      </c>
      <c r="M50" s="34">
        <f t="shared" si="46"/>
        <v>7</v>
      </c>
      <c r="N50" s="34" t="str">
        <f t="shared" si="47"/>
        <v>Above Benchmark</v>
      </c>
      <c r="O50" s="34">
        <f t="shared" si="48"/>
        <v>10</v>
      </c>
      <c r="P50" s="34" t="str">
        <f t="shared" si="49"/>
        <v>Above Benchmark</v>
      </c>
    </row>
    <row r="51" spans="1:29" ht="15.75" customHeight="1" x14ac:dyDescent="0.75">
      <c r="A51" s="5" t="s">
        <v>12</v>
      </c>
      <c r="B51" s="5" t="s">
        <v>66</v>
      </c>
      <c r="C51" s="5" t="s">
        <v>18</v>
      </c>
      <c r="D51" s="5" t="s">
        <v>21</v>
      </c>
      <c r="E51" s="6">
        <v>6</v>
      </c>
      <c r="F51" s="6">
        <v>6</v>
      </c>
      <c r="G51" s="6">
        <v>11</v>
      </c>
      <c r="H51" s="6">
        <v>4</v>
      </c>
      <c r="I51" s="5" t="str">
        <f>VLOOKUP(B51,Formulas_Majors!A$2:B$1000,2,FALSE)</f>
        <v>Liberal Arts</v>
      </c>
      <c r="J51" s="5"/>
      <c r="K51">
        <f t="shared" si="0"/>
        <v>5</v>
      </c>
      <c r="L51" s="7">
        <f t="shared" si="1"/>
        <v>0.83333333333333337</v>
      </c>
      <c r="M51" s="34">
        <f t="shared" si="46"/>
        <v>1</v>
      </c>
      <c r="N51" s="34" t="str">
        <f t="shared" si="47"/>
        <v>Above Benchmark</v>
      </c>
      <c r="O51" s="34">
        <f t="shared" si="48"/>
        <v>2</v>
      </c>
      <c r="P51" s="34" t="str">
        <f t="shared" si="49"/>
        <v>Above Benchmark</v>
      </c>
    </row>
    <row r="52" spans="1:29" ht="15.75" customHeight="1" x14ac:dyDescent="0.75">
      <c r="A52" s="5" t="s">
        <v>12</v>
      </c>
      <c r="B52" s="5" t="s">
        <v>67</v>
      </c>
      <c r="C52" s="5" t="s">
        <v>18</v>
      </c>
      <c r="D52" s="5" t="s">
        <v>21</v>
      </c>
      <c r="E52" s="6">
        <v>24</v>
      </c>
      <c r="F52" s="6">
        <v>6</v>
      </c>
      <c r="G52" s="6">
        <v>28</v>
      </c>
      <c r="H52" s="6">
        <v>6</v>
      </c>
      <c r="I52" s="5" t="str">
        <f>VLOOKUP(B52,Formulas_Majors!A$2:B$1000,2,FALSE)</f>
        <v>Mathematics</v>
      </c>
      <c r="J52" s="5"/>
      <c r="K52">
        <f t="shared" si="0"/>
        <v>4</v>
      </c>
      <c r="L52" s="7">
        <f t="shared" si="1"/>
        <v>0.16666666666666666</v>
      </c>
      <c r="M52" s="34">
        <f t="shared" si="46"/>
        <v>4</v>
      </c>
      <c r="N52" s="34" t="str">
        <f t="shared" si="47"/>
        <v>Above Benchmark</v>
      </c>
      <c r="O52" s="34">
        <f t="shared" si="48"/>
        <v>5</v>
      </c>
      <c r="P52" s="34" t="str">
        <f t="shared" si="49"/>
        <v>Above Benchmark</v>
      </c>
    </row>
    <row r="53" spans="1:29" ht="15.75" customHeight="1" x14ac:dyDescent="0.75">
      <c r="A53" s="5" t="s">
        <v>12</v>
      </c>
      <c r="B53" s="5" t="s">
        <v>67</v>
      </c>
      <c r="C53" s="5" t="s">
        <v>14</v>
      </c>
      <c r="D53" s="5" t="s">
        <v>16</v>
      </c>
      <c r="E53" s="6">
        <v>106</v>
      </c>
      <c r="F53" s="6">
        <v>39</v>
      </c>
      <c r="G53" s="6">
        <v>112</v>
      </c>
      <c r="H53" s="6">
        <v>31</v>
      </c>
      <c r="I53" s="5" t="str">
        <f>VLOOKUP(B53,Formulas_Majors!A$2:B$1000,2,FALSE)</f>
        <v>Mathematics</v>
      </c>
      <c r="J53" s="5"/>
      <c r="K53">
        <f t="shared" si="0"/>
        <v>6</v>
      </c>
      <c r="L53" s="7">
        <f t="shared" si="1"/>
        <v>5.6603773584905662E-2</v>
      </c>
      <c r="M53" s="34">
        <f>ROUND(E53*1/3,)</f>
        <v>35</v>
      </c>
      <c r="N53" s="34" t="str">
        <f>IF(F53&gt;M53,"Above Benchmark","Below Benchmark")</f>
        <v>Above Benchmark</v>
      </c>
      <c r="O53" s="34">
        <f>ROUND(G53*1/3,)</f>
        <v>37</v>
      </c>
      <c r="P53" s="34" t="str">
        <f>IF(H53&gt;O53,"Above Benchmark", "Below Benchmark")</f>
        <v>Below Benchmark</v>
      </c>
    </row>
    <row r="54" spans="1:29" ht="15.75" customHeight="1" x14ac:dyDescent="0.75">
      <c r="A54" s="5" t="s">
        <v>12</v>
      </c>
      <c r="B54" s="5" t="s">
        <v>68</v>
      </c>
      <c r="C54" s="5" t="s">
        <v>18</v>
      </c>
      <c r="D54" s="5" t="s">
        <v>19</v>
      </c>
      <c r="E54" s="6">
        <v>178</v>
      </c>
      <c r="F54" s="6">
        <v>38</v>
      </c>
      <c r="G54" s="6">
        <v>179</v>
      </c>
      <c r="H54" s="6">
        <v>55</v>
      </c>
      <c r="I54" s="5" t="str">
        <f>VLOOKUP(B54,Formulas_Majors!A$2:B$1000,2,FALSE)</f>
        <v>Mathematics</v>
      </c>
      <c r="J54" s="5"/>
      <c r="K54">
        <f t="shared" si="0"/>
        <v>1</v>
      </c>
      <c r="L54" s="7">
        <f t="shared" si="1"/>
        <v>5.6179775280898875E-3</v>
      </c>
      <c r="M54" s="34">
        <f>ROUND(E54*1/6,)</f>
        <v>30</v>
      </c>
      <c r="N54" s="34" t="str">
        <f>IF(F54&gt;M54, "Above Benchmark", "Below Benchmark")</f>
        <v>Above Benchmark</v>
      </c>
      <c r="O54" s="34">
        <f>ROUND(G54*1/6,)</f>
        <v>30</v>
      </c>
      <c r="P54" s="34" t="str">
        <f>IF(H54&gt;O54,"Above Benchmark","Below Benchmark")</f>
        <v>Above Benchmark</v>
      </c>
    </row>
    <row r="55" spans="1:29" ht="15.75" customHeight="1" x14ac:dyDescent="0.75">
      <c r="A55" s="5" t="s">
        <v>12</v>
      </c>
      <c r="B55" s="5" t="s">
        <v>69</v>
      </c>
      <c r="C55" s="5" t="s">
        <v>14</v>
      </c>
      <c r="D55" s="5" t="s">
        <v>16</v>
      </c>
      <c r="E55" s="6">
        <v>123</v>
      </c>
      <c r="F55" s="6">
        <v>70</v>
      </c>
      <c r="G55" s="6">
        <v>153</v>
      </c>
      <c r="H55" s="6">
        <v>67</v>
      </c>
      <c r="I55" s="5" t="str">
        <f>VLOOKUP(B55,Formulas_Majors!A$2:B$1000,2,FALSE)</f>
        <v>Finance/Accounting</v>
      </c>
      <c r="J55" s="5"/>
      <c r="K55">
        <f t="shared" si="0"/>
        <v>30</v>
      </c>
      <c r="L55" s="7">
        <f t="shared" si="1"/>
        <v>0.24390243902439024</v>
      </c>
      <c r="M55" s="34">
        <f t="shared" ref="M55:M56" si="50">ROUND(E55*1/3,)</f>
        <v>41</v>
      </c>
      <c r="N55" s="34" t="str">
        <f t="shared" ref="N55:N56" si="51">IF(F55&gt;M55,"Above Benchmark","Below Benchmark")</f>
        <v>Above Benchmark</v>
      </c>
      <c r="O55" s="34">
        <f t="shared" ref="O55:O56" si="52">ROUND(G55*1/3,)</f>
        <v>51</v>
      </c>
      <c r="P55" s="34" t="str">
        <f t="shared" ref="P55:P56" si="53">IF(H55&gt;O55,"Above Benchmark", "Below Benchmark")</f>
        <v>Above Benchmark</v>
      </c>
    </row>
    <row r="56" spans="1:29" ht="15.75" customHeight="1" x14ac:dyDescent="0.75">
      <c r="A56" s="5" t="s">
        <v>70</v>
      </c>
      <c r="B56" s="5" t="s">
        <v>17</v>
      </c>
      <c r="C56" s="5" t="s">
        <v>71</v>
      </c>
      <c r="D56" s="5" t="s">
        <v>72</v>
      </c>
      <c r="E56" s="6">
        <v>704</v>
      </c>
      <c r="F56" s="6">
        <v>188</v>
      </c>
      <c r="G56" s="6">
        <v>574</v>
      </c>
      <c r="H56" s="6">
        <v>166</v>
      </c>
      <c r="I56" s="5" t="str">
        <f>VLOOKUP(B56,Formulas_Majors!A$2:B$1000,2,FALSE)</f>
        <v>Finance/Accounting</v>
      </c>
      <c r="J56" s="5"/>
      <c r="K56">
        <f t="shared" si="0"/>
        <v>-130</v>
      </c>
      <c r="L56" s="7">
        <f t="shared" si="1"/>
        <v>-0.18465909090909091</v>
      </c>
      <c r="M56" s="34">
        <f t="shared" si="50"/>
        <v>235</v>
      </c>
      <c r="N56" s="34" t="str">
        <f t="shared" si="51"/>
        <v>Below Benchmark</v>
      </c>
      <c r="O56" s="34">
        <f t="shared" si="52"/>
        <v>191</v>
      </c>
      <c r="P56" s="34" t="str">
        <f t="shared" si="53"/>
        <v>Below Benchmark</v>
      </c>
    </row>
    <row r="57" spans="1:29" ht="15.75" customHeight="1" x14ac:dyDescent="0.75">
      <c r="A57" s="5" t="s">
        <v>70</v>
      </c>
      <c r="B57" s="5" t="s">
        <v>17</v>
      </c>
      <c r="C57" s="5" t="s">
        <v>73</v>
      </c>
      <c r="D57" s="5" t="s">
        <v>74</v>
      </c>
      <c r="E57" s="6">
        <v>37</v>
      </c>
      <c r="F57" s="6">
        <v>12</v>
      </c>
      <c r="G57" s="6">
        <v>29</v>
      </c>
      <c r="H57" s="6">
        <v>3</v>
      </c>
      <c r="I57" s="5" t="str">
        <f>VLOOKUP(B57,Formulas_Majors!A$2:B$1000,2,FALSE)</f>
        <v>Finance/Accounting</v>
      </c>
      <c r="J57" s="5"/>
      <c r="K57">
        <f t="shared" si="0"/>
        <v>-8</v>
      </c>
      <c r="L57" s="7">
        <f t="shared" si="1"/>
        <v>-0.21621621621621623</v>
      </c>
      <c r="M57" s="35"/>
      <c r="N57" s="35"/>
      <c r="O57" s="36"/>
      <c r="P57" s="36"/>
      <c r="Q57" s="8"/>
      <c r="R57" s="8"/>
      <c r="S57" s="8"/>
      <c r="T57" s="8"/>
      <c r="U57" s="8"/>
      <c r="V57" s="8"/>
      <c r="W57" s="8"/>
      <c r="X57" s="8"/>
      <c r="Y57" s="8"/>
      <c r="Z57" s="8"/>
      <c r="AA57" s="8"/>
      <c r="AB57" s="8"/>
      <c r="AC57" s="8"/>
    </row>
    <row r="58" spans="1:29" ht="15.75" customHeight="1" x14ac:dyDescent="0.75">
      <c r="A58" s="5" t="s">
        <v>70</v>
      </c>
      <c r="B58" s="5" t="s">
        <v>75</v>
      </c>
      <c r="C58" s="5" t="s">
        <v>71</v>
      </c>
      <c r="D58" s="5" t="s">
        <v>76</v>
      </c>
      <c r="E58" s="6">
        <v>38</v>
      </c>
      <c r="F58" s="6">
        <v>13</v>
      </c>
      <c r="G58" s="6">
        <v>41</v>
      </c>
      <c r="H58" s="6">
        <v>15</v>
      </c>
      <c r="I58" s="5" t="str">
        <f>VLOOKUP(B58,Formulas_Majors!A$2:B$1000,2,FALSE)</f>
        <v>Finance/Accounting</v>
      </c>
      <c r="J58" s="5"/>
      <c r="K58">
        <f t="shared" si="0"/>
        <v>3</v>
      </c>
      <c r="L58" s="7">
        <f t="shared" si="1"/>
        <v>7.8947368421052627E-2</v>
      </c>
      <c r="M58" s="34">
        <f t="shared" ref="M58:M81" si="54">ROUND(E58*1/3,)</f>
        <v>13</v>
      </c>
      <c r="N58" s="34" t="str">
        <f t="shared" ref="N58:N81" si="55">IF(F58&gt;M58,"Above Benchmark","Below Benchmark")</f>
        <v>Below Benchmark</v>
      </c>
      <c r="O58" s="34">
        <f t="shared" ref="O58:O81" si="56">ROUND(G58*1/3,)</f>
        <v>14</v>
      </c>
      <c r="P58" s="34" t="str">
        <f t="shared" ref="P58:P81" si="57">IF(H58&gt;O58,"Above Benchmark", "Below Benchmark")</f>
        <v>Above Benchmark</v>
      </c>
    </row>
    <row r="59" spans="1:29" ht="15.75" customHeight="1" x14ac:dyDescent="0.75">
      <c r="A59" s="5" t="s">
        <v>70</v>
      </c>
      <c r="B59" s="5" t="s">
        <v>77</v>
      </c>
      <c r="C59" s="5" t="s">
        <v>71</v>
      </c>
      <c r="D59" s="5" t="s">
        <v>76</v>
      </c>
      <c r="E59" s="6">
        <v>422</v>
      </c>
      <c r="F59" s="6">
        <v>34</v>
      </c>
      <c r="G59" s="6">
        <v>443</v>
      </c>
      <c r="H59" s="6">
        <v>42</v>
      </c>
      <c r="I59" s="5" t="str">
        <f>VLOOKUP(B59,Formulas_Majors!A$2:B$1000,2,FALSE)</f>
        <v>Communications/Media</v>
      </c>
      <c r="J59" s="5"/>
      <c r="K59">
        <f t="shared" si="0"/>
        <v>21</v>
      </c>
      <c r="L59" s="7">
        <f t="shared" si="1"/>
        <v>4.9763033175355451E-2</v>
      </c>
      <c r="M59" s="34">
        <f t="shared" si="54"/>
        <v>141</v>
      </c>
      <c r="N59" s="34" t="str">
        <f t="shared" si="55"/>
        <v>Below Benchmark</v>
      </c>
      <c r="O59" s="34">
        <f t="shared" si="56"/>
        <v>148</v>
      </c>
      <c r="P59" s="34" t="str">
        <f t="shared" si="57"/>
        <v>Below Benchmark</v>
      </c>
    </row>
    <row r="60" spans="1:29" ht="15.75" customHeight="1" x14ac:dyDescent="0.75">
      <c r="A60" s="5" t="s">
        <v>70</v>
      </c>
      <c r="B60" s="5" t="s">
        <v>78</v>
      </c>
      <c r="C60" s="5" t="s">
        <v>71</v>
      </c>
      <c r="D60" s="5" t="s">
        <v>79</v>
      </c>
      <c r="E60" s="6">
        <v>28</v>
      </c>
      <c r="F60" s="6">
        <v>5</v>
      </c>
      <c r="G60" s="6">
        <v>41</v>
      </c>
      <c r="H60" s="6">
        <v>3</v>
      </c>
      <c r="I60" s="5" t="str">
        <f>VLOOKUP(B60,Formulas_Majors!A$2:B$1000,2,FALSE)</f>
        <v>Liberal Arts</v>
      </c>
      <c r="J60" s="5"/>
      <c r="K60">
        <f t="shared" si="0"/>
        <v>13</v>
      </c>
      <c r="L60" s="7">
        <f t="shared" si="1"/>
        <v>0.4642857142857143</v>
      </c>
      <c r="M60" s="34">
        <f t="shared" si="54"/>
        <v>9</v>
      </c>
      <c r="N60" s="34" t="str">
        <f t="shared" si="55"/>
        <v>Below Benchmark</v>
      </c>
      <c r="O60" s="34">
        <f t="shared" si="56"/>
        <v>14</v>
      </c>
      <c r="P60" s="34" t="str">
        <f t="shared" si="57"/>
        <v>Below Benchmark</v>
      </c>
    </row>
    <row r="61" spans="1:29" ht="15.75" customHeight="1" x14ac:dyDescent="0.75">
      <c r="A61" s="5" t="s">
        <v>70</v>
      </c>
      <c r="B61" s="5" t="s">
        <v>80</v>
      </c>
      <c r="C61" s="5" t="s">
        <v>71</v>
      </c>
      <c r="D61" s="5" t="s">
        <v>76</v>
      </c>
      <c r="E61" s="6">
        <v>302</v>
      </c>
      <c r="F61" s="6">
        <v>37</v>
      </c>
      <c r="G61" s="6">
        <v>375</v>
      </c>
      <c r="H61" s="6">
        <v>57</v>
      </c>
      <c r="I61" s="5" t="str">
        <f>VLOOKUP(B61,Formulas_Majors!A$2:B$1000,2,FALSE)</f>
        <v>Performance and Fine Arts</v>
      </c>
      <c r="J61" s="5"/>
      <c r="K61">
        <f t="shared" si="0"/>
        <v>73</v>
      </c>
      <c r="L61" s="7">
        <f t="shared" si="1"/>
        <v>0.24172185430463577</v>
      </c>
      <c r="M61" s="34">
        <f t="shared" si="54"/>
        <v>101</v>
      </c>
      <c r="N61" s="34" t="str">
        <f t="shared" si="55"/>
        <v>Below Benchmark</v>
      </c>
      <c r="O61" s="34">
        <f t="shared" si="56"/>
        <v>125</v>
      </c>
      <c r="P61" s="34" t="str">
        <f t="shared" si="57"/>
        <v>Below Benchmark</v>
      </c>
    </row>
    <row r="62" spans="1:29" ht="15.75" customHeight="1" x14ac:dyDescent="0.75">
      <c r="A62" s="5" t="s">
        <v>70</v>
      </c>
      <c r="B62" s="5" t="s">
        <v>81</v>
      </c>
      <c r="C62" s="5" t="s">
        <v>71</v>
      </c>
      <c r="D62" s="5" t="s">
        <v>76</v>
      </c>
      <c r="E62" s="6">
        <v>104</v>
      </c>
      <c r="F62" s="6">
        <v>7</v>
      </c>
      <c r="G62" s="6">
        <v>104</v>
      </c>
      <c r="H62" s="6">
        <v>9</v>
      </c>
      <c r="I62" s="5" t="str">
        <f>VLOOKUP(B62,Formulas_Majors!A$2:B$1000,2,FALSE)</f>
        <v>Natural Sciences</v>
      </c>
      <c r="J62" s="5"/>
      <c r="K62">
        <f t="shared" si="0"/>
        <v>0</v>
      </c>
      <c r="L62" s="7">
        <f t="shared" si="1"/>
        <v>0</v>
      </c>
      <c r="M62" s="34">
        <f t="shared" si="54"/>
        <v>35</v>
      </c>
      <c r="N62" s="34" t="str">
        <f t="shared" si="55"/>
        <v>Below Benchmark</v>
      </c>
      <c r="O62" s="34">
        <f t="shared" si="56"/>
        <v>35</v>
      </c>
      <c r="P62" s="34" t="str">
        <f t="shared" si="57"/>
        <v>Below Benchmark</v>
      </c>
    </row>
    <row r="63" spans="1:29" ht="15.75" customHeight="1" x14ac:dyDescent="0.75">
      <c r="A63" s="5" t="s">
        <v>70</v>
      </c>
      <c r="B63" s="5" t="s">
        <v>82</v>
      </c>
      <c r="C63" s="5" t="s">
        <v>71</v>
      </c>
      <c r="D63" s="5" t="s">
        <v>79</v>
      </c>
      <c r="E63" s="6">
        <v>620</v>
      </c>
      <c r="F63" s="6">
        <v>401</v>
      </c>
      <c r="G63" s="6">
        <v>701</v>
      </c>
      <c r="H63" s="6">
        <v>391</v>
      </c>
      <c r="I63" s="5" t="str">
        <f>VLOOKUP(B63,Formulas_Majors!A$2:B$1000,2,FALSE)</f>
        <v>Business-Other</v>
      </c>
      <c r="J63" s="5"/>
      <c r="K63">
        <f t="shared" si="0"/>
        <v>81</v>
      </c>
      <c r="L63" s="7">
        <f t="shared" si="1"/>
        <v>0.13064516129032258</v>
      </c>
      <c r="M63" s="34">
        <f t="shared" si="54"/>
        <v>207</v>
      </c>
      <c r="N63" s="34" t="str">
        <f t="shared" si="55"/>
        <v>Above Benchmark</v>
      </c>
      <c r="O63" s="34">
        <f t="shared" si="56"/>
        <v>234</v>
      </c>
      <c r="P63" s="34" t="str">
        <f t="shared" si="57"/>
        <v>Above Benchmark</v>
      </c>
    </row>
    <row r="64" spans="1:29" ht="15.75" customHeight="1" x14ac:dyDescent="0.75">
      <c r="A64" s="5" t="s">
        <v>70</v>
      </c>
      <c r="B64" s="5" t="s">
        <v>82</v>
      </c>
      <c r="C64" s="5" t="s">
        <v>71</v>
      </c>
      <c r="D64" s="5" t="s">
        <v>79</v>
      </c>
      <c r="E64" s="6">
        <v>1523</v>
      </c>
      <c r="F64" s="6">
        <v>0</v>
      </c>
      <c r="G64" s="6">
        <v>0</v>
      </c>
      <c r="H64" s="6">
        <v>2</v>
      </c>
      <c r="I64" s="5" t="str">
        <f>VLOOKUP(B64,Formulas_Majors!A$2:B$1000,2,FALSE)</f>
        <v>Business-Other</v>
      </c>
      <c r="J64" s="5"/>
      <c r="K64">
        <f t="shared" si="0"/>
        <v>-1523</v>
      </c>
      <c r="L64" s="7">
        <f t="shared" si="1"/>
        <v>-1</v>
      </c>
      <c r="M64" s="34">
        <f t="shared" si="54"/>
        <v>508</v>
      </c>
      <c r="N64" s="34" t="str">
        <f t="shared" si="55"/>
        <v>Below Benchmark</v>
      </c>
      <c r="O64" s="34">
        <f t="shared" si="56"/>
        <v>0</v>
      </c>
      <c r="P64" s="34" t="str">
        <f t="shared" si="57"/>
        <v>Above Benchmark</v>
      </c>
    </row>
    <row r="65" spans="1:29" ht="15.75" customHeight="1" x14ac:dyDescent="0.75">
      <c r="A65" s="5" t="s">
        <v>70</v>
      </c>
      <c r="B65" s="5" t="s">
        <v>83</v>
      </c>
      <c r="C65" s="5" t="s">
        <v>71</v>
      </c>
      <c r="D65" s="5" t="s">
        <v>72</v>
      </c>
      <c r="E65" s="6">
        <v>1096</v>
      </c>
      <c r="F65" s="6">
        <v>110</v>
      </c>
      <c r="G65" s="6">
        <v>1248</v>
      </c>
      <c r="H65" s="6">
        <v>172</v>
      </c>
      <c r="I65" s="5" t="str">
        <f>VLOOKUP(B65,Formulas_Majors!A$2:B$1000,2,FALSE)</f>
        <v>Business-Other</v>
      </c>
      <c r="J65" s="5"/>
      <c r="K65">
        <f t="shared" si="0"/>
        <v>152</v>
      </c>
      <c r="L65" s="7">
        <f t="shared" si="1"/>
        <v>0.13868613138686131</v>
      </c>
      <c r="M65" s="34">
        <f t="shared" si="54"/>
        <v>365</v>
      </c>
      <c r="N65" s="34" t="str">
        <f t="shared" si="55"/>
        <v>Below Benchmark</v>
      </c>
      <c r="O65" s="34">
        <f t="shared" si="56"/>
        <v>416</v>
      </c>
      <c r="P65" s="34" t="str">
        <f t="shared" si="57"/>
        <v>Below Benchmark</v>
      </c>
    </row>
    <row r="66" spans="1:29" ht="15.75" customHeight="1" x14ac:dyDescent="0.75">
      <c r="A66" s="5" t="s">
        <v>70</v>
      </c>
      <c r="B66" s="5" t="s">
        <v>84</v>
      </c>
      <c r="C66" s="5" t="s">
        <v>71</v>
      </c>
      <c r="D66" s="5" t="s">
        <v>76</v>
      </c>
      <c r="E66" s="6">
        <v>791</v>
      </c>
      <c r="F66" s="6">
        <v>171</v>
      </c>
      <c r="G66" s="6">
        <v>721</v>
      </c>
      <c r="H66" s="6">
        <v>173</v>
      </c>
      <c r="I66" s="5" t="str">
        <f>VLOOKUP(B66,Formulas_Majors!A$2:B$1000,2,FALSE)</f>
        <v>Education</v>
      </c>
      <c r="J66" s="5"/>
      <c r="K66">
        <f t="shared" si="0"/>
        <v>-70</v>
      </c>
      <c r="L66" s="7">
        <f t="shared" si="1"/>
        <v>-8.8495575221238937E-2</v>
      </c>
      <c r="M66" s="34">
        <f t="shared" si="54"/>
        <v>264</v>
      </c>
      <c r="N66" s="34" t="str">
        <f t="shared" si="55"/>
        <v>Below Benchmark</v>
      </c>
      <c r="O66" s="34">
        <f t="shared" si="56"/>
        <v>240</v>
      </c>
      <c r="P66" s="34" t="str">
        <f t="shared" si="57"/>
        <v>Below Benchmark</v>
      </c>
    </row>
    <row r="67" spans="1:29" ht="15.75" customHeight="1" x14ac:dyDescent="0.75">
      <c r="A67" s="5" t="s">
        <v>70</v>
      </c>
      <c r="B67" s="5" t="s">
        <v>85</v>
      </c>
      <c r="C67" s="5" t="s">
        <v>71</v>
      </c>
      <c r="D67" s="5" t="s">
        <v>79</v>
      </c>
      <c r="E67" s="6">
        <v>16</v>
      </c>
      <c r="F67" s="6">
        <v>0</v>
      </c>
      <c r="G67" s="6">
        <v>32</v>
      </c>
      <c r="H67" s="6">
        <v>1</v>
      </c>
      <c r="I67" s="5" t="str">
        <f>VLOOKUP(B67,Formulas_Majors!A$2:B$1000,2,FALSE)</f>
        <v>Liberal Arts</v>
      </c>
      <c r="J67" s="5"/>
      <c r="K67">
        <f t="shared" si="0"/>
        <v>16</v>
      </c>
      <c r="L67" s="7">
        <f t="shared" si="1"/>
        <v>1</v>
      </c>
      <c r="M67" s="34">
        <f t="shared" si="54"/>
        <v>5</v>
      </c>
      <c r="N67" s="34" t="str">
        <f t="shared" si="55"/>
        <v>Below Benchmark</v>
      </c>
      <c r="O67" s="34">
        <f t="shared" si="56"/>
        <v>11</v>
      </c>
      <c r="P67" s="34" t="str">
        <f t="shared" si="57"/>
        <v>Below Benchmark</v>
      </c>
    </row>
    <row r="68" spans="1:29" ht="15.75" customHeight="1" x14ac:dyDescent="0.75">
      <c r="A68" s="5" t="s">
        <v>70</v>
      </c>
      <c r="B68" s="5" t="s">
        <v>28</v>
      </c>
      <c r="C68" s="5" t="s">
        <v>71</v>
      </c>
      <c r="D68" s="5" t="s">
        <v>79</v>
      </c>
      <c r="E68" s="6">
        <v>400</v>
      </c>
      <c r="F68" s="6">
        <v>103</v>
      </c>
      <c r="G68" s="6">
        <v>380</v>
      </c>
      <c r="H68" s="6">
        <v>112</v>
      </c>
      <c r="I68" s="5" t="str">
        <f>VLOOKUP(B68,Formulas_Majors!A$2:B$1000,2,FALSE)</f>
        <v>Communications/Media</v>
      </c>
      <c r="J68" s="5"/>
      <c r="K68">
        <f t="shared" si="0"/>
        <v>-20</v>
      </c>
      <c r="L68" s="7">
        <f t="shared" si="1"/>
        <v>-0.05</v>
      </c>
      <c r="M68" s="34">
        <f t="shared" si="54"/>
        <v>133</v>
      </c>
      <c r="N68" s="34" t="str">
        <f t="shared" si="55"/>
        <v>Below Benchmark</v>
      </c>
      <c r="O68" s="34">
        <f t="shared" si="56"/>
        <v>127</v>
      </c>
      <c r="P68" s="34" t="str">
        <f t="shared" si="57"/>
        <v>Below Benchmark</v>
      </c>
    </row>
    <row r="69" spans="1:29" ht="15.75" customHeight="1" x14ac:dyDescent="0.75">
      <c r="A69" s="5" t="s">
        <v>70</v>
      </c>
      <c r="B69" s="5" t="s">
        <v>86</v>
      </c>
      <c r="C69" s="5" t="s">
        <v>71</v>
      </c>
      <c r="D69" s="5" t="s">
        <v>76</v>
      </c>
      <c r="E69" s="6">
        <v>127</v>
      </c>
      <c r="F69" s="6">
        <v>56</v>
      </c>
      <c r="G69" s="6">
        <v>95</v>
      </c>
      <c r="H69" s="6">
        <v>47</v>
      </c>
      <c r="I69" s="5" t="str">
        <f>VLOOKUP(B69,Formulas_Majors!A$2:B$1000,2,FALSE)</f>
        <v>Health</v>
      </c>
      <c r="J69" s="5"/>
      <c r="K69">
        <f t="shared" si="0"/>
        <v>-32</v>
      </c>
      <c r="L69" s="7">
        <f t="shared" si="1"/>
        <v>-0.25196850393700787</v>
      </c>
      <c r="M69" s="34">
        <f t="shared" si="54"/>
        <v>42</v>
      </c>
      <c r="N69" s="34" t="str">
        <f t="shared" si="55"/>
        <v>Above Benchmark</v>
      </c>
      <c r="O69" s="34">
        <f t="shared" si="56"/>
        <v>32</v>
      </c>
      <c r="P69" s="34" t="str">
        <f t="shared" si="57"/>
        <v>Above Benchmark</v>
      </c>
    </row>
    <row r="70" spans="1:29" ht="15.75" customHeight="1" x14ac:dyDescent="0.75">
      <c r="A70" s="5" t="s">
        <v>70</v>
      </c>
      <c r="B70" s="5" t="s">
        <v>29</v>
      </c>
      <c r="C70" s="5" t="s">
        <v>71</v>
      </c>
      <c r="D70" s="5" t="s">
        <v>72</v>
      </c>
      <c r="E70" s="6">
        <v>321</v>
      </c>
      <c r="F70" s="6">
        <v>66</v>
      </c>
      <c r="G70" s="6">
        <v>334</v>
      </c>
      <c r="H70" s="6">
        <v>54</v>
      </c>
      <c r="I70" s="5" t="str">
        <f>VLOOKUP(B70,Formulas_Majors!A$2:B$1000,2,FALSE)</f>
        <v>Tech</v>
      </c>
      <c r="J70" s="5"/>
      <c r="K70">
        <f t="shared" si="0"/>
        <v>13</v>
      </c>
      <c r="L70" s="7">
        <f t="shared" si="1"/>
        <v>4.0498442367601244E-2</v>
      </c>
      <c r="M70" s="34">
        <f t="shared" si="54"/>
        <v>107</v>
      </c>
      <c r="N70" s="34" t="str">
        <f t="shared" si="55"/>
        <v>Below Benchmark</v>
      </c>
      <c r="O70" s="34">
        <f t="shared" si="56"/>
        <v>111</v>
      </c>
      <c r="P70" s="34" t="str">
        <f t="shared" si="57"/>
        <v>Below Benchmark</v>
      </c>
    </row>
    <row r="71" spans="1:29" ht="15.75" customHeight="1" x14ac:dyDescent="0.75">
      <c r="A71" s="5" t="s">
        <v>70</v>
      </c>
      <c r="B71" s="5" t="s">
        <v>87</v>
      </c>
      <c r="C71" s="5" t="s">
        <v>71</v>
      </c>
      <c r="D71" s="5" t="s">
        <v>72</v>
      </c>
      <c r="E71" s="6">
        <v>319</v>
      </c>
      <c r="F71" s="6">
        <v>83</v>
      </c>
      <c r="G71" s="6">
        <v>276</v>
      </c>
      <c r="H71" s="6">
        <v>82</v>
      </c>
      <c r="I71" s="5" t="str">
        <f>VLOOKUP(B71,Formulas_Majors!A$2:B$1000,2,FALSE)</f>
        <v>Tech</v>
      </c>
      <c r="J71" s="5"/>
      <c r="K71">
        <f t="shared" si="0"/>
        <v>-43</v>
      </c>
      <c r="L71" s="7">
        <f t="shared" si="1"/>
        <v>-0.13479623824451412</v>
      </c>
      <c r="M71" s="34">
        <f t="shared" si="54"/>
        <v>106</v>
      </c>
      <c r="N71" s="34" t="str">
        <f t="shared" si="55"/>
        <v>Below Benchmark</v>
      </c>
      <c r="O71" s="34">
        <f t="shared" si="56"/>
        <v>92</v>
      </c>
      <c r="P71" s="34" t="str">
        <f t="shared" si="57"/>
        <v>Below Benchmark</v>
      </c>
    </row>
    <row r="72" spans="1:29" ht="15.75" customHeight="1" x14ac:dyDescent="0.75">
      <c r="A72" s="5" t="s">
        <v>70</v>
      </c>
      <c r="B72" s="5" t="s">
        <v>88</v>
      </c>
      <c r="C72" s="5" t="s">
        <v>71</v>
      </c>
      <c r="D72" s="5" t="s">
        <v>76</v>
      </c>
      <c r="E72" s="6">
        <v>960</v>
      </c>
      <c r="F72" s="6">
        <v>57</v>
      </c>
      <c r="G72" s="6">
        <v>985</v>
      </c>
      <c r="H72" s="6">
        <v>96</v>
      </c>
      <c r="I72" s="5" t="str">
        <f>VLOOKUP(B72,Formulas_Majors!A$2:B$1000,2,FALSE)</f>
        <v>Tech</v>
      </c>
      <c r="J72" s="5"/>
      <c r="K72">
        <f t="shared" si="0"/>
        <v>25</v>
      </c>
      <c r="L72" s="7">
        <f t="shared" si="1"/>
        <v>2.6041666666666668E-2</v>
      </c>
      <c r="M72" s="34">
        <f t="shared" si="54"/>
        <v>320</v>
      </c>
      <c r="N72" s="34" t="str">
        <f t="shared" si="55"/>
        <v>Below Benchmark</v>
      </c>
      <c r="O72" s="34">
        <f t="shared" si="56"/>
        <v>328</v>
      </c>
      <c r="P72" s="34" t="str">
        <f t="shared" si="57"/>
        <v>Below Benchmark</v>
      </c>
    </row>
    <row r="73" spans="1:29" ht="15.75" customHeight="1" x14ac:dyDescent="0.75">
      <c r="A73" s="5" t="s">
        <v>70</v>
      </c>
      <c r="B73" s="5" t="s">
        <v>89</v>
      </c>
      <c r="C73" s="5" t="s">
        <v>71</v>
      </c>
      <c r="D73" s="5" t="s">
        <v>79</v>
      </c>
      <c r="E73" s="6">
        <v>2614</v>
      </c>
      <c r="F73" s="6">
        <v>523</v>
      </c>
      <c r="G73" s="6">
        <v>2463</v>
      </c>
      <c r="H73" s="6">
        <v>562</v>
      </c>
      <c r="I73" s="5" t="str">
        <f>VLOOKUP(B73,Formulas_Majors!A$2:B$1000,2,FALSE)</f>
        <v>Criminal Justice</v>
      </c>
      <c r="J73" s="5"/>
      <c r="K73">
        <f t="shared" si="0"/>
        <v>-151</v>
      </c>
      <c r="L73" s="7">
        <f t="shared" si="1"/>
        <v>-5.7765876052027543E-2</v>
      </c>
      <c r="M73" s="34">
        <f t="shared" si="54"/>
        <v>871</v>
      </c>
      <c r="N73" s="34" t="str">
        <f t="shared" si="55"/>
        <v>Below Benchmark</v>
      </c>
      <c r="O73" s="34">
        <f t="shared" si="56"/>
        <v>821</v>
      </c>
      <c r="P73" s="34" t="str">
        <f t="shared" si="57"/>
        <v>Below Benchmark</v>
      </c>
    </row>
    <row r="74" spans="1:29" ht="15.75" customHeight="1" x14ac:dyDescent="0.75">
      <c r="A74" s="5" t="s">
        <v>70</v>
      </c>
      <c r="B74" s="5" t="s">
        <v>90</v>
      </c>
      <c r="C74" s="5" t="s">
        <v>71</v>
      </c>
      <c r="D74" s="5" t="s">
        <v>76</v>
      </c>
      <c r="E74" s="6">
        <v>53</v>
      </c>
      <c r="F74" s="6">
        <v>0</v>
      </c>
      <c r="G74" s="6">
        <v>148</v>
      </c>
      <c r="H74" s="6">
        <v>5</v>
      </c>
      <c r="I74" s="5" t="str">
        <f>VLOOKUP(B74,Formulas_Majors!A$2:B$1000,2,FALSE)</f>
        <v>Communications/Media</v>
      </c>
      <c r="J74" s="5"/>
      <c r="K74">
        <f t="shared" si="0"/>
        <v>95</v>
      </c>
      <c r="L74" s="7">
        <f t="shared" si="1"/>
        <v>1.7924528301886793</v>
      </c>
      <c r="M74" s="34">
        <f t="shared" si="54"/>
        <v>18</v>
      </c>
      <c r="N74" s="34" t="str">
        <f t="shared" si="55"/>
        <v>Below Benchmark</v>
      </c>
      <c r="O74" s="34">
        <f t="shared" si="56"/>
        <v>49</v>
      </c>
      <c r="P74" s="34" t="str">
        <f t="shared" si="57"/>
        <v>Below Benchmark</v>
      </c>
    </row>
    <row r="75" spans="1:29" ht="15.75" customHeight="1" x14ac:dyDescent="0.75">
      <c r="A75" s="5" t="s">
        <v>70</v>
      </c>
      <c r="B75" s="5" t="s">
        <v>31</v>
      </c>
      <c r="C75" s="5" t="s">
        <v>71</v>
      </c>
      <c r="D75" s="5" t="s">
        <v>79</v>
      </c>
      <c r="E75" s="6">
        <v>68</v>
      </c>
      <c r="F75" s="6">
        <v>10</v>
      </c>
      <c r="G75" s="6">
        <v>100</v>
      </c>
      <c r="H75" s="6">
        <v>6</v>
      </c>
      <c r="I75" s="5" t="str">
        <f>VLOOKUP(B75,Formulas_Majors!A$2:B$1000,2,FALSE)</f>
        <v>Business-Other</v>
      </c>
      <c r="J75" s="5"/>
      <c r="K75">
        <f t="shared" si="0"/>
        <v>32</v>
      </c>
      <c r="L75" s="7">
        <f t="shared" si="1"/>
        <v>0.47058823529411764</v>
      </c>
      <c r="M75" s="34">
        <f t="shared" si="54"/>
        <v>23</v>
      </c>
      <c r="N75" s="34" t="str">
        <f t="shared" si="55"/>
        <v>Below Benchmark</v>
      </c>
      <c r="O75" s="34">
        <f t="shared" si="56"/>
        <v>33</v>
      </c>
      <c r="P75" s="34" t="str">
        <f t="shared" si="57"/>
        <v>Below Benchmark</v>
      </c>
    </row>
    <row r="76" spans="1:29" ht="15.75" customHeight="1" x14ac:dyDescent="0.75">
      <c r="A76" s="5" t="s">
        <v>70</v>
      </c>
      <c r="B76" s="5" t="s">
        <v>91</v>
      </c>
      <c r="C76" s="5" t="s">
        <v>71</v>
      </c>
      <c r="D76" s="5" t="s">
        <v>76</v>
      </c>
      <c r="E76" s="6">
        <v>528</v>
      </c>
      <c r="F76" s="6">
        <v>64</v>
      </c>
      <c r="G76" s="6">
        <v>498</v>
      </c>
      <c r="H76" s="6">
        <v>54</v>
      </c>
      <c r="I76" s="5" t="str">
        <f>VLOOKUP(B76,Formulas_Majors!A$2:B$1000,2,FALSE)</f>
        <v>Architecture/MEC Engineering/Construction</v>
      </c>
      <c r="J76" s="5"/>
      <c r="K76">
        <f t="shared" si="0"/>
        <v>-30</v>
      </c>
      <c r="L76" s="7">
        <f t="shared" si="1"/>
        <v>-5.6818181818181816E-2</v>
      </c>
      <c r="M76" s="34">
        <f t="shared" si="54"/>
        <v>176</v>
      </c>
      <c r="N76" s="34" t="str">
        <f t="shared" si="55"/>
        <v>Below Benchmark</v>
      </c>
      <c r="O76" s="34">
        <f t="shared" si="56"/>
        <v>166</v>
      </c>
      <c r="P76" s="34" t="str">
        <f t="shared" si="57"/>
        <v>Below Benchmark</v>
      </c>
    </row>
    <row r="77" spans="1:29" ht="15.75" customHeight="1" x14ac:dyDescent="0.75">
      <c r="A77" s="5" t="s">
        <v>70</v>
      </c>
      <c r="B77" s="5" t="s">
        <v>92</v>
      </c>
      <c r="C77" s="5" t="s">
        <v>71</v>
      </c>
      <c r="D77" s="5" t="s">
        <v>76</v>
      </c>
      <c r="E77" s="6">
        <v>55</v>
      </c>
      <c r="F77" s="6">
        <v>0</v>
      </c>
      <c r="G77" s="6">
        <v>105</v>
      </c>
      <c r="H77" s="6">
        <v>9</v>
      </c>
      <c r="I77" s="5" t="str">
        <f>VLOOKUP(B77,Formulas_Majors!A$2:B$1000,2,FALSE)</f>
        <v>Finance/Accounting</v>
      </c>
      <c r="J77" s="5"/>
      <c r="K77">
        <f t="shared" si="0"/>
        <v>50</v>
      </c>
      <c r="L77" s="7">
        <f t="shared" si="1"/>
        <v>0.90909090909090906</v>
      </c>
      <c r="M77" s="34">
        <f t="shared" si="54"/>
        <v>18</v>
      </c>
      <c r="N77" s="34" t="str">
        <f t="shared" si="55"/>
        <v>Below Benchmark</v>
      </c>
      <c r="O77" s="34">
        <f t="shared" si="56"/>
        <v>35</v>
      </c>
      <c r="P77" s="34" t="str">
        <f t="shared" si="57"/>
        <v>Below Benchmark</v>
      </c>
      <c r="Q77" s="8"/>
      <c r="R77" s="8"/>
      <c r="S77" s="8"/>
      <c r="T77" s="8"/>
      <c r="U77" s="8"/>
      <c r="V77" s="8"/>
      <c r="W77" s="8"/>
      <c r="X77" s="8"/>
      <c r="Y77" s="8"/>
      <c r="Z77" s="8"/>
      <c r="AA77" s="8"/>
      <c r="AB77" s="8"/>
      <c r="AC77" s="8"/>
    </row>
    <row r="78" spans="1:29" ht="15.75" customHeight="1" x14ac:dyDescent="0.75">
      <c r="A78" s="5" t="s">
        <v>70</v>
      </c>
      <c r="B78" s="5" t="s">
        <v>93</v>
      </c>
      <c r="C78" s="5" t="s">
        <v>71</v>
      </c>
      <c r="D78" s="5" t="s">
        <v>76</v>
      </c>
      <c r="E78" s="6">
        <v>264</v>
      </c>
      <c r="F78" s="6">
        <v>12</v>
      </c>
      <c r="G78" s="6">
        <v>193</v>
      </c>
      <c r="H78" s="6">
        <v>15</v>
      </c>
      <c r="I78" s="5" t="str">
        <f>VLOOKUP(B78,Formulas_Majors!A$2:B$1000,2,FALSE)</f>
        <v>Criminal Justice</v>
      </c>
      <c r="J78" s="5"/>
      <c r="K78">
        <f t="shared" si="0"/>
        <v>-71</v>
      </c>
      <c r="L78" s="7">
        <f t="shared" si="1"/>
        <v>-0.26893939393939392</v>
      </c>
      <c r="M78" s="34">
        <f t="shared" si="54"/>
        <v>88</v>
      </c>
      <c r="N78" s="34" t="str">
        <f t="shared" si="55"/>
        <v>Below Benchmark</v>
      </c>
      <c r="O78" s="34">
        <f t="shared" si="56"/>
        <v>64</v>
      </c>
      <c r="P78" s="34" t="str">
        <f t="shared" si="57"/>
        <v>Below Benchmark</v>
      </c>
    </row>
    <row r="79" spans="1:29" ht="15.75" customHeight="1" x14ac:dyDescent="0.75">
      <c r="A79" s="5" t="s">
        <v>70</v>
      </c>
      <c r="B79" s="5" t="s">
        <v>94</v>
      </c>
      <c r="C79" s="5" t="s">
        <v>71</v>
      </c>
      <c r="D79" s="5" t="s">
        <v>79</v>
      </c>
      <c r="E79" s="6">
        <v>17</v>
      </c>
      <c r="F79" s="6">
        <v>0</v>
      </c>
      <c r="G79" s="6">
        <v>16</v>
      </c>
      <c r="H79" s="6">
        <v>3</v>
      </c>
      <c r="I79" s="5" t="str">
        <f>VLOOKUP(B79,Formulas_Majors!A$2:B$1000,2,FALSE)</f>
        <v>Liberal Arts</v>
      </c>
      <c r="J79" s="5"/>
      <c r="K79">
        <f t="shared" si="0"/>
        <v>-1</v>
      </c>
      <c r="L79" s="7">
        <f t="shared" si="1"/>
        <v>-5.8823529411764705E-2</v>
      </c>
      <c r="M79" s="34">
        <f t="shared" si="54"/>
        <v>6</v>
      </c>
      <c r="N79" s="34" t="str">
        <f t="shared" si="55"/>
        <v>Below Benchmark</v>
      </c>
      <c r="O79" s="34">
        <f t="shared" si="56"/>
        <v>5</v>
      </c>
      <c r="P79" s="34" t="str">
        <f t="shared" si="57"/>
        <v>Below Benchmark</v>
      </c>
    </row>
    <row r="80" spans="1:29" ht="15.75" customHeight="1" x14ac:dyDescent="0.75">
      <c r="A80" s="5" t="s">
        <v>70</v>
      </c>
      <c r="B80" s="5" t="s">
        <v>95</v>
      </c>
      <c r="C80" s="5" t="s">
        <v>71</v>
      </c>
      <c r="D80" s="5" t="s">
        <v>76</v>
      </c>
      <c r="E80" s="6">
        <v>12</v>
      </c>
      <c r="F80" s="6">
        <v>2</v>
      </c>
      <c r="G80" s="6">
        <v>9</v>
      </c>
      <c r="H80" s="6">
        <v>1</v>
      </c>
      <c r="I80" s="5" t="str">
        <f>VLOOKUP(B80,Formulas_Majors!A$2:B$1000,2,FALSE)</f>
        <v>Natural Sciences</v>
      </c>
      <c r="J80" s="5"/>
      <c r="K80">
        <f t="shared" si="0"/>
        <v>-3</v>
      </c>
      <c r="L80" s="7">
        <f t="shared" si="1"/>
        <v>-0.25</v>
      </c>
      <c r="M80" s="34">
        <f t="shared" si="54"/>
        <v>4</v>
      </c>
      <c r="N80" s="34" t="str">
        <f t="shared" si="55"/>
        <v>Below Benchmark</v>
      </c>
      <c r="O80" s="34">
        <f t="shared" si="56"/>
        <v>3</v>
      </c>
      <c r="P80" s="34" t="str">
        <f t="shared" si="57"/>
        <v>Below Benchmark</v>
      </c>
    </row>
    <row r="81" spans="1:29" ht="15.75" customHeight="1" x14ac:dyDescent="0.75">
      <c r="A81" s="5" t="s">
        <v>70</v>
      </c>
      <c r="B81" s="5" t="s">
        <v>96</v>
      </c>
      <c r="C81" s="5" t="s">
        <v>71</v>
      </c>
      <c r="D81" s="5" t="s">
        <v>76</v>
      </c>
      <c r="E81" s="6">
        <v>10</v>
      </c>
      <c r="F81" s="6">
        <v>1</v>
      </c>
      <c r="G81" s="6">
        <v>14</v>
      </c>
      <c r="H81" s="6">
        <v>6</v>
      </c>
      <c r="I81" s="5" t="str">
        <f>VLOOKUP(B81,Formulas_Majors!A$2:B$1000,2,FALSE)</f>
        <v>Health</v>
      </c>
      <c r="J81" s="5"/>
      <c r="K81">
        <f t="shared" si="0"/>
        <v>4</v>
      </c>
      <c r="L81" s="7">
        <f t="shared" si="1"/>
        <v>0.4</v>
      </c>
      <c r="M81" s="34">
        <f t="shared" si="54"/>
        <v>3</v>
      </c>
      <c r="N81" s="34" t="str">
        <f t="shared" si="55"/>
        <v>Below Benchmark</v>
      </c>
      <c r="O81" s="34">
        <f t="shared" si="56"/>
        <v>5</v>
      </c>
      <c r="P81" s="34" t="str">
        <f t="shared" si="57"/>
        <v>Above Benchmark</v>
      </c>
      <c r="Q81" s="8"/>
      <c r="R81" s="8"/>
      <c r="S81" s="8"/>
      <c r="T81" s="8"/>
      <c r="U81" s="8"/>
      <c r="V81" s="8"/>
      <c r="W81" s="8"/>
      <c r="X81" s="8"/>
      <c r="Y81" s="8"/>
      <c r="Z81" s="8"/>
      <c r="AA81" s="8"/>
      <c r="AB81" s="8"/>
      <c r="AC81" s="8"/>
    </row>
    <row r="82" spans="1:29" ht="15.75" customHeight="1" x14ac:dyDescent="0.75">
      <c r="A82" s="5" t="s">
        <v>70</v>
      </c>
      <c r="B82" s="5" t="s">
        <v>97</v>
      </c>
      <c r="C82" s="5" t="s">
        <v>73</v>
      </c>
      <c r="D82" s="5" t="s">
        <v>74</v>
      </c>
      <c r="E82" s="6">
        <v>1</v>
      </c>
      <c r="F82" s="6">
        <v>1</v>
      </c>
      <c r="G82" s="6">
        <v>0</v>
      </c>
      <c r="H82" s="6">
        <v>0</v>
      </c>
      <c r="I82" s="5" t="str">
        <f>VLOOKUP(B82,Formulas_Majors!A$2:B$1000,2,FALSE)</f>
        <v>Health</v>
      </c>
      <c r="J82" s="5"/>
      <c r="K82">
        <f t="shared" si="0"/>
        <v>-1</v>
      </c>
      <c r="L82" s="7">
        <f t="shared" si="1"/>
        <v>-1</v>
      </c>
      <c r="M82" s="37"/>
      <c r="N82" s="37"/>
      <c r="O82" s="38"/>
      <c r="P82" s="38"/>
    </row>
    <row r="83" spans="1:29" ht="15.75" customHeight="1" x14ac:dyDescent="0.75">
      <c r="A83" s="5" t="s">
        <v>70</v>
      </c>
      <c r="B83" s="5" t="s">
        <v>98</v>
      </c>
      <c r="C83" s="5" t="s">
        <v>71</v>
      </c>
      <c r="D83" s="5" t="s">
        <v>72</v>
      </c>
      <c r="E83" s="6">
        <v>102</v>
      </c>
      <c r="F83" s="6">
        <v>32</v>
      </c>
      <c r="G83" s="6">
        <v>82</v>
      </c>
      <c r="H83" s="6">
        <v>30</v>
      </c>
      <c r="I83" s="5" t="str">
        <f>VLOOKUP(B83,Formulas_Majors!A$2:B$1000,2,FALSE)</f>
        <v>Health</v>
      </c>
      <c r="J83" s="5"/>
      <c r="K83">
        <f t="shared" si="0"/>
        <v>-20</v>
      </c>
      <c r="L83" s="7">
        <f t="shared" si="1"/>
        <v>-0.19607843137254902</v>
      </c>
      <c r="M83" s="34">
        <f t="shared" ref="M83:M107" si="58">ROUND(E83*1/3,)</f>
        <v>34</v>
      </c>
      <c r="N83" s="34" t="str">
        <f t="shared" ref="N83:N107" si="59">IF(F83&gt;M83,"Above Benchmark","Below Benchmark")</f>
        <v>Below Benchmark</v>
      </c>
      <c r="O83" s="34">
        <f t="shared" ref="O83:O107" si="60">ROUND(G83*1/3,)</f>
        <v>27</v>
      </c>
      <c r="P83" s="34" t="str">
        <f t="shared" ref="P83:P107" si="61">IF(H83&gt;O83,"Above Benchmark", "Below Benchmark")</f>
        <v>Above Benchmark</v>
      </c>
    </row>
    <row r="84" spans="1:29" ht="15.75" customHeight="1" x14ac:dyDescent="0.75">
      <c r="A84" s="5" t="s">
        <v>70</v>
      </c>
      <c r="B84" s="5" t="s">
        <v>42</v>
      </c>
      <c r="C84" s="5" t="s">
        <v>71</v>
      </c>
      <c r="D84" s="5" t="s">
        <v>79</v>
      </c>
      <c r="E84" s="6">
        <v>101</v>
      </c>
      <c r="F84" s="6">
        <v>14</v>
      </c>
      <c r="G84" s="6">
        <v>116</v>
      </c>
      <c r="H84" s="6">
        <v>12</v>
      </c>
      <c r="I84" s="5" t="str">
        <f>VLOOKUP(B84,Formulas_Majors!A$2:B$1000,2,FALSE)</f>
        <v>Liberal Arts</v>
      </c>
      <c r="J84" s="5"/>
      <c r="K84">
        <f t="shared" si="0"/>
        <v>15</v>
      </c>
      <c r="L84" s="7">
        <f t="shared" si="1"/>
        <v>0.14851485148514851</v>
      </c>
      <c r="M84" s="34">
        <f t="shared" si="58"/>
        <v>34</v>
      </c>
      <c r="N84" s="34" t="str">
        <f t="shared" si="59"/>
        <v>Below Benchmark</v>
      </c>
      <c r="O84" s="34">
        <f t="shared" si="60"/>
        <v>39</v>
      </c>
      <c r="P84" s="34" t="str">
        <f t="shared" si="61"/>
        <v>Below Benchmark</v>
      </c>
    </row>
    <row r="85" spans="1:29" ht="15.75" customHeight="1" x14ac:dyDescent="0.75">
      <c r="A85" s="5" t="s">
        <v>70</v>
      </c>
      <c r="B85" s="5" t="s">
        <v>99</v>
      </c>
      <c r="C85" s="5" t="s">
        <v>71</v>
      </c>
      <c r="D85" s="5" t="s">
        <v>76</v>
      </c>
      <c r="E85" s="6">
        <v>678</v>
      </c>
      <c r="F85" s="6">
        <v>155</v>
      </c>
      <c r="G85" s="6">
        <v>599</v>
      </c>
      <c r="H85" s="6">
        <v>156</v>
      </c>
      <c r="I85" s="5" t="str">
        <f>VLOOKUP(B85,Formulas_Majors!A$2:B$1000,2,FALSE)</f>
        <v>Liberal Arts</v>
      </c>
      <c r="J85" s="5"/>
      <c r="K85">
        <f t="shared" si="0"/>
        <v>-79</v>
      </c>
      <c r="L85" s="7">
        <f t="shared" si="1"/>
        <v>-0.11651917404129794</v>
      </c>
      <c r="M85" s="34">
        <f t="shared" si="58"/>
        <v>226</v>
      </c>
      <c r="N85" s="34" t="str">
        <f t="shared" si="59"/>
        <v>Below Benchmark</v>
      </c>
      <c r="O85" s="34">
        <f t="shared" si="60"/>
        <v>200</v>
      </c>
      <c r="P85" s="34" t="str">
        <f t="shared" si="61"/>
        <v>Below Benchmark</v>
      </c>
    </row>
    <row r="86" spans="1:29" ht="15.75" customHeight="1" x14ac:dyDescent="0.75">
      <c r="A86" s="5" t="s">
        <v>70</v>
      </c>
      <c r="B86" s="5" t="s">
        <v>100</v>
      </c>
      <c r="C86" s="5" t="s">
        <v>71</v>
      </c>
      <c r="D86" s="5" t="s">
        <v>79</v>
      </c>
      <c r="E86" s="6">
        <v>6562</v>
      </c>
      <c r="F86" s="6">
        <v>1161</v>
      </c>
      <c r="G86" s="6">
        <v>5401</v>
      </c>
      <c r="H86" s="6">
        <v>1069</v>
      </c>
      <c r="I86" s="5" t="str">
        <f>VLOOKUP(B86,Formulas_Majors!A$2:B$1000,2,FALSE)</f>
        <v>Liberal Arts</v>
      </c>
      <c r="J86" s="5"/>
      <c r="K86">
        <f t="shared" si="0"/>
        <v>-1161</v>
      </c>
      <c r="L86" s="7">
        <f t="shared" si="1"/>
        <v>-0.17692776592502285</v>
      </c>
      <c r="M86" s="34">
        <f t="shared" si="58"/>
        <v>2187</v>
      </c>
      <c r="N86" s="34" t="str">
        <f t="shared" si="59"/>
        <v>Below Benchmark</v>
      </c>
      <c r="O86" s="34">
        <f t="shared" si="60"/>
        <v>1800</v>
      </c>
      <c r="P86" s="34" t="str">
        <f t="shared" si="61"/>
        <v>Below Benchmark</v>
      </c>
      <c r="Q86" s="8"/>
      <c r="R86" s="8"/>
      <c r="S86" s="8"/>
      <c r="T86" s="8"/>
      <c r="U86" s="8"/>
      <c r="V86" s="8"/>
      <c r="W86" s="8"/>
      <c r="X86" s="8"/>
      <c r="Y86" s="8"/>
      <c r="Z86" s="8"/>
      <c r="AA86" s="8"/>
      <c r="AB86" s="8"/>
      <c r="AC86" s="8"/>
    </row>
    <row r="87" spans="1:29" ht="15.75" customHeight="1" x14ac:dyDescent="0.75">
      <c r="A87" s="5" t="s">
        <v>70</v>
      </c>
      <c r="B87" s="5" t="s">
        <v>101</v>
      </c>
      <c r="C87" s="5" t="s">
        <v>71</v>
      </c>
      <c r="D87" s="5" t="s">
        <v>79</v>
      </c>
      <c r="E87" s="6">
        <v>94</v>
      </c>
      <c r="F87" s="6">
        <v>25</v>
      </c>
      <c r="G87" s="6">
        <v>108</v>
      </c>
      <c r="H87" s="6">
        <v>22</v>
      </c>
      <c r="I87" s="5" t="str">
        <f>VLOOKUP(B87,Formulas_Majors!A$2:B$1000,2,FALSE)</f>
        <v>Education</v>
      </c>
      <c r="J87" s="5"/>
      <c r="K87">
        <f t="shared" si="0"/>
        <v>14</v>
      </c>
      <c r="L87" s="7">
        <f t="shared" si="1"/>
        <v>0.14893617021276595</v>
      </c>
      <c r="M87" s="34">
        <f t="shared" si="58"/>
        <v>31</v>
      </c>
      <c r="N87" s="34" t="str">
        <f t="shared" si="59"/>
        <v>Below Benchmark</v>
      </c>
      <c r="O87" s="34">
        <f t="shared" si="60"/>
        <v>36</v>
      </c>
      <c r="P87" s="34" t="str">
        <f t="shared" si="61"/>
        <v>Below Benchmark</v>
      </c>
    </row>
    <row r="88" spans="1:29" ht="15.75" customHeight="1" x14ac:dyDescent="0.75">
      <c r="A88" s="5" t="s">
        <v>70</v>
      </c>
      <c r="B88" s="5" t="s">
        <v>102</v>
      </c>
      <c r="C88" s="5" t="s">
        <v>71</v>
      </c>
      <c r="D88" s="5" t="s">
        <v>79</v>
      </c>
      <c r="E88" s="6">
        <v>342</v>
      </c>
      <c r="F88" s="6">
        <v>64</v>
      </c>
      <c r="G88" s="6">
        <v>344</v>
      </c>
      <c r="H88" s="6">
        <v>57</v>
      </c>
      <c r="I88" s="5" t="str">
        <f>VLOOKUP(B88,Formulas_Majors!A$2:B$1000,2,FALSE)</f>
        <v>Education</v>
      </c>
      <c r="J88" s="5"/>
      <c r="K88">
        <f t="shared" si="0"/>
        <v>2</v>
      </c>
      <c r="L88" s="7">
        <f t="shared" si="1"/>
        <v>5.8479532163742687E-3</v>
      </c>
      <c r="M88" s="34">
        <f t="shared" si="58"/>
        <v>114</v>
      </c>
      <c r="N88" s="34" t="str">
        <f t="shared" si="59"/>
        <v>Below Benchmark</v>
      </c>
      <c r="O88" s="34">
        <f t="shared" si="60"/>
        <v>115</v>
      </c>
      <c r="P88" s="34" t="str">
        <f t="shared" si="61"/>
        <v>Below Benchmark</v>
      </c>
    </row>
    <row r="89" spans="1:29" ht="15.75" customHeight="1" x14ac:dyDescent="0.75">
      <c r="A89" s="5" t="s">
        <v>70</v>
      </c>
      <c r="B89" s="5" t="s">
        <v>103</v>
      </c>
      <c r="C89" s="5" t="s">
        <v>71</v>
      </c>
      <c r="D89" s="5" t="s">
        <v>79</v>
      </c>
      <c r="E89" s="6">
        <v>9</v>
      </c>
      <c r="F89" s="6">
        <v>0</v>
      </c>
      <c r="G89" s="6">
        <v>29</v>
      </c>
      <c r="H89" s="6">
        <v>0</v>
      </c>
      <c r="I89" s="5" t="str">
        <f>VLOOKUP(B89,Formulas_Majors!A$2:B$1000,2,FALSE)</f>
        <v>Liberal Arts</v>
      </c>
      <c r="J89" s="5"/>
      <c r="K89">
        <f t="shared" si="0"/>
        <v>20</v>
      </c>
      <c r="L89" s="7">
        <f t="shared" si="1"/>
        <v>2.2222222222222223</v>
      </c>
      <c r="M89" s="34">
        <f t="shared" si="58"/>
        <v>3</v>
      </c>
      <c r="N89" s="34" t="str">
        <f t="shared" si="59"/>
        <v>Below Benchmark</v>
      </c>
      <c r="O89" s="34">
        <f t="shared" si="60"/>
        <v>10</v>
      </c>
      <c r="P89" s="34" t="str">
        <f t="shared" si="61"/>
        <v>Below Benchmark</v>
      </c>
      <c r="Q89" s="8"/>
      <c r="R89" s="8"/>
      <c r="S89" s="8"/>
      <c r="T89" s="8"/>
      <c r="U89" s="8"/>
      <c r="V89" s="8"/>
      <c r="W89" s="8"/>
      <c r="X89" s="8"/>
      <c r="Y89" s="8"/>
      <c r="Z89" s="8"/>
      <c r="AA89" s="8"/>
      <c r="AB89" s="8"/>
      <c r="AC89" s="8"/>
    </row>
    <row r="90" spans="1:29" ht="15.75" customHeight="1" x14ac:dyDescent="0.75">
      <c r="A90" s="5" t="s">
        <v>70</v>
      </c>
      <c r="B90" s="5" t="s">
        <v>104</v>
      </c>
      <c r="C90" s="5" t="s">
        <v>71</v>
      </c>
      <c r="D90" s="5" t="s">
        <v>76</v>
      </c>
      <c r="E90" s="6">
        <v>51</v>
      </c>
      <c r="F90" s="6">
        <v>8</v>
      </c>
      <c r="G90" s="6">
        <v>57</v>
      </c>
      <c r="H90" s="6">
        <v>10</v>
      </c>
      <c r="I90" s="5" t="str">
        <f>VLOOKUP(B90,Formulas_Majors!A$2:B$1000,2,FALSE)</f>
        <v>Education</v>
      </c>
      <c r="J90" s="5"/>
      <c r="K90">
        <f t="shared" si="0"/>
        <v>6</v>
      </c>
      <c r="L90" s="7">
        <f t="shared" si="1"/>
        <v>0.11764705882352941</v>
      </c>
      <c r="M90" s="34">
        <f t="shared" si="58"/>
        <v>17</v>
      </c>
      <c r="N90" s="34" t="str">
        <f t="shared" si="59"/>
        <v>Below Benchmark</v>
      </c>
      <c r="O90" s="34">
        <f t="shared" si="60"/>
        <v>19</v>
      </c>
      <c r="P90" s="34" t="str">
        <f t="shared" si="61"/>
        <v>Below Benchmark</v>
      </c>
    </row>
    <row r="91" spans="1:29" ht="15.75" customHeight="1" x14ac:dyDescent="0.75">
      <c r="A91" s="5" t="s">
        <v>70</v>
      </c>
      <c r="B91" s="5" t="s">
        <v>55</v>
      </c>
      <c r="C91" s="5" t="s">
        <v>71</v>
      </c>
      <c r="D91" s="5" t="s">
        <v>76</v>
      </c>
      <c r="E91" s="6">
        <v>111</v>
      </c>
      <c r="F91" s="6">
        <v>20</v>
      </c>
      <c r="G91" s="6">
        <v>123</v>
      </c>
      <c r="H91" s="6">
        <v>29</v>
      </c>
      <c r="I91" s="5" t="str">
        <f>VLOOKUP(B91,Formulas_Majors!A$2:B$1000,2,FALSE)</f>
        <v>Mathematics</v>
      </c>
      <c r="J91" s="5"/>
      <c r="K91">
        <f t="shared" si="0"/>
        <v>12</v>
      </c>
      <c r="L91" s="7">
        <f t="shared" si="1"/>
        <v>0.10810810810810811</v>
      </c>
      <c r="M91" s="34">
        <f t="shared" si="58"/>
        <v>37</v>
      </c>
      <c r="N91" s="34" t="str">
        <f t="shared" si="59"/>
        <v>Below Benchmark</v>
      </c>
      <c r="O91" s="34">
        <f t="shared" si="60"/>
        <v>41</v>
      </c>
      <c r="P91" s="34" t="str">
        <f t="shared" si="61"/>
        <v>Below Benchmark</v>
      </c>
    </row>
    <row r="92" spans="1:29" ht="15.75" customHeight="1" x14ac:dyDescent="0.75">
      <c r="A92" s="5" t="s">
        <v>70</v>
      </c>
      <c r="B92" s="5" t="s">
        <v>105</v>
      </c>
      <c r="C92" s="5" t="s">
        <v>71</v>
      </c>
      <c r="D92" s="5" t="s">
        <v>79</v>
      </c>
      <c r="E92" s="6">
        <v>67</v>
      </c>
      <c r="F92" s="6">
        <v>9</v>
      </c>
      <c r="G92" s="6">
        <v>63</v>
      </c>
      <c r="H92" s="6">
        <v>15</v>
      </c>
      <c r="I92" s="5" t="str">
        <f>VLOOKUP(B92,Formulas_Majors!A$2:B$1000,2,FALSE)</f>
        <v>Liberal Arts</v>
      </c>
      <c r="J92" s="5"/>
      <c r="K92">
        <f t="shared" si="0"/>
        <v>-4</v>
      </c>
      <c r="L92" s="7">
        <f t="shared" si="1"/>
        <v>-5.9701492537313432E-2</v>
      </c>
      <c r="M92" s="34">
        <f t="shared" si="58"/>
        <v>22</v>
      </c>
      <c r="N92" s="34" t="str">
        <f t="shared" si="59"/>
        <v>Below Benchmark</v>
      </c>
      <c r="O92" s="34">
        <f t="shared" si="60"/>
        <v>21</v>
      </c>
      <c r="P92" s="34" t="str">
        <f t="shared" si="61"/>
        <v>Below Benchmark</v>
      </c>
      <c r="Q92" s="8"/>
      <c r="R92" s="8"/>
      <c r="S92" s="8"/>
      <c r="T92" s="8"/>
      <c r="U92" s="8"/>
      <c r="V92" s="8"/>
      <c r="W92" s="8"/>
      <c r="X92" s="8"/>
      <c r="Y92" s="8"/>
      <c r="Z92" s="8"/>
      <c r="AA92" s="8"/>
      <c r="AB92" s="8"/>
      <c r="AC92" s="8"/>
    </row>
    <row r="93" spans="1:29" ht="15.75" customHeight="1" x14ac:dyDescent="0.75">
      <c r="A93" s="5" t="s">
        <v>70</v>
      </c>
      <c r="B93" s="5" t="s">
        <v>106</v>
      </c>
      <c r="C93" s="5" t="s">
        <v>71</v>
      </c>
      <c r="D93" s="5" t="s">
        <v>76</v>
      </c>
      <c r="E93" s="6">
        <v>277</v>
      </c>
      <c r="F93" s="6">
        <v>65</v>
      </c>
      <c r="G93" s="6">
        <v>275</v>
      </c>
      <c r="H93" s="6">
        <v>63</v>
      </c>
      <c r="I93" s="5" t="str">
        <f>VLOOKUP(B93,Formulas_Majors!A$2:B$1000,2,FALSE)</f>
        <v>Tech</v>
      </c>
      <c r="J93" s="5"/>
      <c r="K93">
        <f t="shared" si="0"/>
        <v>-2</v>
      </c>
      <c r="L93" s="7">
        <f t="shared" si="1"/>
        <v>-7.2202166064981952E-3</v>
      </c>
      <c r="M93" s="34">
        <f t="shared" si="58"/>
        <v>92</v>
      </c>
      <c r="N93" s="34" t="str">
        <f t="shared" si="59"/>
        <v>Below Benchmark</v>
      </c>
      <c r="O93" s="34">
        <f t="shared" si="60"/>
        <v>92</v>
      </c>
      <c r="P93" s="34" t="str">
        <f t="shared" si="61"/>
        <v>Below Benchmark</v>
      </c>
    </row>
    <row r="94" spans="1:29" ht="15.75" customHeight="1" x14ac:dyDescent="0.75">
      <c r="A94" s="5" t="s">
        <v>70</v>
      </c>
      <c r="B94" s="5" t="s">
        <v>57</v>
      </c>
      <c r="C94" s="5" t="s">
        <v>71</v>
      </c>
      <c r="D94" s="5" t="s">
        <v>76</v>
      </c>
      <c r="E94" s="6">
        <v>138</v>
      </c>
      <c r="F94" s="6">
        <v>0</v>
      </c>
      <c r="G94" s="6">
        <v>172</v>
      </c>
      <c r="H94" s="6">
        <v>3</v>
      </c>
      <c r="I94" s="5" t="str">
        <f>VLOOKUP(B94,Formulas_Majors!A$2:B$1000,2,FALSE)</f>
        <v>Performance and Fine Arts</v>
      </c>
      <c r="J94" s="5"/>
      <c r="K94">
        <f t="shared" si="0"/>
        <v>34</v>
      </c>
      <c r="L94" s="7">
        <f t="shared" si="1"/>
        <v>0.24637681159420291</v>
      </c>
      <c r="M94" s="34">
        <f t="shared" si="58"/>
        <v>46</v>
      </c>
      <c r="N94" s="34" t="str">
        <f t="shared" si="59"/>
        <v>Below Benchmark</v>
      </c>
      <c r="O94" s="34">
        <f t="shared" si="60"/>
        <v>57</v>
      </c>
      <c r="P94" s="34" t="str">
        <f t="shared" si="61"/>
        <v>Below Benchmark</v>
      </c>
    </row>
    <row r="95" spans="1:29" ht="15.75" customHeight="1" x14ac:dyDescent="0.75">
      <c r="A95" s="5" t="s">
        <v>70</v>
      </c>
      <c r="B95" s="5" t="s">
        <v>107</v>
      </c>
      <c r="C95" s="5" t="s">
        <v>71</v>
      </c>
      <c r="D95" s="5" t="s">
        <v>72</v>
      </c>
      <c r="E95" s="6">
        <v>864</v>
      </c>
      <c r="F95" s="6">
        <v>118</v>
      </c>
      <c r="G95" s="6">
        <v>920</v>
      </c>
      <c r="H95" s="6">
        <v>109</v>
      </c>
      <c r="I95" s="5" t="str">
        <f>VLOOKUP(B95,Formulas_Majors!A$2:B$1000,2,FALSE)</f>
        <v>Nursing</v>
      </c>
      <c r="J95" s="5"/>
      <c r="K95">
        <f t="shared" si="0"/>
        <v>56</v>
      </c>
      <c r="L95" s="7">
        <f t="shared" si="1"/>
        <v>6.4814814814814811E-2</v>
      </c>
      <c r="M95" s="34">
        <f t="shared" si="58"/>
        <v>288</v>
      </c>
      <c r="N95" s="34" t="str">
        <f t="shared" si="59"/>
        <v>Below Benchmark</v>
      </c>
      <c r="O95" s="34">
        <f t="shared" si="60"/>
        <v>307</v>
      </c>
      <c r="P95" s="34" t="str">
        <f t="shared" si="61"/>
        <v>Below Benchmark</v>
      </c>
    </row>
    <row r="96" spans="1:29" ht="15.75" customHeight="1" x14ac:dyDescent="0.75">
      <c r="A96" s="5" t="s">
        <v>70</v>
      </c>
      <c r="B96" s="5" t="s">
        <v>108</v>
      </c>
      <c r="C96" s="5" t="s">
        <v>71</v>
      </c>
      <c r="D96" s="5" t="s">
        <v>72</v>
      </c>
      <c r="E96" s="6">
        <v>185</v>
      </c>
      <c r="F96" s="6">
        <v>14</v>
      </c>
      <c r="G96" s="6">
        <v>167</v>
      </c>
      <c r="H96" s="6">
        <v>4</v>
      </c>
      <c r="I96" s="5" t="str">
        <f>VLOOKUP(B96,Formulas_Majors!A$2:B$1000,2,FALSE)</f>
        <v>Health</v>
      </c>
      <c r="J96" s="5"/>
      <c r="K96">
        <f t="shared" si="0"/>
        <v>-18</v>
      </c>
      <c r="L96" s="7">
        <f t="shared" si="1"/>
        <v>-9.7297297297297303E-2</v>
      </c>
      <c r="M96" s="34">
        <f t="shared" si="58"/>
        <v>62</v>
      </c>
      <c r="N96" s="34" t="str">
        <f t="shared" si="59"/>
        <v>Below Benchmark</v>
      </c>
      <c r="O96" s="34">
        <f t="shared" si="60"/>
        <v>56</v>
      </c>
      <c r="P96" s="34" t="str">
        <f t="shared" si="61"/>
        <v>Below Benchmark</v>
      </c>
    </row>
    <row r="97" spans="1:29" ht="15.75" customHeight="1" x14ac:dyDescent="0.75">
      <c r="A97" s="5" t="s">
        <v>70</v>
      </c>
      <c r="B97" s="5" t="s">
        <v>59</v>
      </c>
      <c r="C97" s="5" t="s">
        <v>71</v>
      </c>
      <c r="D97" s="5" t="s">
        <v>79</v>
      </c>
      <c r="E97" s="6">
        <v>1127</v>
      </c>
      <c r="F97" s="6">
        <v>75</v>
      </c>
      <c r="G97" s="6">
        <v>1382</v>
      </c>
      <c r="H97" s="6">
        <v>195</v>
      </c>
      <c r="I97" s="5" t="str">
        <f>VLOOKUP(B97,Formulas_Majors!A$2:B$1000,2,FALSE)</f>
        <v>Liberal Arts</v>
      </c>
      <c r="J97" s="5"/>
      <c r="K97">
        <f t="shared" si="0"/>
        <v>255</v>
      </c>
      <c r="L97" s="7">
        <f t="shared" si="1"/>
        <v>0.22626441881100265</v>
      </c>
      <c r="M97" s="34">
        <f t="shared" si="58"/>
        <v>376</v>
      </c>
      <c r="N97" s="34" t="str">
        <f t="shared" si="59"/>
        <v>Below Benchmark</v>
      </c>
      <c r="O97" s="34">
        <f t="shared" si="60"/>
        <v>461</v>
      </c>
      <c r="P97" s="34" t="str">
        <f t="shared" si="61"/>
        <v>Below Benchmark</v>
      </c>
      <c r="Q97" s="8"/>
      <c r="R97" s="8"/>
      <c r="S97" s="8"/>
      <c r="T97" s="8"/>
      <c r="U97" s="8"/>
      <c r="V97" s="8"/>
      <c r="W97" s="8"/>
      <c r="X97" s="8"/>
      <c r="Y97" s="8"/>
      <c r="Z97" s="8"/>
      <c r="AA97" s="8"/>
      <c r="AB97" s="8"/>
      <c r="AC97" s="8"/>
    </row>
    <row r="98" spans="1:29" ht="15.75" customHeight="1" x14ac:dyDescent="0.75">
      <c r="A98" s="5" t="s">
        <v>70</v>
      </c>
      <c r="B98" s="5" t="s">
        <v>109</v>
      </c>
      <c r="C98" s="5" t="s">
        <v>71</v>
      </c>
      <c r="D98" s="5" t="s">
        <v>76</v>
      </c>
      <c r="E98" s="6">
        <v>64</v>
      </c>
      <c r="F98" s="6">
        <v>1</v>
      </c>
      <c r="G98" s="6">
        <v>77</v>
      </c>
      <c r="H98" s="6">
        <v>8</v>
      </c>
      <c r="I98" s="5" t="str">
        <f>VLOOKUP(B98,Formulas_Majors!A$2:B$1000,2,FALSE)</f>
        <v>Health</v>
      </c>
      <c r="J98" s="5"/>
      <c r="K98">
        <f t="shared" si="0"/>
        <v>13</v>
      </c>
      <c r="L98" s="7">
        <f t="shared" si="1"/>
        <v>0.203125</v>
      </c>
      <c r="M98" s="34">
        <f t="shared" si="58"/>
        <v>21</v>
      </c>
      <c r="N98" s="34" t="str">
        <f t="shared" si="59"/>
        <v>Below Benchmark</v>
      </c>
      <c r="O98" s="34">
        <f t="shared" si="60"/>
        <v>26</v>
      </c>
      <c r="P98" s="34" t="str">
        <f t="shared" si="61"/>
        <v>Below Benchmark</v>
      </c>
      <c r="Q98" s="8"/>
      <c r="R98" s="8"/>
      <c r="S98" s="8"/>
      <c r="T98" s="8"/>
      <c r="U98" s="8"/>
      <c r="V98" s="8"/>
      <c r="W98" s="8"/>
      <c r="X98" s="8"/>
      <c r="Y98" s="8"/>
      <c r="Z98" s="8"/>
      <c r="AA98" s="8"/>
      <c r="AB98" s="8"/>
      <c r="AC98" s="8"/>
    </row>
    <row r="99" spans="1:29" ht="15.75" customHeight="1" x14ac:dyDescent="0.75">
      <c r="A99" s="5" t="s">
        <v>70</v>
      </c>
      <c r="B99" s="5" t="s">
        <v>110</v>
      </c>
      <c r="C99" s="5" t="s">
        <v>71</v>
      </c>
      <c r="D99" s="5" t="s">
        <v>72</v>
      </c>
      <c r="E99" s="6">
        <v>205</v>
      </c>
      <c r="F99" s="6">
        <v>28</v>
      </c>
      <c r="G99" s="6">
        <v>161</v>
      </c>
      <c r="H99" s="6">
        <v>34</v>
      </c>
      <c r="I99" s="5" t="str">
        <f>VLOOKUP(B99,Formulas_Majors!A$2:B$1000,2,FALSE)</f>
        <v>Health</v>
      </c>
      <c r="J99" s="5"/>
      <c r="K99">
        <f t="shared" si="0"/>
        <v>-44</v>
      </c>
      <c r="L99" s="7">
        <f t="shared" si="1"/>
        <v>-0.21463414634146341</v>
      </c>
      <c r="M99" s="34">
        <f t="shared" si="58"/>
        <v>68</v>
      </c>
      <c r="N99" s="34" t="str">
        <f t="shared" si="59"/>
        <v>Below Benchmark</v>
      </c>
      <c r="O99" s="34">
        <f t="shared" si="60"/>
        <v>54</v>
      </c>
      <c r="P99" s="34" t="str">
        <f t="shared" si="61"/>
        <v>Below Benchmark</v>
      </c>
    </row>
    <row r="100" spans="1:29" ht="15.75" customHeight="1" x14ac:dyDescent="0.75">
      <c r="A100" s="5" t="s">
        <v>70</v>
      </c>
      <c r="B100" s="5" t="s">
        <v>111</v>
      </c>
      <c r="C100" s="5" t="s">
        <v>71</v>
      </c>
      <c r="D100" s="5" t="s">
        <v>76</v>
      </c>
      <c r="E100" s="6">
        <v>33</v>
      </c>
      <c r="F100" s="6">
        <v>7</v>
      </c>
      <c r="G100" s="6">
        <v>37</v>
      </c>
      <c r="H100" s="6">
        <v>7</v>
      </c>
      <c r="I100" s="5" t="str">
        <f>VLOOKUP(B100,Formulas_Majors!A$2:B$1000,2,FALSE)</f>
        <v>Education</v>
      </c>
      <c r="J100" s="5"/>
      <c r="K100">
        <f t="shared" si="0"/>
        <v>4</v>
      </c>
      <c r="L100" s="7">
        <f t="shared" si="1"/>
        <v>0.12121212121212122</v>
      </c>
      <c r="M100" s="34">
        <f t="shared" si="58"/>
        <v>11</v>
      </c>
      <c r="N100" s="34" t="str">
        <f t="shared" si="59"/>
        <v>Below Benchmark</v>
      </c>
      <c r="O100" s="34">
        <f t="shared" si="60"/>
        <v>12</v>
      </c>
      <c r="P100" s="34" t="str">
        <f t="shared" si="61"/>
        <v>Below Benchmark</v>
      </c>
    </row>
    <row r="101" spans="1:29" ht="15.75" customHeight="1" x14ac:dyDescent="0.75">
      <c r="A101" s="5" t="s">
        <v>70</v>
      </c>
      <c r="B101" s="5" t="s">
        <v>112</v>
      </c>
      <c r="C101" s="5" t="s">
        <v>71</v>
      </c>
      <c r="D101" s="5" t="s">
        <v>76</v>
      </c>
      <c r="E101" s="6">
        <v>793</v>
      </c>
      <c r="F101" s="6">
        <v>93</v>
      </c>
      <c r="G101" s="6">
        <v>720</v>
      </c>
      <c r="H101" s="6">
        <v>117</v>
      </c>
      <c r="I101" s="5" t="str">
        <f>VLOOKUP(B101,Formulas_Majors!A$2:B$1000,2,FALSE)</f>
        <v>Natural Sciences</v>
      </c>
      <c r="J101" s="5"/>
      <c r="K101">
        <f t="shared" si="0"/>
        <v>-73</v>
      </c>
      <c r="L101" s="7">
        <f t="shared" si="1"/>
        <v>-9.205548549810845E-2</v>
      </c>
      <c r="M101" s="34">
        <f t="shared" si="58"/>
        <v>264</v>
      </c>
      <c r="N101" s="34" t="str">
        <f t="shared" si="59"/>
        <v>Below Benchmark</v>
      </c>
      <c r="O101" s="34">
        <f t="shared" si="60"/>
        <v>240</v>
      </c>
      <c r="P101" s="34" t="str">
        <f t="shared" si="61"/>
        <v>Below Benchmark</v>
      </c>
    </row>
    <row r="102" spans="1:29" ht="15.75" customHeight="1" x14ac:dyDescent="0.75">
      <c r="A102" s="5" t="s">
        <v>70</v>
      </c>
      <c r="B102" s="5" t="s">
        <v>113</v>
      </c>
      <c r="C102" s="5" t="s">
        <v>71</v>
      </c>
      <c r="D102" s="5" t="s">
        <v>76</v>
      </c>
      <c r="E102" s="6">
        <v>651</v>
      </c>
      <c r="F102" s="6">
        <v>64</v>
      </c>
      <c r="G102" s="6">
        <v>739</v>
      </c>
      <c r="H102" s="6">
        <v>127</v>
      </c>
      <c r="I102" s="5" t="str">
        <f>VLOOKUP(B102,Formulas_Majors!A$2:B$1000,2,FALSE)</f>
        <v>Health</v>
      </c>
      <c r="J102" s="5"/>
      <c r="K102">
        <f t="shared" si="0"/>
        <v>88</v>
      </c>
      <c r="L102" s="7">
        <f t="shared" si="1"/>
        <v>0.13517665130568357</v>
      </c>
      <c r="M102" s="34">
        <f t="shared" si="58"/>
        <v>217</v>
      </c>
      <c r="N102" s="34" t="str">
        <f t="shared" si="59"/>
        <v>Below Benchmark</v>
      </c>
      <c r="O102" s="34">
        <f t="shared" si="60"/>
        <v>246</v>
      </c>
      <c r="P102" s="34" t="str">
        <f t="shared" si="61"/>
        <v>Below Benchmark</v>
      </c>
    </row>
    <row r="103" spans="1:29" ht="15.75" customHeight="1" x14ac:dyDescent="0.75">
      <c r="A103" s="5" t="s">
        <v>70</v>
      </c>
      <c r="B103" s="5" t="s">
        <v>114</v>
      </c>
      <c r="C103" s="5" t="s">
        <v>71</v>
      </c>
      <c r="D103" s="5" t="s">
        <v>72</v>
      </c>
      <c r="E103" s="6">
        <v>121</v>
      </c>
      <c r="F103" s="6">
        <v>9</v>
      </c>
      <c r="G103" s="6">
        <v>166</v>
      </c>
      <c r="H103" s="6">
        <v>13</v>
      </c>
      <c r="I103" s="5" t="str">
        <f>VLOOKUP(B103,Formulas_Majors!A$2:B$1000,2,FALSE)</f>
        <v>Business-Other</v>
      </c>
      <c r="J103" s="5"/>
      <c r="K103">
        <f t="shared" si="0"/>
        <v>45</v>
      </c>
      <c r="L103" s="7">
        <f t="shared" si="1"/>
        <v>0.37190082644628097</v>
      </c>
      <c r="M103" s="34">
        <f t="shared" si="58"/>
        <v>40</v>
      </c>
      <c r="N103" s="34" t="str">
        <f t="shared" si="59"/>
        <v>Below Benchmark</v>
      </c>
      <c r="O103" s="34">
        <f t="shared" si="60"/>
        <v>55</v>
      </c>
      <c r="P103" s="34" t="str">
        <f t="shared" si="61"/>
        <v>Below Benchmark</v>
      </c>
    </row>
    <row r="104" spans="1:29" ht="15.75" customHeight="1" x14ac:dyDescent="0.75">
      <c r="A104" s="5" t="s">
        <v>70</v>
      </c>
      <c r="B104" s="5" t="s">
        <v>65</v>
      </c>
      <c r="C104" s="5" t="s">
        <v>71</v>
      </c>
      <c r="D104" s="5" t="s">
        <v>79</v>
      </c>
      <c r="E104" s="6">
        <v>151</v>
      </c>
      <c r="F104" s="6">
        <v>12</v>
      </c>
      <c r="G104" s="6">
        <v>168</v>
      </c>
      <c r="H104" s="6">
        <v>25</v>
      </c>
      <c r="I104" s="5" t="str">
        <f>VLOOKUP(B104,Formulas_Majors!A$2:B$1000,2,FALSE)</f>
        <v>Liberal Arts</v>
      </c>
      <c r="J104" s="5"/>
      <c r="K104">
        <f t="shared" si="0"/>
        <v>17</v>
      </c>
      <c r="L104" s="7">
        <f t="shared" si="1"/>
        <v>0.11258278145695365</v>
      </c>
      <c r="M104" s="34">
        <f t="shared" si="58"/>
        <v>50</v>
      </c>
      <c r="N104" s="34" t="str">
        <f t="shared" si="59"/>
        <v>Below Benchmark</v>
      </c>
      <c r="O104" s="34">
        <f t="shared" si="60"/>
        <v>56</v>
      </c>
      <c r="P104" s="34" t="str">
        <f t="shared" si="61"/>
        <v>Below Benchmark</v>
      </c>
    </row>
    <row r="105" spans="1:29" ht="15.75" customHeight="1" x14ac:dyDescent="0.75">
      <c r="A105" s="5" t="s">
        <v>70</v>
      </c>
      <c r="B105" s="5" t="s">
        <v>115</v>
      </c>
      <c r="C105" s="5" t="s">
        <v>71</v>
      </c>
      <c r="D105" s="5" t="s">
        <v>76</v>
      </c>
      <c r="E105" s="6">
        <v>390</v>
      </c>
      <c r="F105" s="6">
        <v>52</v>
      </c>
      <c r="G105" s="6">
        <v>386</v>
      </c>
      <c r="H105" s="6">
        <v>56</v>
      </c>
      <c r="I105" s="5" t="str">
        <f>VLOOKUP(B105,Formulas_Majors!A$2:B$1000,2,FALSE)</f>
        <v>Communications/Media</v>
      </c>
      <c r="J105" s="5"/>
      <c r="K105">
        <f t="shared" si="0"/>
        <v>-4</v>
      </c>
      <c r="L105" s="7">
        <f t="shared" si="1"/>
        <v>-1.0256410256410256E-2</v>
      </c>
      <c r="M105" s="34">
        <f t="shared" si="58"/>
        <v>130</v>
      </c>
      <c r="N105" s="34" t="str">
        <f t="shared" si="59"/>
        <v>Below Benchmark</v>
      </c>
      <c r="O105" s="34">
        <f t="shared" si="60"/>
        <v>129</v>
      </c>
      <c r="P105" s="34" t="str">
        <f t="shared" si="61"/>
        <v>Below Benchmark</v>
      </c>
    </row>
    <row r="106" spans="1:29" ht="15.75" customHeight="1" x14ac:dyDescent="0.75">
      <c r="A106" s="5" t="s">
        <v>70</v>
      </c>
      <c r="B106" s="5" t="s">
        <v>116</v>
      </c>
      <c r="C106" s="5" t="s">
        <v>71</v>
      </c>
      <c r="D106" s="5" t="s">
        <v>79</v>
      </c>
      <c r="E106" s="6">
        <v>254</v>
      </c>
      <c r="F106" s="6">
        <v>63</v>
      </c>
      <c r="G106" s="6">
        <v>258</v>
      </c>
      <c r="H106" s="6">
        <v>61</v>
      </c>
      <c r="I106" s="5" t="str">
        <f>VLOOKUP(B106,Formulas_Majors!A$2:B$1000,2,FALSE)</f>
        <v>Liberal Arts</v>
      </c>
      <c r="J106" s="5"/>
      <c r="K106">
        <f t="shared" si="0"/>
        <v>4</v>
      </c>
      <c r="L106" s="7">
        <f t="shared" si="1"/>
        <v>1.5748031496062992E-2</v>
      </c>
      <c r="M106" s="34">
        <f t="shared" si="58"/>
        <v>85</v>
      </c>
      <c r="N106" s="34" t="str">
        <f t="shared" si="59"/>
        <v>Below Benchmark</v>
      </c>
      <c r="O106" s="34">
        <f t="shared" si="60"/>
        <v>86</v>
      </c>
      <c r="P106" s="34" t="str">
        <f t="shared" si="61"/>
        <v>Below Benchmark</v>
      </c>
    </row>
    <row r="107" spans="1:29" ht="15.75" customHeight="1" x14ac:dyDescent="0.75">
      <c r="A107" s="5" t="s">
        <v>117</v>
      </c>
      <c r="B107" s="5" t="s">
        <v>17</v>
      </c>
      <c r="C107" s="5" t="s">
        <v>71</v>
      </c>
      <c r="D107" s="5" t="s">
        <v>72</v>
      </c>
      <c r="E107" s="6">
        <v>106</v>
      </c>
      <c r="F107" s="6">
        <v>10</v>
      </c>
      <c r="G107" s="6">
        <v>81</v>
      </c>
      <c r="H107" s="6">
        <v>9</v>
      </c>
      <c r="I107" s="5" t="str">
        <f>VLOOKUP(B107,Formulas_Majors!A$2:B$1000,2,FALSE)</f>
        <v>Finance/Accounting</v>
      </c>
      <c r="J107" s="5"/>
      <c r="K107">
        <f t="shared" si="0"/>
        <v>-25</v>
      </c>
      <c r="L107" s="7">
        <f t="shared" si="1"/>
        <v>-0.23584905660377359</v>
      </c>
      <c r="M107" s="34">
        <f t="shared" si="58"/>
        <v>35</v>
      </c>
      <c r="N107" s="34" t="str">
        <f t="shared" si="59"/>
        <v>Below Benchmark</v>
      </c>
      <c r="O107" s="34">
        <f t="shared" si="60"/>
        <v>27</v>
      </c>
      <c r="P107" s="34" t="str">
        <f t="shared" si="61"/>
        <v>Below Benchmark</v>
      </c>
    </row>
    <row r="108" spans="1:29" ht="15.75" customHeight="1" x14ac:dyDescent="0.75">
      <c r="A108" s="5" t="s">
        <v>117</v>
      </c>
      <c r="B108" s="5" t="s">
        <v>118</v>
      </c>
      <c r="C108" s="5" t="s">
        <v>73</v>
      </c>
      <c r="D108" s="5" t="s">
        <v>74</v>
      </c>
      <c r="E108" s="6">
        <v>48</v>
      </c>
      <c r="F108" s="6">
        <v>6</v>
      </c>
      <c r="G108" s="6">
        <v>41</v>
      </c>
      <c r="H108" s="6">
        <v>8</v>
      </c>
      <c r="I108" s="5" t="str">
        <f>VLOOKUP(B108,Formulas_Majors!A$2:B$1000,2,FALSE)</f>
        <v>Natural Sciences</v>
      </c>
      <c r="J108" s="5"/>
      <c r="K108">
        <f t="shared" si="0"/>
        <v>-7</v>
      </c>
      <c r="L108" s="7">
        <f t="shared" si="1"/>
        <v>-0.14583333333333334</v>
      </c>
      <c r="M108" s="37"/>
      <c r="N108" s="37"/>
      <c r="O108" s="38"/>
      <c r="P108" s="38"/>
    </row>
    <row r="109" spans="1:29" ht="15.75" customHeight="1" x14ac:dyDescent="0.75">
      <c r="A109" s="5" t="s">
        <v>117</v>
      </c>
      <c r="B109" s="5" t="s">
        <v>119</v>
      </c>
      <c r="C109" s="5" t="s">
        <v>73</v>
      </c>
      <c r="D109" s="5" t="s">
        <v>74</v>
      </c>
      <c r="E109" s="6">
        <v>2</v>
      </c>
      <c r="F109" s="6">
        <v>2</v>
      </c>
      <c r="G109" s="6">
        <v>4</v>
      </c>
      <c r="H109" s="6">
        <v>1</v>
      </c>
      <c r="I109" s="5" t="str">
        <f>VLOOKUP(B109,Formulas_Majors!A$2:B$1000,2,FALSE)</f>
        <v>Education</v>
      </c>
      <c r="J109" s="5"/>
      <c r="K109">
        <f t="shared" si="0"/>
        <v>2</v>
      </c>
      <c r="L109" s="7">
        <f t="shared" si="1"/>
        <v>1</v>
      </c>
      <c r="M109" s="35"/>
      <c r="N109" s="35"/>
      <c r="O109" s="36"/>
      <c r="P109" s="36"/>
      <c r="Q109" s="8"/>
      <c r="R109" s="8"/>
      <c r="S109" s="8"/>
      <c r="T109" s="8"/>
      <c r="U109" s="8"/>
      <c r="V109" s="8"/>
      <c r="W109" s="8"/>
      <c r="X109" s="8"/>
      <c r="Y109" s="8"/>
      <c r="Z109" s="8"/>
      <c r="AA109" s="8"/>
      <c r="AB109" s="8"/>
      <c r="AC109" s="8"/>
    </row>
    <row r="110" spans="1:29" ht="15.75" customHeight="1" x14ac:dyDescent="0.75">
      <c r="A110" s="5" t="s">
        <v>117</v>
      </c>
      <c r="B110" s="5" t="s">
        <v>120</v>
      </c>
      <c r="C110" s="5" t="s">
        <v>73</v>
      </c>
      <c r="D110" s="5" t="s">
        <v>74</v>
      </c>
      <c r="E110" s="6">
        <v>36</v>
      </c>
      <c r="F110" s="6">
        <v>8</v>
      </c>
      <c r="G110" s="6">
        <v>25</v>
      </c>
      <c r="H110" s="6">
        <v>6</v>
      </c>
      <c r="I110" s="5" t="str">
        <f>VLOOKUP(B110,Formulas_Majors!A$2:B$1000,2,FALSE)</f>
        <v>Others</v>
      </c>
      <c r="J110" s="5"/>
      <c r="K110">
        <f t="shared" si="0"/>
        <v>-11</v>
      </c>
      <c r="L110" s="7">
        <f t="shared" si="1"/>
        <v>-0.30555555555555558</v>
      </c>
      <c r="M110" s="37"/>
      <c r="N110" s="37"/>
      <c r="O110" s="38"/>
      <c r="P110" s="38"/>
    </row>
    <row r="111" spans="1:29" ht="15.75" customHeight="1" x14ac:dyDescent="0.75">
      <c r="A111" s="5" t="s">
        <v>117</v>
      </c>
      <c r="B111" s="5" t="s">
        <v>121</v>
      </c>
      <c r="C111" s="5" t="s">
        <v>71</v>
      </c>
      <c r="D111" s="5" t="s">
        <v>72</v>
      </c>
      <c r="E111" s="6">
        <v>213</v>
      </c>
      <c r="F111" s="6">
        <v>36</v>
      </c>
      <c r="G111" s="6">
        <v>198</v>
      </c>
      <c r="H111" s="6">
        <v>26</v>
      </c>
      <c r="I111" s="5" t="str">
        <f>VLOOKUP(B111,Formulas_Majors!A$2:B$1000,2,FALSE)</f>
        <v>Others</v>
      </c>
      <c r="J111" s="5"/>
      <c r="K111">
        <f t="shared" si="0"/>
        <v>-15</v>
      </c>
      <c r="L111" s="7">
        <f t="shared" si="1"/>
        <v>-7.0422535211267609E-2</v>
      </c>
      <c r="M111" s="34">
        <f t="shared" ref="M111:M118" si="62">ROUND(E111*1/3,)</f>
        <v>71</v>
      </c>
      <c r="N111" s="34" t="str">
        <f t="shared" ref="N111:N118" si="63">IF(F111&gt;M111,"Above Benchmark","Below Benchmark")</f>
        <v>Below Benchmark</v>
      </c>
      <c r="O111" s="34">
        <f t="shared" ref="O111:O118" si="64">ROUND(G111*1/3,)</f>
        <v>66</v>
      </c>
      <c r="P111" s="34" t="str">
        <f t="shared" ref="P111:P118" si="65">IF(H111&gt;O111,"Above Benchmark", "Below Benchmark")</f>
        <v>Below Benchmark</v>
      </c>
    </row>
    <row r="112" spans="1:29" ht="15.75" customHeight="1" x14ac:dyDescent="0.75">
      <c r="A112" s="5" t="s">
        <v>117</v>
      </c>
      <c r="B112" s="5" t="s">
        <v>81</v>
      </c>
      <c r="C112" s="5" t="s">
        <v>71</v>
      </c>
      <c r="D112" s="5" t="s">
        <v>76</v>
      </c>
      <c r="E112" s="6">
        <v>32</v>
      </c>
      <c r="F112" s="6">
        <v>5</v>
      </c>
      <c r="G112" s="6">
        <v>32</v>
      </c>
      <c r="H112" s="6">
        <v>5</v>
      </c>
      <c r="I112" s="5" t="str">
        <f>VLOOKUP(B112,Formulas_Majors!A$2:B$1000,2,FALSE)</f>
        <v>Natural Sciences</v>
      </c>
      <c r="J112" s="5"/>
      <c r="K112">
        <f t="shared" si="0"/>
        <v>0</v>
      </c>
      <c r="L112" s="7">
        <f t="shared" si="1"/>
        <v>0</v>
      </c>
      <c r="M112" s="34">
        <f t="shared" si="62"/>
        <v>11</v>
      </c>
      <c r="N112" s="34" t="str">
        <f t="shared" si="63"/>
        <v>Below Benchmark</v>
      </c>
      <c r="O112" s="34">
        <f t="shared" si="64"/>
        <v>11</v>
      </c>
      <c r="P112" s="34" t="str">
        <f t="shared" si="65"/>
        <v>Below Benchmark</v>
      </c>
    </row>
    <row r="113" spans="1:29" ht="15.75" customHeight="1" x14ac:dyDescent="0.75">
      <c r="A113" s="5" t="s">
        <v>117</v>
      </c>
      <c r="B113" s="5" t="s">
        <v>82</v>
      </c>
      <c r="C113" s="5" t="s">
        <v>71</v>
      </c>
      <c r="D113" s="5" t="s">
        <v>76</v>
      </c>
      <c r="E113" s="6">
        <v>873</v>
      </c>
      <c r="F113" s="6">
        <v>163</v>
      </c>
      <c r="G113" s="6">
        <v>820</v>
      </c>
      <c r="H113" s="6">
        <v>176</v>
      </c>
      <c r="I113" s="5" t="str">
        <f>VLOOKUP(B113,Formulas_Majors!A$2:B$1000,2,FALSE)</f>
        <v>Business-Other</v>
      </c>
      <c r="J113" s="5"/>
      <c r="K113">
        <f t="shared" si="0"/>
        <v>-53</v>
      </c>
      <c r="L113" s="7">
        <f t="shared" si="1"/>
        <v>-6.0710194730813287E-2</v>
      </c>
      <c r="M113" s="34">
        <f t="shared" si="62"/>
        <v>291</v>
      </c>
      <c r="N113" s="34" t="str">
        <f t="shared" si="63"/>
        <v>Below Benchmark</v>
      </c>
      <c r="O113" s="34">
        <f t="shared" si="64"/>
        <v>273</v>
      </c>
      <c r="P113" s="34" t="str">
        <f t="shared" si="65"/>
        <v>Below Benchmark</v>
      </c>
    </row>
    <row r="114" spans="1:29" ht="15.75" customHeight="1" x14ac:dyDescent="0.75">
      <c r="A114" s="5" t="s">
        <v>117</v>
      </c>
      <c r="B114" s="5" t="s">
        <v>122</v>
      </c>
      <c r="C114" s="5" t="s">
        <v>71</v>
      </c>
      <c r="D114" s="5" t="s">
        <v>76</v>
      </c>
      <c r="E114" s="6">
        <v>5</v>
      </c>
      <c r="F114" s="6">
        <v>0</v>
      </c>
      <c r="G114" s="6">
        <v>1</v>
      </c>
      <c r="H114" s="6">
        <v>1</v>
      </c>
      <c r="I114" s="5" t="str">
        <f>VLOOKUP(B114,Formulas_Majors!A$2:B$1000,2,FALSE)</f>
        <v>Health</v>
      </c>
      <c r="J114" s="5"/>
      <c r="K114">
        <f t="shared" si="0"/>
        <v>-4</v>
      </c>
      <c r="L114" s="7">
        <f t="shared" si="1"/>
        <v>-0.8</v>
      </c>
      <c r="M114" s="34">
        <f t="shared" si="62"/>
        <v>2</v>
      </c>
      <c r="N114" s="34" t="str">
        <f t="shared" si="63"/>
        <v>Below Benchmark</v>
      </c>
      <c r="O114" s="34">
        <f t="shared" si="64"/>
        <v>0</v>
      </c>
      <c r="P114" s="34" t="str">
        <f t="shared" si="65"/>
        <v>Above Benchmark</v>
      </c>
    </row>
    <row r="115" spans="1:29" ht="15.75" customHeight="1" x14ac:dyDescent="0.75">
      <c r="A115" s="5" t="s">
        <v>117</v>
      </c>
      <c r="B115" s="5" t="s">
        <v>29</v>
      </c>
      <c r="C115" s="5" t="s">
        <v>71</v>
      </c>
      <c r="D115" s="5" t="s">
        <v>72</v>
      </c>
      <c r="E115" s="6">
        <v>191</v>
      </c>
      <c r="F115" s="6">
        <v>35</v>
      </c>
      <c r="G115" s="6">
        <v>168</v>
      </c>
      <c r="H115" s="6">
        <v>31</v>
      </c>
      <c r="I115" s="5" t="str">
        <f>VLOOKUP(B115,Formulas_Majors!A$2:B$1000,2,FALSE)</f>
        <v>Tech</v>
      </c>
      <c r="J115" s="5"/>
      <c r="K115">
        <f t="shared" si="0"/>
        <v>-23</v>
      </c>
      <c r="L115" s="7">
        <f t="shared" si="1"/>
        <v>-0.12041884816753927</v>
      </c>
      <c r="M115" s="34">
        <f t="shared" si="62"/>
        <v>64</v>
      </c>
      <c r="N115" s="34" t="str">
        <f t="shared" si="63"/>
        <v>Below Benchmark</v>
      </c>
      <c r="O115" s="34">
        <f t="shared" si="64"/>
        <v>56</v>
      </c>
      <c r="P115" s="34" t="str">
        <f t="shared" si="65"/>
        <v>Below Benchmark</v>
      </c>
    </row>
    <row r="116" spans="1:29" ht="15.75" customHeight="1" x14ac:dyDescent="0.75">
      <c r="A116" s="5" t="s">
        <v>117</v>
      </c>
      <c r="B116" s="5" t="s">
        <v>88</v>
      </c>
      <c r="C116" s="5" t="s">
        <v>71</v>
      </c>
      <c r="D116" s="5" t="s">
        <v>76</v>
      </c>
      <c r="E116" s="6">
        <v>307</v>
      </c>
      <c r="F116" s="6">
        <v>32</v>
      </c>
      <c r="G116" s="6">
        <v>289</v>
      </c>
      <c r="H116" s="6">
        <v>29</v>
      </c>
      <c r="I116" s="5" t="str">
        <f>VLOOKUP(B116,Formulas_Majors!A$2:B$1000,2,FALSE)</f>
        <v>Tech</v>
      </c>
      <c r="J116" s="5"/>
      <c r="K116">
        <f t="shared" si="0"/>
        <v>-18</v>
      </c>
      <c r="L116" s="7">
        <f t="shared" si="1"/>
        <v>-5.8631921824104233E-2</v>
      </c>
      <c r="M116" s="34">
        <f t="shared" si="62"/>
        <v>102</v>
      </c>
      <c r="N116" s="34" t="str">
        <f t="shared" si="63"/>
        <v>Below Benchmark</v>
      </c>
      <c r="O116" s="34">
        <f t="shared" si="64"/>
        <v>96</v>
      </c>
      <c r="P116" s="34" t="str">
        <f t="shared" si="65"/>
        <v>Below Benchmark</v>
      </c>
    </row>
    <row r="117" spans="1:29" ht="15.75" customHeight="1" x14ac:dyDescent="0.75">
      <c r="A117" s="5" t="s">
        <v>117</v>
      </c>
      <c r="B117" s="5" t="s">
        <v>89</v>
      </c>
      <c r="C117" s="5" t="s">
        <v>71</v>
      </c>
      <c r="D117" s="5" t="s">
        <v>79</v>
      </c>
      <c r="E117" s="6">
        <v>1026</v>
      </c>
      <c r="F117" s="6">
        <v>205</v>
      </c>
      <c r="G117" s="6">
        <v>1046</v>
      </c>
      <c r="H117" s="6">
        <v>170</v>
      </c>
      <c r="I117" s="5" t="str">
        <f>VLOOKUP(B117,Formulas_Majors!A$2:B$1000,2,FALSE)</f>
        <v>Criminal Justice</v>
      </c>
      <c r="J117" s="5"/>
      <c r="K117">
        <f t="shared" si="0"/>
        <v>20</v>
      </c>
      <c r="L117" s="7">
        <f t="shared" si="1"/>
        <v>1.9493177387914229E-2</v>
      </c>
      <c r="M117" s="34">
        <f t="shared" si="62"/>
        <v>342</v>
      </c>
      <c r="N117" s="34" t="str">
        <f t="shared" si="63"/>
        <v>Below Benchmark</v>
      </c>
      <c r="O117" s="34">
        <f t="shared" si="64"/>
        <v>349</v>
      </c>
      <c r="P117" s="34" t="str">
        <f t="shared" si="65"/>
        <v>Below Benchmark</v>
      </c>
    </row>
    <row r="118" spans="1:29" ht="15.75" customHeight="1" x14ac:dyDescent="0.75">
      <c r="A118" s="5" t="s">
        <v>117</v>
      </c>
      <c r="B118" s="5" t="s">
        <v>123</v>
      </c>
      <c r="C118" s="5" t="s">
        <v>71</v>
      </c>
      <c r="D118" s="5" t="s">
        <v>72</v>
      </c>
      <c r="E118" s="6">
        <v>32</v>
      </c>
      <c r="F118" s="6">
        <v>0</v>
      </c>
      <c r="G118" s="6">
        <v>86</v>
      </c>
      <c r="H118" s="6">
        <v>0</v>
      </c>
      <c r="I118" s="5" t="str">
        <f>VLOOKUP(B118,Formulas_Majors!A$2:B$1000,2,FALSE)</f>
        <v>Tech</v>
      </c>
      <c r="J118" s="5"/>
      <c r="K118">
        <f t="shared" si="0"/>
        <v>54</v>
      </c>
      <c r="L118" s="7">
        <f t="shared" si="1"/>
        <v>1.6875</v>
      </c>
      <c r="M118" s="34">
        <f t="shared" si="62"/>
        <v>11</v>
      </c>
      <c r="N118" s="34" t="str">
        <f t="shared" si="63"/>
        <v>Below Benchmark</v>
      </c>
      <c r="O118" s="34">
        <f t="shared" si="64"/>
        <v>29</v>
      </c>
      <c r="P118" s="34" t="str">
        <f t="shared" si="65"/>
        <v>Below Benchmark</v>
      </c>
    </row>
    <row r="119" spans="1:29" ht="15.75" customHeight="1" x14ac:dyDescent="0.75">
      <c r="A119" s="5" t="s">
        <v>117</v>
      </c>
      <c r="B119" s="5" t="s">
        <v>123</v>
      </c>
      <c r="C119" s="5" t="s">
        <v>73</v>
      </c>
      <c r="D119" s="5" t="s">
        <v>74</v>
      </c>
      <c r="E119" s="6">
        <v>1</v>
      </c>
      <c r="F119" s="6">
        <v>0</v>
      </c>
      <c r="G119" s="6">
        <v>3</v>
      </c>
      <c r="H119" s="6">
        <v>0</v>
      </c>
      <c r="I119" s="5" t="str">
        <f>VLOOKUP(B119,Formulas_Majors!A$2:B$1000,2,FALSE)</f>
        <v>Tech</v>
      </c>
      <c r="J119" s="5"/>
      <c r="K119">
        <f t="shared" si="0"/>
        <v>2</v>
      </c>
      <c r="L119" s="7">
        <f t="shared" si="1"/>
        <v>2</v>
      </c>
      <c r="M119" s="37"/>
      <c r="N119" s="37"/>
      <c r="O119" s="38"/>
      <c r="P119" s="38"/>
    </row>
    <row r="120" spans="1:29" ht="15.75" customHeight="1" x14ac:dyDescent="0.75">
      <c r="A120" s="5" t="s">
        <v>117</v>
      </c>
      <c r="B120" s="5" t="s">
        <v>124</v>
      </c>
      <c r="C120" s="5" t="s">
        <v>71</v>
      </c>
      <c r="D120" s="5" t="s">
        <v>76</v>
      </c>
      <c r="E120" s="6">
        <v>354</v>
      </c>
      <c r="F120" s="6">
        <v>142</v>
      </c>
      <c r="G120" s="6">
        <v>347</v>
      </c>
      <c r="H120" s="6">
        <v>123</v>
      </c>
      <c r="I120" s="5" t="str">
        <f>VLOOKUP(B120,Formulas_Majors!A$2:B$1000,2,FALSE)</f>
        <v>Health</v>
      </c>
      <c r="J120" s="5"/>
      <c r="K120">
        <f t="shared" si="0"/>
        <v>-7</v>
      </c>
      <c r="L120" s="7">
        <f t="shared" si="1"/>
        <v>-1.977401129943503E-2</v>
      </c>
      <c r="M120" s="34">
        <f t="shared" ref="M120:M121" si="66">ROUND(E120*1/3,)</f>
        <v>118</v>
      </c>
      <c r="N120" s="34" t="str">
        <f t="shared" ref="N120:N121" si="67">IF(F120&gt;M120,"Above Benchmark","Below Benchmark")</f>
        <v>Above Benchmark</v>
      </c>
      <c r="O120" s="34">
        <f t="shared" ref="O120:O121" si="68">ROUND(G120*1/3,)</f>
        <v>116</v>
      </c>
      <c r="P120" s="34" t="str">
        <f t="shared" ref="P120:P121" si="69">IF(H120&gt;O120,"Above Benchmark", "Below Benchmark")</f>
        <v>Above Benchmark</v>
      </c>
      <c r="Q120" s="8"/>
      <c r="R120" s="8"/>
      <c r="S120" s="8"/>
      <c r="T120" s="8"/>
      <c r="U120" s="8"/>
      <c r="V120" s="8"/>
      <c r="W120" s="8"/>
      <c r="X120" s="8"/>
      <c r="Y120" s="8"/>
      <c r="Z120" s="8"/>
      <c r="AA120" s="8"/>
      <c r="AB120" s="8"/>
      <c r="AC120" s="8"/>
    </row>
    <row r="121" spans="1:29" ht="15.75" customHeight="1" x14ac:dyDescent="0.75">
      <c r="A121" s="5" t="s">
        <v>117</v>
      </c>
      <c r="B121" s="5" t="s">
        <v>125</v>
      </c>
      <c r="C121" s="5" t="s">
        <v>71</v>
      </c>
      <c r="D121" s="5" t="s">
        <v>72</v>
      </c>
      <c r="E121" s="6">
        <v>230</v>
      </c>
      <c r="F121" s="6">
        <v>53</v>
      </c>
      <c r="G121" s="6">
        <v>211</v>
      </c>
      <c r="H121" s="6">
        <v>45</v>
      </c>
      <c r="I121" s="5" t="str">
        <f>VLOOKUP(B121,Formulas_Majors!A$2:B$1000,2,FALSE)</f>
        <v>Communications/Media</v>
      </c>
      <c r="J121" s="5"/>
      <c r="K121">
        <f t="shared" si="0"/>
        <v>-19</v>
      </c>
      <c r="L121" s="7">
        <f t="shared" si="1"/>
        <v>-8.2608695652173908E-2</v>
      </c>
      <c r="M121" s="34">
        <f t="shared" si="66"/>
        <v>77</v>
      </c>
      <c r="N121" s="34" t="str">
        <f t="shared" si="67"/>
        <v>Below Benchmark</v>
      </c>
      <c r="O121" s="34">
        <f t="shared" si="68"/>
        <v>70</v>
      </c>
      <c r="P121" s="34" t="str">
        <f t="shared" si="69"/>
        <v>Below Benchmark</v>
      </c>
    </row>
    <row r="122" spans="1:29" ht="15.75" customHeight="1" x14ac:dyDescent="0.75">
      <c r="A122" s="5" t="s">
        <v>117</v>
      </c>
      <c r="B122" s="5" t="s">
        <v>126</v>
      </c>
      <c r="C122" s="5" t="s">
        <v>73</v>
      </c>
      <c r="D122" s="5" t="s">
        <v>74</v>
      </c>
      <c r="E122" s="6">
        <v>6</v>
      </c>
      <c r="F122" s="6">
        <v>2</v>
      </c>
      <c r="G122" s="6">
        <v>7</v>
      </c>
      <c r="H122" s="6">
        <v>0</v>
      </c>
      <c r="I122" s="5" t="str">
        <f>VLOOKUP(B122,Formulas_Majors!A$2:B$1000,2,FALSE)</f>
        <v>Education</v>
      </c>
      <c r="J122" s="5"/>
      <c r="K122">
        <f t="shared" si="0"/>
        <v>1</v>
      </c>
      <c r="L122" s="7">
        <f t="shared" si="1"/>
        <v>0.16666666666666666</v>
      </c>
      <c r="M122" s="37"/>
      <c r="N122" s="37"/>
      <c r="O122" s="38"/>
      <c r="P122" s="38"/>
    </row>
    <row r="123" spans="1:29" ht="15.75" customHeight="1" x14ac:dyDescent="0.75">
      <c r="A123" s="5" t="s">
        <v>117</v>
      </c>
      <c r="B123" s="5" t="s">
        <v>127</v>
      </c>
      <c r="C123" s="5" t="s">
        <v>71</v>
      </c>
      <c r="D123" s="5" t="s">
        <v>72</v>
      </c>
      <c r="E123" s="6">
        <v>148</v>
      </c>
      <c r="F123" s="6">
        <v>29</v>
      </c>
      <c r="G123" s="6">
        <v>69</v>
      </c>
      <c r="H123" s="6">
        <v>37</v>
      </c>
      <c r="I123" s="5" t="str">
        <f>VLOOKUP(B123,Formulas_Majors!A$2:B$1000,2,FALSE)</f>
        <v>Education</v>
      </c>
      <c r="J123" s="5"/>
      <c r="K123">
        <f t="shared" si="0"/>
        <v>-79</v>
      </c>
      <c r="L123" s="7">
        <f t="shared" si="1"/>
        <v>-0.53378378378378377</v>
      </c>
      <c r="M123" s="34">
        <f t="shared" ref="M123:M131" si="70">ROUND(E123*1/3,)</f>
        <v>49</v>
      </c>
      <c r="N123" s="34" t="str">
        <f t="shared" ref="N123:N131" si="71">IF(F123&gt;M123,"Above Benchmark","Below Benchmark")</f>
        <v>Below Benchmark</v>
      </c>
      <c r="O123" s="34">
        <f t="shared" ref="O123:O131" si="72">ROUND(G123*1/3,)</f>
        <v>23</v>
      </c>
      <c r="P123" s="34" t="str">
        <f t="shared" ref="P123:P131" si="73">IF(H123&gt;O123,"Above Benchmark", "Below Benchmark")</f>
        <v>Above Benchmark</v>
      </c>
    </row>
    <row r="124" spans="1:29" ht="15.75" customHeight="1" x14ac:dyDescent="0.75">
      <c r="A124" s="5" t="s">
        <v>117</v>
      </c>
      <c r="B124" s="5" t="s">
        <v>91</v>
      </c>
      <c r="C124" s="5" t="s">
        <v>71</v>
      </c>
      <c r="D124" s="5" t="s">
        <v>76</v>
      </c>
      <c r="E124" s="6">
        <v>151</v>
      </c>
      <c r="F124" s="6">
        <v>31</v>
      </c>
      <c r="G124" s="6">
        <v>135</v>
      </c>
      <c r="H124" s="6">
        <v>23</v>
      </c>
      <c r="I124" s="5" t="str">
        <f>VLOOKUP(B124,Formulas_Majors!A$2:B$1000,2,FALSE)</f>
        <v>Architecture/MEC Engineering/Construction</v>
      </c>
      <c r="J124" s="5"/>
      <c r="K124">
        <f t="shared" si="0"/>
        <v>-16</v>
      </c>
      <c r="L124" s="7">
        <f t="shared" si="1"/>
        <v>-0.10596026490066225</v>
      </c>
      <c r="M124" s="34">
        <f t="shared" si="70"/>
        <v>50</v>
      </c>
      <c r="N124" s="34" t="str">
        <f t="shared" si="71"/>
        <v>Below Benchmark</v>
      </c>
      <c r="O124" s="34">
        <f t="shared" si="72"/>
        <v>45</v>
      </c>
      <c r="P124" s="34" t="str">
        <f t="shared" si="73"/>
        <v>Below Benchmark</v>
      </c>
    </row>
    <row r="125" spans="1:29" ht="15.75" customHeight="1" x14ac:dyDescent="0.75">
      <c r="A125" s="5" t="s">
        <v>117</v>
      </c>
      <c r="B125" s="5" t="s">
        <v>32</v>
      </c>
      <c r="C125" s="5" t="s">
        <v>71</v>
      </c>
      <c r="D125" s="5" t="s">
        <v>79</v>
      </c>
      <c r="E125" s="6">
        <v>70</v>
      </c>
      <c r="F125" s="6">
        <v>11</v>
      </c>
      <c r="G125" s="6">
        <v>52</v>
      </c>
      <c r="H125" s="6">
        <v>22</v>
      </c>
      <c r="I125" s="5" t="str">
        <f>VLOOKUP(B125,Formulas_Majors!A$2:B$1000,2,FALSE)</f>
        <v>Liberal Arts</v>
      </c>
      <c r="J125" s="5"/>
      <c r="K125">
        <f t="shared" si="0"/>
        <v>-18</v>
      </c>
      <c r="L125" s="7">
        <f t="shared" si="1"/>
        <v>-0.25714285714285712</v>
      </c>
      <c r="M125" s="34">
        <f t="shared" si="70"/>
        <v>23</v>
      </c>
      <c r="N125" s="34" t="str">
        <f t="shared" si="71"/>
        <v>Below Benchmark</v>
      </c>
      <c r="O125" s="34">
        <f t="shared" si="72"/>
        <v>17</v>
      </c>
      <c r="P125" s="34" t="str">
        <f t="shared" si="73"/>
        <v>Above Benchmark</v>
      </c>
    </row>
    <row r="126" spans="1:29" ht="15.75" customHeight="1" x14ac:dyDescent="0.75">
      <c r="A126" s="5" t="s">
        <v>117</v>
      </c>
      <c r="B126" s="5" t="s">
        <v>128</v>
      </c>
      <c r="C126" s="5" t="s">
        <v>71</v>
      </c>
      <c r="D126" s="5" t="s">
        <v>72</v>
      </c>
      <c r="E126" s="6">
        <v>4</v>
      </c>
      <c r="F126" s="6">
        <v>2</v>
      </c>
      <c r="G126" s="6">
        <v>0</v>
      </c>
      <c r="H126" s="6">
        <v>0</v>
      </c>
      <c r="I126" s="5" t="str">
        <f>VLOOKUP(B126,Formulas_Majors!A$2:B$1000,2,FALSE)</f>
        <v>Architecture/MEC Engineering/Construction</v>
      </c>
      <c r="J126" s="5"/>
      <c r="K126">
        <f t="shared" si="0"/>
        <v>-4</v>
      </c>
      <c r="L126" s="7">
        <f t="shared" si="1"/>
        <v>-1</v>
      </c>
      <c r="M126" s="34">
        <f t="shared" si="70"/>
        <v>1</v>
      </c>
      <c r="N126" s="34" t="str">
        <f t="shared" si="71"/>
        <v>Above Benchmark</v>
      </c>
      <c r="O126" s="34">
        <f t="shared" si="72"/>
        <v>0</v>
      </c>
      <c r="P126" s="34" t="str">
        <f t="shared" si="73"/>
        <v>Below Benchmark</v>
      </c>
    </row>
    <row r="127" spans="1:29" ht="15.75" customHeight="1" x14ac:dyDescent="0.75">
      <c r="A127" s="5" t="s">
        <v>117</v>
      </c>
      <c r="B127" s="5" t="s">
        <v>129</v>
      </c>
      <c r="C127" s="5" t="s">
        <v>71</v>
      </c>
      <c r="D127" s="5" t="s">
        <v>76</v>
      </c>
      <c r="E127" s="6">
        <v>89</v>
      </c>
      <c r="F127" s="6">
        <v>2</v>
      </c>
      <c r="G127" s="6">
        <v>108</v>
      </c>
      <c r="H127" s="6">
        <v>12</v>
      </c>
      <c r="I127" s="5" t="str">
        <f>VLOOKUP(B127,Formulas_Majors!A$2:B$1000,2,FALSE)</f>
        <v>Health</v>
      </c>
      <c r="J127" s="5"/>
      <c r="K127">
        <f t="shared" si="0"/>
        <v>19</v>
      </c>
      <c r="L127" s="7">
        <f t="shared" si="1"/>
        <v>0.21348314606741572</v>
      </c>
      <c r="M127" s="34">
        <f t="shared" si="70"/>
        <v>30</v>
      </c>
      <c r="N127" s="34" t="str">
        <f t="shared" si="71"/>
        <v>Below Benchmark</v>
      </c>
      <c r="O127" s="34">
        <f t="shared" si="72"/>
        <v>36</v>
      </c>
      <c r="P127" s="34" t="str">
        <f t="shared" si="73"/>
        <v>Below Benchmark</v>
      </c>
      <c r="Q127" s="8"/>
      <c r="R127" s="8"/>
      <c r="S127" s="8"/>
      <c r="T127" s="8"/>
      <c r="U127" s="8"/>
      <c r="V127" s="8"/>
      <c r="W127" s="8"/>
      <c r="X127" s="8"/>
      <c r="Y127" s="8"/>
      <c r="Z127" s="8"/>
      <c r="AA127" s="8"/>
      <c r="AB127" s="8"/>
      <c r="AC127" s="8"/>
    </row>
    <row r="128" spans="1:29" ht="15.75" customHeight="1" x14ac:dyDescent="0.75">
      <c r="A128" s="5" t="s">
        <v>117</v>
      </c>
      <c r="B128" s="5" t="s">
        <v>130</v>
      </c>
      <c r="C128" s="5" t="s">
        <v>71</v>
      </c>
      <c r="D128" s="5" t="s">
        <v>72</v>
      </c>
      <c r="E128" s="6">
        <v>13</v>
      </c>
      <c r="F128" s="6">
        <v>5</v>
      </c>
      <c r="G128" s="6">
        <v>22</v>
      </c>
      <c r="H128" s="6">
        <v>1</v>
      </c>
      <c r="I128" s="5" t="str">
        <f>VLOOKUP(B128,Formulas_Majors!A$2:B$1000,2,FALSE)</f>
        <v>Natural Sciences</v>
      </c>
      <c r="J128" s="5"/>
      <c r="K128">
        <f t="shared" si="0"/>
        <v>9</v>
      </c>
      <c r="L128" s="7">
        <f t="shared" si="1"/>
        <v>0.69230769230769229</v>
      </c>
      <c r="M128" s="34">
        <f t="shared" si="70"/>
        <v>4</v>
      </c>
      <c r="N128" s="34" t="str">
        <f t="shared" si="71"/>
        <v>Above Benchmark</v>
      </c>
      <c r="O128" s="34">
        <f t="shared" si="72"/>
        <v>7</v>
      </c>
      <c r="P128" s="34" t="str">
        <f t="shared" si="73"/>
        <v>Below Benchmark</v>
      </c>
    </row>
    <row r="129" spans="1:29" ht="15.75" customHeight="1" x14ac:dyDescent="0.75">
      <c r="A129" s="5" t="s">
        <v>117</v>
      </c>
      <c r="B129" s="5" t="s">
        <v>99</v>
      </c>
      <c r="C129" s="5" t="s">
        <v>71</v>
      </c>
      <c r="D129" s="5" t="s">
        <v>72</v>
      </c>
      <c r="E129" s="6">
        <v>211</v>
      </c>
      <c r="F129" s="6">
        <v>66</v>
      </c>
      <c r="G129" s="6">
        <v>218</v>
      </c>
      <c r="H129" s="6">
        <v>61</v>
      </c>
      <c r="I129" s="5" t="str">
        <f>VLOOKUP(B129,Formulas_Majors!A$2:B$1000,2,FALSE)</f>
        <v>Liberal Arts</v>
      </c>
      <c r="J129" s="5"/>
      <c r="K129">
        <f t="shared" si="0"/>
        <v>7</v>
      </c>
      <c r="L129" s="7">
        <f t="shared" si="1"/>
        <v>3.3175355450236969E-2</v>
      </c>
      <c r="M129" s="34">
        <f t="shared" si="70"/>
        <v>70</v>
      </c>
      <c r="N129" s="34" t="str">
        <f t="shared" si="71"/>
        <v>Below Benchmark</v>
      </c>
      <c r="O129" s="34">
        <f t="shared" si="72"/>
        <v>73</v>
      </c>
      <c r="P129" s="34" t="str">
        <f t="shared" si="73"/>
        <v>Below Benchmark</v>
      </c>
    </row>
    <row r="130" spans="1:29" ht="15.75" customHeight="1" x14ac:dyDescent="0.75">
      <c r="A130" s="5" t="s">
        <v>117</v>
      </c>
      <c r="B130" s="5" t="s">
        <v>131</v>
      </c>
      <c r="C130" s="5" t="s">
        <v>71</v>
      </c>
      <c r="D130" s="5" t="s">
        <v>79</v>
      </c>
      <c r="E130" s="6">
        <v>3243</v>
      </c>
      <c r="F130" s="6">
        <v>679</v>
      </c>
      <c r="G130" s="6">
        <v>2935</v>
      </c>
      <c r="H130" s="6">
        <v>642</v>
      </c>
      <c r="I130" s="5" t="str">
        <f>VLOOKUP(B130,Formulas_Majors!A$2:B$1000,2,FALSE)</f>
        <v>Liberal Arts</v>
      </c>
      <c r="J130" s="5"/>
      <c r="K130">
        <f t="shared" si="0"/>
        <v>-308</v>
      </c>
      <c r="L130" s="7">
        <f t="shared" si="1"/>
        <v>-9.4973789700894234E-2</v>
      </c>
      <c r="M130" s="34">
        <f t="shared" si="70"/>
        <v>1081</v>
      </c>
      <c r="N130" s="34" t="str">
        <f t="shared" si="71"/>
        <v>Below Benchmark</v>
      </c>
      <c r="O130" s="34">
        <f t="shared" si="72"/>
        <v>978</v>
      </c>
      <c r="P130" s="34" t="str">
        <f t="shared" si="73"/>
        <v>Below Benchmark</v>
      </c>
    </row>
    <row r="131" spans="1:29" ht="15.75" customHeight="1" x14ac:dyDescent="0.75">
      <c r="A131" s="5" t="s">
        <v>117</v>
      </c>
      <c r="B131" s="5" t="s">
        <v>131</v>
      </c>
      <c r="C131" s="5" t="s">
        <v>71</v>
      </c>
      <c r="D131" s="5" t="s">
        <v>76</v>
      </c>
      <c r="E131" s="6">
        <v>345</v>
      </c>
      <c r="F131" s="6">
        <v>49</v>
      </c>
      <c r="G131" s="6">
        <v>351</v>
      </c>
      <c r="H131" s="6">
        <v>45</v>
      </c>
      <c r="I131" s="5" t="str">
        <f>VLOOKUP(B131,Formulas_Majors!A$2:B$1000,2,FALSE)</f>
        <v>Liberal Arts</v>
      </c>
      <c r="J131" s="5"/>
      <c r="K131">
        <f t="shared" si="0"/>
        <v>6</v>
      </c>
      <c r="L131" s="7">
        <f t="shared" si="1"/>
        <v>1.7391304347826087E-2</v>
      </c>
      <c r="M131" s="34">
        <f t="shared" si="70"/>
        <v>115</v>
      </c>
      <c r="N131" s="34" t="str">
        <f t="shared" si="71"/>
        <v>Below Benchmark</v>
      </c>
      <c r="O131" s="34">
        <f t="shared" si="72"/>
        <v>117</v>
      </c>
      <c r="P131" s="34" t="str">
        <f t="shared" si="73"/>
        <v>Below Benchmark</v>
      </c>
    </row>
    <row r="132" spans="1:29" ht="15.75" customHeight="1" x14ac:dyDescent="0.75">
      <c r="A132" s="5" t="s">
        <v>117</v>
      </c>
      <c r="B132" s="5" t="s">
        <v>132</v>
      </c>
      <c r="C132" s="5" t="s">
        <v>73</v>
      </c>
      <c r="D132" s="5" t="s">
        <v>74</v>
      </c>
      <c r="E132" s="6">
        <v>22</v>
      </c>
      <c r="F132" s="6">
        <v>4</v>
      </c>
      <c r="G132" s="6">
        <v>9</v>
      </c>
      <c r="H132" s="6">
        <v>0</v>
      </c>
      <c r="I132" s="5" t="str">
        <f>VLOOKUP(B132,Formulas_Majors!A$2:B$1000,2,FALSE)</f>
        <v>Nursing</v>
      </c>
      <c r="J132" s="5"/>
      <c r="K132">
        <f t="shared" si="0"/>
        <v>-13</v>
      </c>
      <c r="L132" s="7">
        <f t="shared" si="1"/>
        <v>-0.59090909090909094</v>
      </c>
      <c r="M132" s="37"/>
      <c r="N132" s="37"/>
      <c r="O132" s="38"/>
      <c r="P132" s="38"/>
    </row>
    <row r="133" spans="1:29" ht="15.75" customHeight="1" x14ac:dyDescent="0.75">
      <c r="A133" s="5" t="s">
        <v>117</v>
      </c>
      <c r="B133" s="5" t="s">
        <v>54</v>
      </c>
      <c r="C133" s="5" t="s">
        <v>71</v>
      </c>
      <c r="D133" s="5" t="s">
        <v>72</v>
      </c>
      <c r="E133" s="6">
        <v>44</v>
      </c>
      <c r="F133" s="6">
        <v>8</v>
      </c>
      <c r="G133" s="6">
        <v>36</v>
      </c>
      <c r="H133" s="6">
        <v>4</v>
      </c>
      <c r="I133" s="5" t="str">
        <f>VLOOKUP(B133,Formulas_Majors!A$2:B$1000,2,FALSE)</f>
        <v>Business-Other</v>
      </c>
      <c r="J133" s="5"/>
      <c r="K133">
        <f t="shared" si="0"/>
        <v>-8</v>
      </c>
      <c r="L133" s="7">
        <f t="shared" si="1"/>
        <v>-0.18181818181818182</v>
      </c>
      <c r="M133" s="34">
        <f t="shared" ref="M133:M141" si="74">ROUND(E133*1/3,)</f>
        <v>15</v>
      </c>
      <c r="N133" s="34" t="str">
        <f t="shared" ref="N133:N141" si="75">IF(F133&gt;M133,"Above Benchmark","Below Benchmark")</f>
        <v>Below Benchmark</v>
      </c>
      <c r="O133" s="34">
        <f t="shared" ref="O133:O141" si="76">ROUND(G133*1/3,)</f>
        <v>12</v>
      </c>
      <c r="P133" s="34" t="str">
        <f t="shared" ref="P133:P141" si="77">IF(H133&gt;O133,"Above Benchmark", "Below Benchmark")</f>
        <v>Below Benchmark</v>
      </c>
    </row>
    <row r="134" spans="1:29" ht="15.75" customHeight="1" x14ac:dyDescent="0.75">
      <c r="A134" s="5" t="s">
        <v>117</v>
      </c>
      <c r="B134" s="5" t="s">
        <v>55</v>
      </c>
      <c r="C134" s="5" t="s">
        <v>71</v>
      </c>
      <c r="D134" s="5" t="s">
        <v>76</v>
      </c>
      <c r="E134" s="6">
        <v>40</v>
      </c>
      <c r="F134" s="6">
        <v>11</v>
      </c>
      <c r="G134" s="6">
        <v>29</v>
      </c>
      <c r="H134" s="6">
        <v>9</v>
      </c>
      <c r="I134" s="5" t="str">
        <f>VLOOKUP(B134,Formulas_Majors!A$2:B$1000,2,FALSE)</f>
        <v>Mathematics</v>
      </c>
      <c r="J134" s="5"/>
      <c r="K134">
        <f t="shared" si="0"/>
        <v>-11</v>
      </c>
      <c r="L134" s="7">
        <f t="shared" si="1"/>
        <v>-0.27500000000000002</v>
      </c>
      <c r="M134" s="34">
        <f t="shared" si="74"/>
        <v>13</v>
      </c>
      <c r="N134" s="34" t="str">
        <f t="shared" si="75"/>
        <v>Below Benchmark</v>
      </c>
      <c r="O134" s="34">
        <f t="shared" si="76"/>
        <v>10</v>
      </c>
      <c r="P134" s="34" t="str">
        <f t="shared" si="77"/>
        <v>Below Benchmark</v>
      </c>
    </row>
    <row r="135" spans="1:29" ht="15.75" customHeight="1" x14ac:dyDescent="0.75">
      <c r="A135" s="5" t="s">
        <v>117</v>
      </c>
      <c r="B135" s="5" t="s">
        <v>133</v>
      </c>
      <c r="C135" s="5" t="s">
        <v>71</v>
      </c>
      <c r="D135" s="5" t="s">
        <v>76</v>
      </c>
      <c r="E135" s="6">
        <v>112</v>
      </c>
      <c r="F135" s="6">
        <v>17</v>
      </c>
      <c r="G135" s="6">
        <v>97</v>
      </c>
      <c r="H135" s="6">
        <v>26</v>
      </c>
      <c r="I135" s="5" t="str">
        <f>VLOOKUP(B135,Formulas_Majors!A$2:B$1000,2,FALSE)</f>
        <v>Communications/Media</v>
      </c>
      <c r="J135" s="5"/>
      <c r="K135">
        <f t="shared" si="0"/>
        <v>-15</v>
      </c>
      <c r="L135" s="7">
        <f t="shared" si="1"/>
        <v>-0.13392857142857142</v>
      </c>
      <c r="M135" s="34">
        <f t="shared" si="74"/>
        <v>37</v>
      </c>
      <c r="N135" s="34" t="str">
        <f t="shared" si="75"/>
        <v>Below Benchmark</v>
      </c>
      <c r="O135" s="34">
        <f t="shared" si="76"/>
        <v>32</v>
      </c>
      <c r="P135" s="34" t="str">
        <f t="shared" si="77"/>
        <v>Below Benchmark</v>
      </c>
    </row>
    <row r="136" spans="1:29" ht="15.75" customHeight="1" x14ac:dyDescent="0.75">
      <c r="A136" s="5" t="s">
        <v>117</v>
      </c>
      <c r="B136" s="5" t="s">
        <v>134</v>
      </c>
      <c r="C136" s="5" t="s">
        <v>71</v>
      </c>
      <c r="D136" s="5" t="s">
        <v>72</v>
      </c>
      <c r="E136" s="6">
        <v>113</v>
      </c>
      <c r="F136" s="6">
        <v>21</v>
      </c>
      <c r="G136" s="6">
        <v>111</v>
      </c>
      <c r="H136" s="6">
        <v>14</v>
      </c>
      <c r="I136" s="5" t="str">
        <f>VLOOKUP(B136,Formulas_Majors!A$2:B$1000,2,FALSE)</f>
        <v>Health</v>
      </c>
      <c r="J136" s="5"/>
      <c r="K136">
        <f t="shared" si="0"/>
        <v>-2</v>
      </c>
      <c r="L136" s="7">
        <f t="shared" si="1"/>
        <v>-1.7699115044247787E-2</v>
      </c>
      <c r="M136" s="34">
        <f t="shared" si="74"/>
        <v>38</v>
      </c>
      <c r="N136" s="34" t="str">
        <f t="shared" si="75"/>
        <v>Below Benchmark</v>
      </c>
      <c r="O136" s="34">
        <f t="shared" si="76"/>
        <v>37</v>
      </c>
      <c r="P136" s="34" t="str">
        <f t="shared" si="77"/>
        <v>Below Benchmark</v>
      </c>
    </row>
    <row r="137" spans="1:29" ht="15.75" customHeight="1" x14ac:dyDescent="0.75">
      <c r="A137" s="5" t="s">
        <v>117</v>
      </c>
      <c r="B137" s="5" t="s">
        <v>135</v>
      </c>
      <c r="C137" s="5" t="s">
        <v>71</v>
      </c>
      <c r="D137" s="5" t="s">
        <v>72</v>
      </c>
      <c r="E137" s="6">
        <v>105</v>
      </c>
      <c r="F137" s="6">
        <v>31</v>
      </c>
      <c r="G137" s="6">
        <v>86</v>
      </c>
      <c r="H137" s="6">
        <v>22</v>
      </c>
      <c r="I137" s="5" t="str">
        <f>VLOOKUP(B137,Formulas_Majors!A$2:B$1000,2,FALSE)</f>
        <v>Health</v>
      </c>
      <c r="J137" s="5"/>
      <c r="K137">
        <f t="shared" si="0"/>
        <v>-19</v>
      </c>
      <c r="L137" s="7">
        <f t="shared" si="1"/>
        <v>-0.18095238095238095</v>
      </c>
      <c r="M137" s="34">
        <f t="shared" si="74"/>
        <v>35</v>
      </c>
      <c r="N137" s="34" t="str">
        <f t="shared" si="75"/>
        <v>Below Benchmark</v>
      </c>
      <c r="O137" s="34">
        <f t="shared" si="76"/>
        <v>29</v>
      </c>
      <c r="P137" s="34" t="str">
        <f t="shared" si="77"/>
        <v>Below Benchmark</v>
      </c>
    </row>
    <row r="138" spans="1:29" ht="15.75" customHeight="1" x14ac:dyDescent="0.75">
      <c r="A138" s="5" t="s">
        <v>117</v>
      </c>
      <c r="B138" s="5" t="s">
        <v>136</v>
      </c>
      <c r="C138" s="5" t="s">
        <v>71</v>
      </c>
      <c r="D138" s="5" t="s">
        <v>72</v>
      </c>
      <c r="E138" s="6">
        <v>71</v>
      </c>
      <c r="F138" s="6">
        <v>6</v>
      </c>
      <c r="G138" s="6">
        <v>55</v>
      </c>
      <c r="H138" s="6">
        <v>10</v>
      </c>
      <c r="I138" s="5" t="str">
        <f>VLOOKUP(B138,Formulas_Majors!A$2:B$1000,2,FALSE)</f>
        <v>Health</v>
      </c>
      <c r="J138" s="5"/>
      <c r="K138">
        <f t="shared" si="0"/>
        <v>-16</v>
      </c>
      <c r="L138" s="7">
        <f t="shared" si="1"/>
        <v>-0.22535211267605634</v>
      </c>
      <c r="M138" s="34">
        <f t="shared" si="74"/>
        <v>24</v>
      </c>
      <c r="N138" s="34" t="str">
        <f t="shared" si="75"/>
        <v>Below Benchmark</v>
      </c>
      <c r="O138" s="34">
        <f t="shared" si="76"/>
        <v>18</v>
      </c>
      <c r="P138" s="34" t="str">
        <f t="shared" si="77"/>
        <v>Below Benchmark</v>
      </c>
      <c r="Q138" s="8"/>
      <c r="R138" s="8"/>
      <c r="S138" s="8"/>
      <c r="T138" s="8"/>
      <c r="U138" s="8"/>
      <c r="V138" s="8"/>
      <c r="W138" s="8"/>
      <c r="X138" s="8"/>
      <c r="Y138" s="8"/>
      <c r="Z138" s="8"/>
      <c r="AA138" s="8"/>
      <c r="AB138" s="8"/>
      <c r="AC138" s="8"/>
    </row>
    <row r="139" spans="1:29" ht="15.75" customHeight="1" x14ac:dyDescent="0.75">
      <c r="A139" s="5" t="s">
        <v>117</v>
      </c>
      <c r="B139" s="5" t="s">
        <v>107</v>
      </c>
      <c r="C139" s="5" t="s">
        <v>71</v>
      </c>
      <c r="D139" s="5" t="s">
        <v>72</v>
      </c>
      <c r="E139" s="6">
        <v>604</v>
      </c>
      <c r="F139" s="6">
        <v>15</v>
      </c>
      <c r="G139" s="6">
        <v>605</v>
      </c>
      <c r="H139" s="6">
        <v>26</v>
      </c>
      <c r="I139" s="5" t="str">
        <f>VLOOKUP(B139,Formulas_Majors!A$2:B$1000,2,FALSE)</f>
        <v>Nursing</v>
      </c>
      <c r="J139" s="5"/>
      <c r="K139">
        <f t="shared" si="0"/>
        <v>1</v>
      </c>
      <c r="L139" s="7">
        <f t="shared" si="1"/>
        <v>1.6556291390728477E-3</v>
      </c>
      <c r="M139" s="34">
        <f t="shared" si="74"/>
        <v>201</v>
      </c>
      <c r="N139" s="34" t="str">
        <f t="shared" si="75"/>
        <v>Below Benchmark</v>
      </c>
      <c r="O139" s="34">
        <f t="shared" si="76"/>
        <v>202</v>
      </c>
      <c r="P139" s="34" t="str">
        <f t="shared" si="77"/>
        <v>Below Benchmark</v>
      </c>
    </row>
    <row r="140" spans="1:29" ht="15.75" customHeight="1" x14ac:dyDescent="0.75">
      <c r="A140" s="5" t="s">
        <v>117</v>
      </c>
      <c r="B140" s="5" t="s">
        <v>137</v>
      </c>
      <c r="C140" s="5" t="s">
        <v>71</v>
      </c>
      <c r="D140" s="5" t="s">
        <v>72</v>
      </c>
      <c r="E140" s="6">
        <v>34</v>
      </c>
      <c r="F140" s="6">
        <v>6</v>
      </c>
      <c r="G140" s="6">
        <v>23</v>
      </c>
      <c r="H140" s="6">
        <v>9</v>
      </c>
      <c r="I140" s="5" t="str">
        <f>VLOOKUP(B140,Formulas_Majors!A$2:B$1000,2,FALSE)</f>
        <v>Others</v>
      </c>
      <c r="J140" s="5"/>
      <c r="K140">
        <f t="shared" si="0"/>
        <v>-11</v>
      </c>
      <c r="L140" s="7">
        <f t="shared" si="1"/>
        <v>-0.3235294117647059</v>
      </c>
      <c r="M140" s="34">
        <f t="shared" si="74"/>
        <v>11</v>
      </c>
      <c r="N140" s="34" t="str">
        <f t="shared" si="75"/>
        <v>Below Benchmark</v>
      </c>
      <c r="O140" s="34">
        <f t="shared" si="76"/>
        <v>8</v>
      </c>
      <c r="P140" s="34" t="str">
        <f t="shared" si="77"/>
        <v>Above Benchmark</v>
      </c>
    </row>
    <row r="141" spans="1:29" ht="15.75" customHeight="1" x14ac:dyDescent="0.75">
      <c r="A141" s="5" t="s">
        <v>117</v>
      </c>
      <c r="B141" s="5" t="s">
        <v>138</v>
      </c>
      <c r="C141" s="5" t="s">
        <v>71</v>
      </c>
      <c r="D141" s="5" t="s">
        <v>72</v>
      </c>
      <c r="E141" s="6">
        <v>78</v>
      </c>
      <c r="F141" s="6">
        <v>6</v>
      </c>
      <c r="G141" s="6">
        <v>57</v>
      </c>
      <c r="H141" s="6">
        <v>21</v>
      </c>
      <c r="I141" s="5" t="str">
        <f>VLOOKUP(B141,Formulas_Majors!A$2:B$1000,2,FALSE)</f>
        <v>Criminal Justice</v>
      </c>
      <c r="J141" s="5"/>
      <c r="K141">
        <f t="shared" si="0"/>
        <v>-21</v>
      </c>
      <c r="L141" s="7">
        <f t="shared" si="1"/>
        <v>-0.26923076923076922</v>
      </c>
      <c r="M141" s="34">
        <f t="shared" si="74"/>
        <v>26</v>
      </c>
      <c r="N141" s="34" t="str">
        <f t="shared" si="75"/>
        <v>Below Benchmark</v>
      </c>
      <c r="O141" s="34">
        <f t="shared" si="76"/>
        <v>19</v>
      </c>
      <c r="P141" s="34" t="str">
        <f t="shared" si="77"/>
        <v>Above Benchmark</v>
      </c>
    </row>
    <row r="142" spans="1:29" ht="15.75" customHeight="1" x14ac:dyDescent="0.75">
      <c r="A142" s="5" t="s">
        <v>117</v>
      </c>
      <c r="B142" s="5" t="s">
        <v>138</v>
      </c>
      <c r="C142" s="5" t="s">
        <v>73</v>
      </c>
      <c r="D142" s="5" t="s">
        <v>74</v>
      </c>
      <c r="E142" s="6">
        <v>2</v>
      </c>
      <c r="F142" s="6">
        <v>1</v>
      </c>
      <c r="G142" s="6">
        <v>6</v>
      </c>
      <c r="H142" s="6">
        <v>0</v>
      </c>
      <c r="I142" s="5" t="str">
        <f>VLOOKUP(B142,Formulas_Majors!A$2:B$1000,2,FALSE)</f>
        <v>Criminal Justice</v>
      </c>
      <c r="J142" s="5"/>
      <c r="K142">
        <f t="shared" si="0"/>
        <v>4</v>
      </c>
      <c r="L142" s="7">
        <f t="shared" si="1"/>
        <v>2</v>
      </c>
      <c r="M142" s="37"/>
      <c r="N142" s="37"/>
      <c r="O142" s="38"/>
      <c r="P142" s="38"/>
    </row>
    <row r="143" spans="1:29" ht="15.75" customHeight="1" x14ac:dyDescent="0.75">
      <c r="A143" s="5" t="s">
        <v>117</v>
      </c>
      <c r="B143" s="5" t="s">
        <v>139</v>
      </c>
      <c r="C143" s="5" t="s">
        <v>71</v>
      </c>
      <c r="D143" s="5" t="s">
        <v>72</v>
      </c>
      <c r="E143" s="6">
        <v>14</v>
      </c>
      <c r="F143" s="6">
        <v>0</v>
      </c>
      <c r="G143" s="6">
        <v>5</v>
      </c>
      <c r="H143" s="6">
        <v>0</v>
      </c>
      <c r="I143" s="5" t="str">
        <f>VLOOKUP(B143,Formulas_Majors!A$2:B$1000,2,FALSE)</f>
        <v>Health</v>
      </c>
      <c r="J143" s="5"/>
      <c r="K143">
        <f t="shared" si="0"/>
        <v>-9</v>
      </c>
      <c r="L143" s="7">
        <f t="shared" si="1"/>
        <v>-0.6428571428571429</v>
      </c>
      <c r="M143" s="34">
        <f t="shared" ref="M143:M147" si="78">ROUND(E143*1/3,)</f>
        <v>5</v>
      </c>
      <c r="N143" s="34" t="str">
        <f t="shared" ref="N143:N147" si="79">IF(F143&gt;M143,"Above Benchmark","Below Benchmark")</f>
        <v>Below Benchmark</v>
      </c>
      <c r="O143" s="34">
        <f t="shared" ref="O143:O147" si="80">ROUND(G143*1/3,)</f>
        <v>2</v>
      </c>
      <c r="P143" s="34" t="str">
        <f t="shared" ref="P143:P147" si="81">IF(H143&gt;O143,"Above Benchmark", "Below Benchmark")</f>
        <v>Below Benchmark</v>
      </c>
      <c r="Q143" s="8"/>
      <c r="R143" s="8"/>
      <c r="S143" s="8"/>
      <c r="T143" s="8"/>
      <c r="U143" s="8"/>
      <c r="V143" s="8"/>
      <c r="W143" s="8"/>
      <c r="X143" s="8"/>
      <c r="Y143" s="8"/>
      <c r="Z143" s="8"/>
      <c r="AA143" s="8"/>
      <c r="AB143" s="8"/>
      <c r="AC143" s="8"/>
    </row>
    <row r="144" spans="1:29" ht="15.75" customHeight="1" x14ac:dyDescent="0.75">
      <c r="A144" s="5" t="s">
        <v>117</v>
      </c>
      <c r="B144" s="5" t="s">
        <v>109</v>
      </c>
      <c r="C144" s="5" t="s">
        <v>71</v>
      </c>
      <c r="D144" s="5" t="s">
        <v>76</v>
      </c>
      <c r="E144" s="6">
        <v>104</v>
      </c>
      <c r="F144" s="6">
        <v>19</v>
      </c>
      <c r="G144" s="6">
        <v>101</v>
      </c>
      <c r="H144" s="6">
        <v>30</v>
      </c>
      <c r="I144" s="5" t="str">
        <f>VLOOKUP(B144,Formulas_Majors!A$2:B$1000,2,FALSE)</f>
        <v>Health</v>
      </c>
      <c r="J144" s="5"/>
      <c r="K144">
        <f t="shared" si="0"/>
        <v>-3</v>
      </c>
      <c r="L144" s="7">
        <f t="shared" si="1"/>
        <v>-2.8846153846153848E-2</v>
      </c>
      <c r="M144" s="34">
        <f t="shared" si="78"/>
        <v>35</v>
      </c>
      <c r="N144" s="34" t="str">
        <f t="shared" si="79"/>
        <v>Below Benchmark</v>
      </c>
      <c r="O144" s="34">
        <f t="shared" si="80"/>
        <v>34</v>
      </c>
      <c r="P144" s="34" t="str">
        <f t="shared" si="81"/>
        <v>Below Benchmark</v>
      </c>
    </row>
    <row r="145" spans="1:29" ht="15.75" customHeight="1" x14ac:dyDescent="0.75">
      <c r="A145" s="5" t="s">
        <v>117</v>
      </c>
      <c r="B145" s="5" t="s">
        <v>140</v>
      </c>
      <c r="C145" s="5" t="s">
        <v>71</v>
      </c>
      <c r="D145" s="5" t="s">
        <v>72</v>
      </c>
      <c r="E145" s="6">
        <v>205</v>
      </c>
      <c r="F145" s="6">
        <v>30</v>
      </c>
      <c r="G145" s="6">
        <v>200</v>
      </c>
      <c r="H145" s="6">
        <v>27</v>
      </c>
      <c r="I145" s="5" t="str">
        <f>VLOOKUP(B145,Formulas_Majors!A$2:B$1000,2,FALSE)</f>
        <v>Health</v>
      </c>
      <c r="J145" s="5"/>
      <c r="K145">
        <f t="shared" si="0"/>
        <v>-5</v>
      </c>
      <c r="L145" s="7">
        <f t="shared" si="1"/>
        <v>-2.4390243902439025E-2</v>
      </c>
      <c r="M145" s="34">
        <f t="shared" si="78"/>
        <v>68</v>
      </c>
      <c r="N145" s="34" t="str">
        <f t="shared" si="79"/>
        <v>Below Benchmark</v>
      </c>
      <c r="O145" s="34">
        <f t="shared" si="80"/>
        <v>67</v>
      </c>
      <c r="P145" s="34" t="str">
        <f t="shared" si="81"/>
        <v>Below Benchmark</v>
      </c>
    </row>
    <row r="146" spans="1:29" ht="15.75" customHeight="1" x14ac:dyDescent="0.75">
      <c r="A146" s="5" t="s">
        <v>117</v>
      </c>
      <c r="B146" s="5" t="s">
        <v>141</v>
      </c>
      <c r="C146" s="5" t="s">
        <v>71</v>
      </c>
      <c r="D146" s="5" t="s">
        <v>76</v>
      </c>
      <c r="E146" s="6">
        <v>56</v>
      </c>
      <c r="F146" s="6">
        <v>1</v>
      </c>
      <c r="G146" s="6">
        <v>53</v>
      </c>
      <c r="H146" s="6">
        <v>3</v>
      </c>
      <c r="I146" s="5" t="str">
        <f>VLOOKUP(B146,Formulas_Majors!A$2:B$1000,2,FALSE)</f>
        <v>Criminal Justice</v>
      </c>
      <c r="J146" s="5"/>
      <c r="K146">
        <f t="shared" si="0"/>
        <v>-3</v>
      </c>
      <c r="L146" s="7">
        <f t="shared" si="1"/>
        <v>-5.3571428571428568E-2</v>
      </c>
      <c r="M146" s="34">
        <f t="shared" si="78"/>
        <v>19</v>
      </c>
      <c r="N146" s="34" t="str">
        <f t="shared" si="79"/>
        <v>Below Benchmark</v>
      </c>
      <c r="O146" s="34">
        <f t="shared" si="80"/>
        <v>18</v>
      </c>
      <c r="P146" s="34" t="str">
        <f t="shared" si="81"/>
        <v>Below Benchmark</v>
      </c>
    </row>
    <row r="147" spans="1:29" ht="15.75" customHeight="1" x14ac:dyDescent="0.75">
      <c r="A147" s="5" t="s">
        <v>117</v>
      </c>
      <c r="B147" s="5" t="s">
        <v>142</v>
      </c>
      <c r="C147" s="5" t="s">
        <v>71</v>
      </c>
      <c r="D147" s="5" t="s">
        <v>76</v>
      </c>
      <c r="E147" s="6">
        <v>83</v>
      </c>
      <c r="F147" s="6">
        <v>25</v>
      </c>
      <c r="G147" s="6">
        <v>94</v>
      </c>
      <c r="H147" s="6">
        <v>25</v>
      </c>
      <c r="I147" s="5" t="str">
        <f>VLOOKUP(B147,Formulas_Majors!A$2:B$1000,2,FALSE)</f>
        <v>Health</v>
      </c>
      <c r="J147" s="5"/>
      <c r="K147">
        <f t="shared" si="0"/>
        <v>11</v>
      </c>
      <c r="L147" s="7">
        <f t="shared" si="1"/>
        <v>0.13253012048192772</v>
      </c>
      <c r="M147" s="34">
        <f t="shared" si="78"/>
        <v>28</v>
      </c>
      <c r="N147" s="34" t="str">
        <f t="shared" si="79"/>
        <v>Below Benchmark</v>
      </c>
      <c r="O147" s="34">
        <f t="shared" si="80"/>
        <v>31</v>
      </c>
      <c r="P147" s="34" t="str">
        <f t="shared" si="81"/>
        <v>Below Benchmark</v>
      </c>
    </row>
    <row r="148" spans="1:29" ht="15.75" customHeight="1" x14ac:dyDescent="0.75">
      <c r="A148" s="5" t="s">
        <v>143</v>
      </c>
      <c r="B148" s="5" t="s">
        <v>17</v>
      </c>
      <c r="C148" s="5" t="s">
        <v>18</v>
      </c>
      <c r="D148" s="5" t="s">
        <v>37</v>
      </c>
      <c r="E148" s="6">
        <v>544</v>
      </c>
      <c r="F148" s="6">
        <v>124</v>
      </c>
      <c r="G148" s="6">
        <v>479</v>
      </c>
      <c r="H148" s="6">
        <v>113</v>
      </c>
      <c r="I148" s="5" t="str">
        <f>VLOOKUP(B148,Formulas_Majors!A$2:B$1000,2,FALSE)</f>
        <v>Finance/Accounting</v>
      </c>
      <c r="J148" s="5"/>
      <c r="K148">
        <f t="shared" si="0"/>
        <v>-65</v>
      </c>
      <c r="L148" s="7">
        <f t="shared" si="1"/>
        <v>-0.11948529411764706</v>
      </c>
      <c r="M148" s="34">
        <f>ROUND(E148*1/6,)</f>
        <v>91</v>
      </c>
      <c r="N148" s="34" t="str">
        <f>IF(F148&gt;M148, "Above Benchmark", "Below Benchmark")</f>
        <v>Above Benchmark</v>
      </c>
      <c r="O148" s="34">
        <f>ROUND(G148*1/6,)</f>
        <v>80</v>
      </c>
      <c r="P148" s="34" t="str">
        <f>IF(H148&gt;O148,"Above Benchmark","Below Benchmark")</f>
        <v>Above Benchmark</v>
      </c>
    </row>
    <row r="149" spans="1:29" ht="15.75" customHeight="1" x14ac:dyDescent="0.75">
      <c r="A149" s="5" t="s">
        <v>143</v>
      </c>
      <c r="B149" s="5" t="s">
        <v>17</v>
      </c>
      <c r="C149" s="5" t="s">
        <v>14</v>
      </c>
      <c r="D149" s="5" t="s">
        <v>16</v>
      </c>
      <c r="E149" s="6">
        <v>20</v>
      </c>
      <c r="F149" s="6">
        <v>19</v>
      </c>
      <c r="G149" s="6">
        <v>32</v>
      </c>
      <c r="H149" s="6">
        <v>7</v>
      </c>
      <c r="I149" s="5" t="str">
        <f>VLOOKUP(B149,Formulas_Majors!A$2:B$1000,2,FALSE)</f>
        <v>Finance/Accounting</v>
      </c>
      <c r="J149" s="5"/>
      <c r="K149">
        <f t="shared" si="0"/>
        <v>12</v>
      </c>
      <c r="L149" s="7">
        <f t="shared" si="1"/>
        <v>0.6</v>
      </c>
      <c r="M149" s="34">
        <f>ROUND(E149*1/3,)</f>
        <v>7</v>
      </c>
      <c r="N149" s="34" t="str">
        <f>IF(F149&gt;M149,"Above Benchmark","Below Benchmark")</f>
        <v>Above Benchmark</v>
      </c>
      <c r="O149" s="34">
        <f>ROUND(G149*1/3,)</f>
        <v>11</v>
      </c>
      <c r="P149" s="34" t="str">
        <f>IF(H149&gt;O149,"Above Benchmark", "Below Benchmark")</f>
        <v>Below Benchmark</v>
      </c>
      <c r="Q149" s="8"/>
      <c r="R149" s="8"/>
      <c r="S149" s="8"/>
      <c r="T149" s="8"/>
      <c r="U149" s="8"/>
      <c r="V149" s="8"/>
      <c r="W149" s="8"/>
      <c r="X149" s="8"/>
      <c r="Y149" s="8"/>
      <c r="Z149" s="8"/>
      <c r="AA149" s="8"/>
      <c r="AB149" s="8"/>
      <c r="AC149" s="8"/>
    </row>
    <row r="150" spans="1:29" ht="15.75" customHeight="1" x14ac:dyDescent="0.75">
      <c r="A150" s="5"/>
      <c r="B150" s="5"/>
      <c r="C150" s="5"/>
      <c r="D150" s="5"/>
      <c r="E150" s="6"/>
      <c r="F150" s="6"/>
      <c r="G150" s="6"/>
      <c r="H150" s="6"/>
      <c r="I150" s="5"/>
      <c r="J150" s="5"/>
      <c r="K150">
        <f t="shared" si="0"/>
        <v>0</v>
      </c>
      <c r="L150" s="7" t="e">
        <f t="shared" si="1"/>
        <v>#DIV/0!</v>
      </c>
      <c r="M150" s="37"/>
      <c r="N150" s="37"/>
      <c r="O150" s="38"/>
      <c r="P150" s="38"/>
    </row>
    <row r="151" spans="1:29" ht="15.75" customHeight="1" x14ac:dyDescent="0.75">
      <c r="A151" s="5" t="s">
        <v>143</v>
      </c>
      <c r="B151" s="5" t="s">
        <v>144</v>
      </c>
      <c r="C151" s="5" t="s">
        <v>18</v>
      </c>
      <c r="D151" s="5" t="s">
        <v>37</v>
      </c>
      <c r="E151" s="6">
        <v>34</v>
      </c>
      <c r="F151" s="6">
        <v>6</v>
      </c>
      <c r="G151" s="6">
        <v>33</v>
      </c>
      <c r="H151" s="6">
        <v>9</v>
      </c>
      <c r="I151" s="5" t="str">
        <f>VLOOKUP(B151,Formulas_Majors!A$2:B$1000,2,FALSE)</f>
        <v>Finance/Accounting</v>
      </c>
      <c r="J151" s="5"/>
      <c r="K151">
        <f t="shared" si="0"/>
        <v>-1</v>
      </c>
      <c r="L151" s="7">
        <f t="shared" si="1"/>
        <v>-2.9411764705882353E-2</v>
      </c>
      <c r="M151" s="34">
        <f>ROUND(E151*1/6,)</f>
        <v>6</v>
      </c>
      <c r="N151" s="34" t="str">
        <f>IF(F151&gt;M151, "Above Benchmark", "Below Benchmark")</f>
        <v>Below Benchmark</v>
      </c>
      <c r="O151" s="34">
        <f>ROUND(G151*1/6,)</f>
        <v>6</v>
      </c>
      <c r="P151" s="34" t="str">
        <f>IF(H151&gt;O151,"Above Benchmark","Below Benchmark")</f>
        <v>Above Benchmark</v>
      </c>
    </row>
    <row r="152" spans="1:29" ht="15.75" customHeight="1" x14ac:dyDescent="0.75">
      <c r="A152" s="5" t="s">
        <v>143</v>
      </c>
      <c r="B152" s="5" t="s">
        <v>145</v>
      </c>
      <c r="C152" s="5" t="s">
        <v>14</v>
      </c>
      <c r="D152" s="5" t="s">
        <v>146</v>
      </c>
      <c r="E152" s="6">
        <v>15</v>
      </c>
      <c r="F152" s="6">
        <v>8</v>
      </c>
      <c r="G152" s="6">
        <v>9</v>
      </c>
      <c r="H152" s="6">
        <v>6</v>
      </c>
      <c r="I152" s="5" t="str">
        <f>VLOOKUP(B152,Formulas_Majors!A$2:B$1000,2,FALSE)</f>
        <v>Education</v>
      </c>
      <c r="J152" s="5"/>
      <c r="K152">
        <f t="shared" si="0"/>
        <v>-6</v>
      </c>
      <c r="L152" s="7">
        <f t="shared" si="1"/>
        <v>-0.4</v>
      </c>
      <c r="M152" s="34">
        <f t="shared" ref="M152:M153" si="82">ROUND(E152*1/3,)</f>
        <v>5</v>
      </c>
      <c r="N152" s="34" t="str">
        <f t="shared" ref="N152:N153" si="83">IF(F152&gt;M152,"Above Benchmark","Below Benchmark")</f>
        <v>Above Benchmark</v>
      </c>
      <c r="O152" s="34">
        <f t="shared" ref="O152:O153" si="84">ROUND(G152*1/3,)</f>
        <v>3</v>
      </c>
      <c r="P152" s="34" t="str">
        <f t="shared" ref="P152:P153" si="85">IF(H152&gt;O152,"Above Benchmark", "Below Benchmark")</f>
        <v>Above Benchmark</v>
      </c>
    </row>
    <row r="153" spans="1:29" ht="15.75" customHeight="1" x14ac:dyDescent="0.75">
      <c r="A153" s="5" t="s">
        <v>143</v>
      </c>
      <c r="B153" s="5" t="s">
        <v>145</v>
      </c>
      <c r="C153" s="5" t="s">
        <v>14</v>
      </c>
      <c r="D153" s="5" t="s">
        <v>146</v>
      </c>
      <c r="E153" s="6">
        <v>7</v>
      </c>
      <c r="F153" s="6">
        <v>4</v>
      </c>
      <c r="G153" s="6">
        <v>5</v>
      </c>
      <c r="H153" s="6">
        <v>3</v>
      </c>
      <c r="I153" s="5" t="str">
        <f>VLOOKUP(B153,Formulas_Majors!A$2:B$1000,2,FALSE)</f>
        <v>Education</v>
      </c>
      <c r="J153" s="5"/>
      <c r="K153">
        <f t="shared" si="0"/>
        <v>-2</v>
      </c>
      <c r="L153" s="7">
        <f t="shared" si="1"/>
        <v>-0.2857142857142857</v>
      </c>
      <c r="M153" s="34">
        <f t="shared" si="82"/>
        <v>2</v>
      </c>
      <c r="N153" s="34" t="str">
        <f t="shared" si="83"/>
        <v>Above Benchmark</v>
      </c>
      <c r="O153" s="34">
        <f t="shared" si="84"/>
        <v>2</v>
      </c>
      <c r="P153" s="34" t="str">
        <f t="shared" si="85"/>
        <v>Above Benchmark</v>
      </c>
    </row>
    <row r="154" spans="1:29" ht="15.75" customHeight="1" x14ac:dyDescent="0.75">
      <c r="A154" s="5" t="s">
        <v>143</v>
      </c>
      <c r="B154" s="5" t="s">
        <v>147</v>
      </c>
      <c r="C154" s="5" t="s">
        <v>18</v>
      </c>
      <c r="D154" s="5" t="s">
        <v>21</v>
      </c>
      <c r="E154" s="6">
        <v>14</v>
      </c>
      <c r="F154" s="6">
        <v>4</v>
      </c>
      <c r="G154" s="6">
        <v>15</v>
      </c>
      <c r="H154" s="6">
        <v>4</v>
      </c>
      <c r="I154" s="5" t="str">
        <f>VLOOKUP(B154,Formulas_Majors!A$2:B$1000,2,FALSE)</f>
        <v>Liberal Arts</v>
      </c>
      <c r="J154" s="5"/>
      <c r="K154">
        <f t="shared" si="0"/>
        <v>1</v>
      </c>
      <c r="L154" s="7">
        <f t="shared" si="1"/>
        <v>7.1428571428571425E-2</v>
      </c>
      <c r="M154" s="34">
        <f t="shared" ref="M154:M158" si="86">ROUND(E154*1/6,)</f>
        <v>2</v>
      </c>
      <c r="N154" s="34" t="str">
        <f t="shared" ref="N154:N158" si="87">IF(F154&gt;M154, "Above Benchmark", "Below Benchmark")</f>
        <v>Above Benchmark</v>
      </c>
      <c r="O154" s="34">
        <f t="shared" ref="O154:O158" si="88">ROUND(G154*1/6,)</f>
        <v>3</v>
      </c>
      <c r="P154" s="34" t="str">
        <f t="shared" ref="P154:P158" si="89">IF(H154&gt;O154,"Above Benchmark","Below Benchmark")</f>
        <v>Above Benchmark</v>
      </c>
    </row>
    <row r="155" spans="1:29" ht="15.75" customHeight="1" x14ac:dyDescent="0.75">
      <c r="A155" s="5" t="s">
        <v>143</v>
      </c>
      <c r="B155" s="5" t="s">
        <v>148</v>
      </c>
      <c r="C155" s="5" t="s">
        <v>18</v>
      </c>
      <c r="D155" s="5" t="s">
        <v>21</v>
      </c>
      <c r="E155" s="6">
        <v>4</v>
      </c>
      <c r="F155" s="6">
        <v>0</v>
      </c>
      <c r="G155" s="6">
        <v>4</v>
      </c>
      <c r="H155" s="6">
        <v>2</v>
      </c>
      <c r="I155" s="5" t="str">
        <f>VLOOKUP(B155,Formulas_Majors!A$2:B$1000,2,FALSE)</f>
        <v>Liberal Arts</v>
      </c>
      <c r="J155" s="5"/>
      <c r="K155">
        <f t="shared" si="0"/>
        <v>0</v>
      </c>
      <c r="L155" s="7">
        <f t="shared" si="1"/>
        <v>0</v>
      </c>
      <c r="M155" s="34">
        <f t="shared" si="86"/>
        <v>1</v>
      </c>
      <c r="N155" s="34" t="str">
        <f t="shared" si="87"/>
        <v>Below Benchmark</v>
      </c>
      <c r="O155" s="34">
        <f t="shared" si="88"/>
        <v>1</v>
      </c>
      <c r="P155" s="34" t="str">
        <f t="shared" si="89"/>
        <v>Above Benchmark</v>
      </c>
    </row>
    <row r="156" spans="1:29" ht="15.75" customHeight="1" x14ac:dyDescent="0.75">
      <c r="A156" s="5" t="s">
        <v>143</v>
      </c>
      <c r="B156" s="5" t="s">
        <v>149</v>
      </c>
      <c r="C156" s="5" t="s">
        <v>18</v>
      </c>
      <c r="D156" s="5" t="s">
        <v>21</v>
      </c>
      <c r="E156" s="6">
        <v>55</v>
      </c>
      <c r="F156" s="6">
        <v>16</v>
      </c>
      <c r="G156" s="6">
        <v>51</v>
      </c>
      <c r="H156" s="6">
        <v>20</v>
      </c>
      <c r="I156" s="5" t="str">
        <f>VLOOKUP(B156,Formulas_Majors!A$2:B$1000,2,FALSE)</f>
        <v>Liberal Arts</v>
      </c>
      <c r="J156" s="5"/>
      <c r="K156">
        <f t="shared" si="0"/>
        <v>-4</v>
      </c>
      <c r="L156" s="7">
        <f t="shared" si="1"/>
        <v>-7.2727272727272724E-2</v>
      </c>
      <c r="M156" s="34">
        <f t="shared" si="86"/>
        <v>9</v>
      </c>
      <c r="N156" s="34" t="str">
        <f t="shared" si="87"/>
        <v>Above Benchmark</v>
      </c>
      <c r="O156" s="34">
        <f t="shared" si="88"/>
        <v>9</v>
      </c>
      <c r="P156" s="34" t="str">
        <f t="shared" si="89"/>
        <v>Above Benchmark</v>
      </c>
    </row>
    <row r="157" spans="1:29" ht="15.75" customHeight="1" x14ac:dyDescent="0.75">
      <c r="A157" s="5" t="s">
        <v>143</v>
      </c>
      <c r="B157" s="5" t="s">
        <v>150</v>
      </c>
      <c r="C157" s="5" t="s">
        <v>18</v>
      </c>
      <c r="D157" s="5" t="s">
        <v>21</v>
      </c>
      <c r="E157" s="6">
        <v>124</v>
      </c>
      <c r="F157" s="6">
        <v>24</v>
      </c>
      <c r="G157" s="6">
        <v>116</v>
      </c>
      <c r="H157" s="6">
        <v>31</v>
      </c>
      <c r="I157" s="5" t="str">
        <f>VLOOKUP(B157,Formulas_Majors!A$2:B$1000,2,FALSE)</f>
        <v>Performance and Fine Arts</v>
      </c>
      <c r="J157" s="5"/>
      <c r="K157">
        <f t="shared" si="0"/>
        <v>-8</v>
      </c>
      <c r="L157" s="7">
        <f t="shared" si="1"/>
        <v>-6.4516129032258063E-2</v>
      </c>
      <c r="M157" s="34">
        <f t="shared" si="86"/>
        <v>21</v>
      </c>
      <c r="N157" s="34" t="str">
        <f t="shared" si="87"/>
        <v>Above Benchmark</v>
      </c>
      <c r="O157" s="34">
        <f t="shared" si="88"/>
        <v>19</v>
      </c>
      <c r="P157" s="34" t="str">
        <f t="shared" si="89"/>
        <v>Above Benchmark</v>
      </c>
    </row>
    <row r="158" spans="1:29" ht="15.75" customHeight="1" x14ac:dyDescent="0.75">
      <c r="A158" s="5" t="s">
        <v>143</v>
      </c>
      <c r="B158" s="5" t="s">
        <v>150</v>
      </c>
      <c r="C158" s="5" t="s">
        <v>18</v>
      </c>
      <c r="D158" s="5" t="s">
        <v>151</v>
      </c>
      <c r="E158" s="6">
        <v>34</v>
      </c>
      <c r="F158" s="6">
        <v>7</v>
      </c>
      <c r="G158" s="6">
        <v>35</v>
      </c>
      <c r="H158" s="6">
        <v>13</v>
      </c>
      <c r="I158" s="5" t="str">
        <f>VLOOKUP(B158,Formulas_Majors!A$2:B$1000,2,FALSE)</f>
        <v>Performance and Fine Arts</v>
      </c>
      <c r="J158" s="5"/>
      <c r="K158">
        <f t="shared" si="0"/>
        <v>1</v>
      </c>
      <c r="L158" s="7">
        <f t="shared" si="1"/>
        <v>2.9411764705882353E-2</v>
      </c>
      <c r="M158" s="34">
        <f t="shared" si="86"/>
        <v>6</v>
      </c>
      <c r="N158" s="34" t="str">
        <f t="shared" si="87"/>
        <v>Above Benchmark</v>
      </c>
      <c r="O158" s="34">
        <f t="shared" si="88"/>
        <v>6</v>
      </c>
      <c r="P158" s="34" t="str">
        <f t="shared" si="89"/>
        <v>Above Benchmark</v>
      </c>
    </row>
    <row r="159" spans="1:29" ht="15.75" customHeight="1" x14ac:dyDescent="0.75">
      <c r="A159" s="5" t="s">
        <v>143</v>
      </c>
      <c r="B159" s="5" t="s">
        <v>150</v>
      </c>
      <c r="C159" s="5" t="s">
        <v>14</v>
      </c>
      <c r="D159" s="5" t="s">
        <v>152</v>
      </c>
      <c r="E159" s="6">
        <v>22</v>
      </c>
      <c r="F159" s="6">
        <v>9</v>
      </c>
      <c r="G159" s="6">
        <v>20</v>
      </c>
      <c r="H159" s="6">
        <v>10</v>
      </c>
      <c r="I159" s="5" t="str">
        <f>VLOOKUP(B159,Formulas_Majors!A$2:B$1000,2,FALSE)</f>
        <v>Performance and Fine Arts</v>
      </c>
      <c r="J159" s="5"/>
      <c r="K159">
        <f t="shared" si="0"/>
        <v>-2</v>
      </c>
      <c r="L159" s="7">
        <f t="shared" si="1"/>
        <v>-9.0909090909090912E-2</v>
      </c>
      <c r="M159" s="34">
        <f>ROUND(E159*1/3,)</f>
        <v>7</v>
      </c>
      <c r="N159" s="34" t="str">
        <f>IF(F159&gt;M159,"Above Benchmark","Below Benchmark")</f>
        <v>Above Benchmark</v>
      </c>
      <c r="O159" s="34">
        <f>ROUND(G159*1/3,)</f>
        <v>7</v>
      </c>
      <c r="P159" s="34" t="str">
        <f>IF(H159&gt;O159,"Above Benchmark", "Below Benchmark")</f>
        <v>Above Benchmark</v>
      </c>
    </row>
    <row r="160" spans="1:29" ht="15.75" customHeight="1" x14ac:dyDescent="0.75">
      <c r="A160" s="5" t="s">
        <v>143</v>
      </c>
      <c r="B160" s="5" t="s">
        <v>153</v>
      </c>
      <c r="C160" s="5" t="s">
        <v>73</v>
      </c>
      <c r="D160" s="5" t="s">
        <v>154</v>
      </c>
      <c r="E160" s="6">
        <v>5</v>
      </c>
      <c r="F160" s="6">
        <v>9</v>
      </c>
      <c r="G160" s="6">
        <v>12</v>
      </c>
      <c r="H160" s="6">
        <v>1</v>
      </c>
      <c r="I160" s="5" t="str">
        <f>VLOOKUP(B160,Formulas_Majors!A$2:B$1000,2,FALSE)</f>
        <v>Education</v>
      </c>
      <c r="J160" s="5"/>
      <c r="K160">
        <f t="shared" si="0"/>
        <v>7</v>
      </c>
      <c r="L160" s="7">
        <f t="shared" si="1"/>
        <v>1.4</v>
      </c>
      <c r="M160" s="37"/>
      <c r="N160" s="37"/>
      <c r="O160" s="38"/>
      <c r="P160" s="38"/>
    </row>
    <row r="161" spans="1:29" ht="15.75" customHeight="1" x14ac:dyDescent="0.75">
      <c r="A161" s="5" t="s">
        <v>143</v>
      </c>
      <c r="B161" s="5" t="s">
        <v>155</v>
      </c>
      <c r="C161" s="5" t="s">
        <v>18</v>
      </c>
      <c r="D161" s="5" t="s">
        <v>21</v>
      </c>
      <c r="E161" s="6">
        <v>27</v>
      </c>
      <c r="F161" s="6">
        <v>3</v>
      </c>
      <c r="G161" s="6">
        <v>23</v>
      </c>
      <c r="H161" s="6">
        <v>6</v>
      </c>
      <c r="I161" s="5" t="str">
        <f>VLOOKUP(B161,Formulas_Majors!A$2:B$1000,2,FALSE)</f>
        <v>Liberal Arts</v>
      </c>
      <c r="J161" s="5"/>
      <c r="K161">
        <f t="shared" si="0"/>
        <v>-4</v>
      </c>
      <c r="L161" s="7">
        <f t="shared" si="1"/>
        <v>-0.14814814814814814</v>
      </c>
      <c r="M161" s="34">
        <f>ROUND(E161*1/6,)</f>
        <v>5</v>
      </c>
      <c r="N161" s="34" t="str">
        <f>IF(F161&gt;M161, "Above Benchmark", "Below Benchmark")</f>
        <v>Below Benchmark</v>
      </c>
      <c r="O161" s="34">
        <f>ROUND(G161*1/6,)</f>
        <v>4</v>
      </c>
      <c r="P161" s="34" t="str">
        <f>IF(H161&gt;O161,"Above Benchmark","Below Benchmark")</f>
        <v>Above Benchmark</v>
      </c>
    </row>
    <row r="162" spans="1:29" ht="15.75" customHeight="1" x14ac:dyDescent="0.75">
      <c r="A162" s="5" t="s">
        <v>143</v>
      </c>
      <c r="B162" s="5" t="s">
        <v>155</v>
      </c>
      <c r="C162" s="5" t="s">
        <v>14</v>
      </c>
      <c r="D162" s="5" t="s">
        <v>23</v>
      </c>
      <c r="E162" s="6">
        <v>6</v>
      </c>
      <c r="F162" s="6">
        <v>2</v>
      </c>
      <c r="G162" s="6">
        <v>3</v>
      </c>
      <c r="H162" s="6">
        <v>2</v>
      </c>
      <c r="I162" s="5" t="str">
        <f>VLOOKUP(B162,Formulas_Majors!A$2:B$1000,2,FALSE)</f>
        <v>Liberal Arts</v>
      </c>
      <c r="J162" s="5"/>
      <c r="K162">
        <f t="shared" si="0"/>
        <v>-3</v>
      </c>
      <c r="L162" s="7">
        <f t="shared" si="1"/>
        <v>-0.5</v>
      </c>
      <c r="M162" s="34">
        <f t="shared" ref="M162:M163" si="90">ROUND(E162*1/3,)</f>
        <v>2</v>
      </c>
      <c r="N162" s="34" t="str">
        <f t="shared" ref="N162:N163" si="91">IF(F162&gt;M162,"Above Benchmark","Below Benchmark")</f>
        <v>Below Benchmark</v>
      </c>
      <c r="O162" s="34">
        <f t="shared" ref="O162:O163" si="92">ROUND(G162*1/3,)</f>
        <v>1</v>
      </c>
      <c r="P162" s="34" t="str">
        <f t="shared" ref="P162:P163" si="93">IF(H162&gt;O162,"Above Benchmark", "Below Benchmark")</f>
        <v>Above Benchmark</v>
      </c>
    </row>
    <row r="163" spans="1:29" ht="15.75" customHeight="1" x14ac:dyDescent="0.75">
      <c r="A163" s="5" t="s">
        <v>143</v>
      </c>
      <c r="B163" s="5" t="s">
        <v>156</v>
      </c>
      <c r="C163" s="5" t="s">
        <v>14</v>
      </c>
      <c r="D163" s="5" t="s">
        <v>23</v>
      </c>
      <c r="E163" s="6">
        <v>28</v>
      </c>
      <c r="F163" s="6">
        <v>6</v>
      </c>
      <c r="G163" s="6">
        <v>16</v>
      </c>
      <c r="H163" s="6">
        <v>12</v>
      </c>
      <c r="I163" s="5" t="str">
        <f>VLOOKUP(B163,Formulas_Majors!A$2:B$1000,2,FALSE)</f>
        <v>Education</v>
      </c>
      <c r="J163" s="5"/>
      <c r="K163">
        <f t="shared" si="0"/>
        <v>-12</v>
      </c>
      <c r="L163" s="7">
        <f t="shared" si="1"/>
        <v>-0.42857142857142855</v>
      </c>
      <c r="M163" s="34">
        <f t="shared" si="90"/>
        <v>9</v>
      </c>
      <c r="N163" s="34" t="str">
        <f t="shared" si="91"/>
        <v>Below Benchmark</v>
      </c>
      <c r="O163" s="34">
        <f t="shared" si="92"/>
        <v>5</v>
      </c>
      <c r="P163" s="34" t="str">
        <f t="shared" si="93"/>
        <v>Above Benchmark</v>
      </c>
    </row>
    <row r="164" spans="1:29" ht="15.75" customHeight="1" x14ac:dyDescent="0.75">
      <c r="A164" s="5" t="s">
        <v>143</v>
      </c>
      <c r="B164" s="5" t="s">
        <v>157</v>
      </c>
      <c r="C164" s="5" t="s">
        <v>73</v>
      </c>
      <c r="D164" s="5" t="s">
        <v>158</v>
      </c>
      <c r="E164" s="6">
        <v>6</v>
      </c>
      <c r="F164" s="6">
        <v>11</v>
      </c>
      <c r="G164" s="6">
        <v>10</v>
      </c>
      <c r="H164" s="6">
        <v>5</v>
      </c>
      <c r="I164" s="5" t="str">
        <f>VLOOKUP(B164,Formulas_Majors!A$2:B$1000,2,FALSE)</f>
        <v>Health</v>
      </c>
      <c r="J164" s="5"/>
      <c r="K164">
        <f t="shared" si="0"/>
        <v>4</v>
      </c>
      <c r="L164" s="7">
        <f t="shared" si="1"/>
        <v>0.66666666666666663</v>
      </c>
      <c r="M164" s="37"/>
      <c r="N164" s="37"/>
      <c r="O164" s="38"/>
      <c r="P164" s="38"/>
    </row>
    <row r="165" spans="1:29" ht="15.75" customHeight="1" x14ac:dyDescent="0.75">
      <c r="A165" s="5" t="s">
        <v>143</v>
      </c>
      <c r="B165" s="5" t="s">
        <v>159</v>
      </c>
      <c r="C165" s="5" t="s">
        <v>73</v>
      </c>
      <c r="D165" s="5" t="s">
        <v>158</v>
      </c>
      <c r="E165" s="6">
        <v>31</v>
      </c>
      <c r="F165" s="6">
        <v>1</v>
      </c>
      <c r="G165" s="6">
        <v>18</v>
      </c>
      <c r="H165" s="6">
        <v>1</v>
      </c>
      <c r="I165" s="5" t="str">
        <f>VLOOKUP(B165,Formulas_Majors!A$2:B$1000,2,FALSE)</f>
        <v>Education</v>
      </c>
      <c r="J165" s="5"/>
      <c r="K165">
        <f t="shared" si="0"/>
        <v>-13</v>
      </c>
      <c r="L165" s="7">
        <f t="shared" si="1"/>
        <v>-0.41935483870967744</v>
      </c>
      <c r="M165" s="37"/>
      <c r="N165" s="37"/>
      <c r="O165" s="38"/>
      <c r="P165" s="38"/>
    </row>
    <row r="166" spans="1:29" ht="15.75" customHeight="1" x14ac:dyDescent="0.75">
      <c r="A166" s="5" t="s">
        <v>143</v>
      </c>
      <c r="B166" s="5" t="s">
        <v>160</v>
      </c>
      <c r="C166" s="5" t="s">
        <v>18</v>
      </c>
      <c r="D166" s="5" t="s">
        <v>21</v>
      </c>
      <c r="E166" s="6">
        <v>140</v>
      </c>
      <c r="F166" s="6">
        <v>25</v>
      </c>
      <c r="G166" s="6">
        <v>112</v>
      </c>
      <c r="H166" s="6">
        <v>36</v>
      </c>
      <c r="I166" s="5" t="str">
        <f>VLOOKUP(B166,Formulas_Majors!A$2:B$1000,2,FALSE)</f>
        <v>Natural Sciences</v>
      </c>
      <c r="J166" s="5"/>
      <c r="K166">
        <f t="shared" si="0"/>
        <v>-28</v>
      </c>
      <c r="L166" s="7">
        <f t="shared" si="1"/>
        <v>-0.2</v>
      </c>
      <c r="M166" s="34">
        <f t="shared" ref="M166:M167" si="94">ROUND(E166*1/6,)</f>
        <v>23</v>
      </c>
      <c r="N166" s="34" t="str">
        <f t="shared" ref="N166:N167" si="95">IF(F166&gt;M166, "Above Benchmark", "Below Benchmark")</f>
        <v>Above Benchmark</v>
      </c>
      <c r="O166" s="34">
        <f t="shared" ref="O166:O167" si="96">ROUND(G166*1/6,)</f>
        <v>19</v>
      </c>
      <c r="P166" s="34" t="str">
        <f t="shared" ref="P166:P167" si="97">IF(H166&gt;O166,"Above Benchmark","Below Benchmark")</f>
        <v>Above Benchmark</v>
      </c>
    </row>
    <row r="167" spans="1:29" ht="15.75" customHeight="1" x14ac:dyDescent="0.75">
      <c r="A167" s="5" t="s">
        <v>143</v>
      </c>
      <c r="B167" s="5" t="s">
        <v>160</v>
      </c>
      <c r="C167" s="5" t="s">
        <v>18</v>
      </c>
      <c r="D167" s="5" t="s">
        <v>37</v>
      </c>
      <c r="E167" s="6">
        <v>426</v>
      </c>
      <c r="F167" s="6">
        <v>82</v>
      </c>
      <c r="G167" s="6">
        <v>426</v>
      </c>
      <c r="H167" s="6">
        <v>58</v>
      </c>
      <c r="I167" s="5" t="str">
        <f>VLOOKUP(B167,Formulas_Majors!A$2:B$1000,2,FALSE)</f>
        <v>Natural Sciences</v>
      </c>
      <c r="J167" s="5"/>
      <c r="K167">
        <f t="shared" si="0"/>
        <v>0</v>
      </c>
      <c r="L167" s="7">
        <f t="shared" si="1"/>
        <v>0</v>
      </c>
      <c r="M167" s="34">
        <f t="shared" si="94"/>
        <v>71</v>
      </c>
      <c r="N167" s="34" t="str">
        <f t="shared" si="95"/>
        <v>Above Benchmark</v>
      </c>
      <c r="O167" s="34">
        <f t="shared" si="96"/>
        <v>71</v>
      </c>
      <c r="P167" s="34" t="str">
        <f t="shared" si="97"/>
        <v>Below Benchmark</v>
      </c>
    </row>
    <row r="168" spans="1:29" ht="15.75" customHeight="1" x14ac:dyDescent="0.75">
      <c r="A168" s="5" t="s">
        <v>143</v>
      </c>
      <c r="B168" s="5" t="s">
        <v>160</v>
      </c>
      <c r="C168" s="5" t="s">
        <v>14</v>
      </c>
      <c r="D168" s="5" t="s">
        <v>23</v>
      </c>
      <c r="E168" s="6">
        <v>15</v>
      </c>
      <c r="F168" s="6">
        <v>10</v>
      </c>
      <c r="G168" s="6">
        <v>6</v>
      </c>
      <c r="H168" s="6">
        <v>6</v>
      </c>
      <c r="I168" s="5" t="str">
        <f>VLOOKUP(B168,Formulas_Majors!A$2:B$1000,2,FALSE)</f>
        <v>Natural Sciences</v>
      </c>
      <c r="J168" s="5"/>
      <c r="K168">
        <f t="shared" si="0"/>
        <v>-9</v>
      </c>
      <c r="L168" s="7">
        <f t="shared" si="1"/>
        <v>-0.6</v>
      </c>
      <c r="M168" s="34">
        <f>ROUND(E168*1/3,)</f>
        <v>5</v>
      </c>
      <c r="N168" s="34" t="str">
        <f>IF(F168&gt;M168,"Above Benchmark","Below Benchmark")</f>
        <v>Above Benchmark</v>
      </c>
      <c r="O168" s="34">
        <f>ROUND(G168*1/3,)</f>
        <v>2</v>
      </c>
      <c r="P168" s="34" t="str">
        <f>IF(H168&gt;O168,"Above Benchmark", "Below Benchmark")</f>
        <v>Above Benchmark</v>
      </c>
    </row>
    <row r="169" spans="1:29" ht="15.75" customHeight="1" x14ac:dyDescent="0.75">
      <c r="A169" s="5" t="s">
        <v>143</v>
      </c>
      <c r="B169" s="5" t="s">
        <v>161</v>
      </c>
      <c r="C169" s="5" t="s">
        <v>18</v>
      </c>
      <c r="D169" s="5" t="s">
        <v>21</v>
      </c>
      <c r="E169" s="6">
        <v>6</v>
      </c>
      <c r="F169" s="6">
        <v>3</v>
      </c>
      <c r="G169" s="6">
        <v>8</v>
      </c>
      <c r="H169" s="6">
        <v>2</v>
      </c>
      <c r="I169" s="5" t="str">
        <f>VLOOKUP(B169,Formulas_Majors!A$2:B$1000,2,FALSE)</f>
        <v>Education</v>
      </c>
      <c r="J169" s="5"/>
      <c r="K169">
        <f t="shared" si="0"/>
        <v>2</v>
      </c>
      <c r="L169" s="7">
        <f t="shared" si="1"/>
        <v>0.33333333333333331</v>
      </c>
      <c r="M169" s="34">
        <f>ROUND(E169*1/6,)</f>
        <v>1</v>
      </c>
      <c r="N169" s="34" t="str">
        <f>IF(F169&gt;M169, "Above Benchmark", "Below Benchmark")</f>
        <v>Above Benchmark</v>
      </c>
      <c r="O169" s="34">
        <f>ROUND(G169*1/6,)</f>
        <v>1</v>
      </c>
      <c r="P169" s="34" t="str">
        <f>IF(H169&gt;O169,"Above Benchmark","Below Benchmark")</f>
        <v>Above Benchmark</v>
      </c>
    </row>
    <row r="170" spans="1:29" ht="15.75" customHeight="1" x14ac:dyDescent="0.75">
      <c r="A170" s="5" t="s">
        <v>143</v>
      </c>
      <c r="B170" s="5" t="s">
        <v>161</v>
      </c>
      <c r="C170" s="5" t="s">
        <v>14</v>
      </c>
      <c r="D170" s="5" t="s">
        <v>23</v>
      </c>
      <c r="E170" s="6">
        <v>1</v>
      </c>
      <c r="F170" s="6">
        <v>0</v>
      </c>
      <c r="G170" s="6">
        <v>2</v>
      </c>
      <c r="H170" s="6">
        <v>0</v>
      </c>
      <c r="I170" s="5" t="str">
        <f>VLOOKUP(B170,Formulas_Majors!A$2:B$1000,2,FALSE)</f>
        <v>Education</v>
      </c>
      <c r="J170" s="5"/>
      <c r="K170">
        <f t="shared" si="0"/>
        <v>1</v>
      </c>
      <c r="L170" s="7">
        <f t="shared" si="1"/>
        <v>1</v>
      </c>
      <c r="M170" s="34">
        <f t="shared" ref="M170:M172" si="98">ROUND(E170*1/3,)</f>
        <v>0</v>
      </c>
      <c r="N170" s="34" t="str">
        <f t="shared" ref="N170:N172" si="99">IF(F170&gt;M170,"Above Benchmark","Below Benchmark")</f>
        <v>Below Benchmark</v>
      </c>
      <c r="O170" s="34">
        <f t="shared" ref="O170:O172" si="100">ROUND(G170*1/3,)</f>
        <v>1</v>
      </c>
      <c r="P170" s="34" t="str">
        <f t="shared" ref="P170:P172" si="101">IF(H170&gt;O170,"Above Benchmark", "Below Benchmark")</f>
        <v>Below Benchmark</v>
      </c>
    </row>
    <row r="171" spans="1:29" ht="15.75" customHeight="1" x14ac:dyDescent="0.75">
      <c r="A171" s="5" t="s">
        <v>143</v>
      </c>
      <c r="B171" s="5" t="s">
        <v>162</v>
      </c>
      <c r="C171" s="5" t="s">
        <v>14</v>
      </c>
      <c r="D171" s="5" t="s">
        <v>23</v>
      </c>
      <c r="E171" s="6">
        <v>44</v>
      </c>
      <c r="F171" s="6">
        <v>10</v>
      </c>
      <c r="G171" s="6">
        <v>33</v>
      </c>
      <c r="H171" s="6">
        <v>21</v>
      </c>
      <c r="I171" s="5" t="str">
        <f>VLOOKUP(B171,Formulas_Majors!A$2:B$1000,2,FALSE)</f>
        <v>Education</v>
      </c>
      <c r="J171" s="5"/>
      <c r="K171">
        <f t="shared" si="0"/>
        <v>-11</v>
      </c>
      <c r="L171" s="7">
        <f t="shared" si="1"/>
        <v>-0.25</v>
      </c>
      <c r="M171" s="34">
        <f t="shared" si="98"/>
        <v>15</v>
      </c>
      <c r="N171" s="34" t="str">
        <f t="shared" si="99"/>
        <v>Below Benchmark</v>
      </c>
      <c r="O171" s="34">
        <f t="shared" si="100"/>
        <v>11</v>
      </c>
      <c r="P171" s="34" t="str">
        <f t="shared" si="101"/>
        <v>Above Benchmark</v>
      </c>
    </row>
    <row r="172" spans="1:29" ht="15.75" customHeight="1" x14ac:dyDescent="0.75">
      <c r="A172" s="5" t="s">
        <v>143</v>
      </c>
      <c r="B172" s="5" t="s">
        <v>82</v>
      </c>
      <c r="C172" s="5" t="s">
        <v>14</v>
      </c>
      <c r="D172" s="5" t="s">
        <v>16</v>
      </c>
      <c r="E172" s="6">
        <v>240</v>
      </c>
      <c r="F172" s="6">
        <v>151</v>
      </c>
      <c r="G172" s="6">
        <v>220</v>
      </c>
      <c r="H172" s="6">
        <v>129</v>
      </c>
      <c r="I172" s="5" t="str">
        <f>VLOOKUP(B172,Formulas_Majors!A$2:B$1000,2,FALSE)</f>
        <v>Business-Other</v>
      </c>
      <c r="J172" s="5"/>
      <c r="K172">
        <f t="shared" si="0"/>
        <v>-20</v>
      </c>
      <c r="L172" s="7">
        <f t="shared" si="1"/>
        <v>-8.3333333333333329E-2</v>
      </c>
      <c r="M172" s="34">
        <f t="shared" si="98"/>
        <v>80</v>
      </c>
      <c r="N172" s="34" t="str">
        <f t="shared" si="99"/>
        <v>Above Benchmark</v>
      </c>
      <c r="O172" s="34">
        <f t="shared" si="100"/>
        <v>73</v>
      </c>
      <c r="P172" s="34" t="str">
        <f t="shared" si="101"/>
        <v>Above Benchmark</v>
      </c>
      <c r="Q172" s="8"/>
      <c r="R172" s="8"/>
      <c r="S172" s="8"/>
      <c r="T172" s="8"/>
      <c r="U172" s="8"/>
      <c r="V172" s="8"/>
      <c r="W172" s="8"/>
      <c r="X172" s="8"/>
      <c r="Y172" s="8"/>
      <c r="Z172" s="8"/>
      <c r="AA172" s="8"/>
      <c r="AB172" s="8"/>
      <c r="AC172" s="8"/>
    </row>
    <row r="173" spans="1:29" ht="15.75" customHeight="1" x14ac:dyDescent="0.75">
      <c r="A173" s="5" t="s">
        <v>143</v>
      </c>
      <c r="B173" s="5" t="s">
        <v>82</v>
      </c>
      <c r="C173" s="5" t="s">
        <v>18</v>
      </c>
      <c r="D173" s="5" t="s">
        <v>19</v>
      </c>
      <c r="E173" s="6">
        <v>1145</v>
      </c>
      <c r="F173" s="6">
        <v>326</v>
      </c>
      <c r="G173" s="6">
        <v>1072</v>
      </c>
      <c r="H173" s="6">
        <v>382</v>
      </c>
      <c r="I173" s="5" t="str">
        <f>VLOOKUP(B173,Formulas_Majors!A$2:B$1000,2,FALSE)</f>
        <v>Business-Other</v>
      </c>
      <c r="J173" s="5"/>
      <c r="K173">
        <f t="shared" si="0"/>
        <v>-73</v>
      </c>
      <c r="L173" s="7">
        <f t="shared" si="1"/>
        <v>-6.3755458515283844E-2</v>
      </c>
      <c r="M173" s="34">
        <f t="shared" ref="M173:M177" si="102">ROUND(E173*1/6,)</f>
        <v>191</v>
      </c>
      <c r="N173" s="34" t="str">
        <f t="shared" ref="N173:N177" si="103">IF(F173&gt;M173, "Above Benchmark", "Below Benchmark")</f>
        <v>Above Benchmark</v>
      </c>
      <c r="O173" s="34">
        <f t="shared" ref="O173:O177" si="104">ROUND(G173*1/6,)</f>
        <v>179</v>
      </c>
      <c r="P173" s="34" t="str">
        <f t="shared" ref="P173:P177" si="105">IF(H173&gt;O173,"Above Benchmark","Below Benchmark")</f>
        <v>Above Benchmark</v>
      </c>
    </row>
    <row r="174" spans="1:29" ht="15.75" customHeight="1" x14ac:dyDescent="0.75">
      <c r="A174" s="5" t="s">
        <v>143</v>
      </c>
      <c r="B174" s="5" t="s">
        <v>83</v>
      </c>
      <c r="C174" s="5" t="s">
        <v>18</v>
      </c>
      <c r="D174" s="5" t="s">
        <v>37</v>
      </c>
      <c r="E174" s="6">
        <v>388</v>
      </c>
      <c r="F174" s="6">
        <v>142</v>
      </c>
      <c r="G174" s="6">
        <v>380</v>
      </c>
      <c r="H174" s="6">
        <v>143</v>
      </c>
      <c r="I174" s="5" t="str">
        <f>VLOOKUP(B174,Formulas_Majors!A$2:B$1000,2,FALSE)</f>
        <v>Business-Other</v>
      </c>
      <c r="J174" s="5"/>
      <c r="K174">
        <f t="shared" si="0"/>
        <v>-8</v>
      </c>
      <c r="L174" s="7">
        <f t="shared" si="1"/>
        <v>-2.0618556701030927E-2</v>
      </c>
      <c r="M174" s="34">
        <f t="shared" si="102"/>
        <v>65</v>
      </c>
      <c r="N174" s="34" t="str">
        <f t="shared" si="103"/>
        <v>Above Benchmark</v>
      </c>
      <c r="O174" s="34">
        <f t="shared" si="104"/>
        <v>63</v>
      </c>
      <c r="P174" s="34" t="str">
        <f t="shared" si="105"/>
        <v>Above Benchmark</v>
      </c>
    </row>
    <row r="175" spans="1:29" ht="15.75" customHeight="1" x14ac:dyDescent="0.75">
      <c r="A175" s="5" t="s">
        <v>143</v>
      </c>
      <c r="B175" s="5" t="s">
        <v>163</v>
      </c>
      <c r="C175" s="5" t="s">
        <v>18</v>
      </c>
      <c r="D175" s="5" t="s">
        <v>21</v>
      </c>
      <c r="E175" s="6">
        <v>0</v>
      </c>
      <c r="F175" s="6">
        <v>0</v>
      </c>
      <c r="G175" s="6">
        <v>1</v>
      </c>
      <c r="H175" s="6">
        <v>0</v>
      </c>
      <c r="I175" s="5"/>
      <c r="J175" s="5"/>
      <c r="K175">
        <f t="shared" si="0"/>
        <v>1</v>
      </c>
      <c r="L175" s="7" t="e">
        <f t="shared" si="1"/>
        <v>#DIV/0!</v>
      </c>
      <c r="M175" s="34">
        <f t="shared" si="102"/>
        <v>0</v>
      </c>
      <c r="N175" s="34" t="str">
        <f t="shared" si="103"/>
        <v>Below Benchmark</v>
      </c>
      <c r="O175" s="34">
        <f t="shared" si="104"/>
        <v>0</v>
      </c>
      <c r="P175" s="34" t="str">
        <f t="shared" si="105"/>
        <v>Below Benchmark</v>
      </c>
    </row>
    <row r="176" spans="1:29" ht="15.75" customHeight="1" x14ac:dyDescent="0.75">
      <c r="A176" s="5" t="s">
        <v>143</v>
      </c>
      <c r="B176" s="5" t="s">
        <v>164</v>
      </c>
      <c r="C176" s="5" t="s">
        <v>18</v>
      </c>
      <c r="D176" s="5" t="s">
        <v>21</v>
      </c>
      <c r="E176" s="6">
        <v>78</v>
      </c>
      <c r="F176" s="6">
        <v>26</v>
      </c>
      <c r="G176" s="6">
        <v>65</v>
      </c>
      <c r="H176" s="6">
        <v>26</v>
      </c>
      <c r="I176" s="5" t="str">
        <f>VLOOKUP(B176,Formulas_Majors!A$2:B$1000,2,FALSE)</f>
        <v>Natural Sciences</v>
      </c>
      <c r="J176" s="5"/>
      <c r="K176">
        <f t="shared" si="0"/>
        <v>-13</v>
      </c>
      <c r="L176" s="7">
        <f t="shared" si="1"/>
        <v>-0.16666666666666666</v>
      </c>
      <c r="M176" s="34">
        <f t="shared" si="102"/>
        <v>13</v>
      </c>
      <c r="N176" s="34" t="str">
        <f t="shared" si="103"/>
        <v>Above Benchmark</v>
      </c>
      <c r="O176" s="34">
        <f t="shared" si="104"/>
        <v>11</v>
      </c>
      <c r="P176" s="34" t="str">
        <f t="shared" si="105"/>
        <v>Above Benchmark</v>
      </c>
    </row>
    <row r="177" spans="1:16" ht="15.75" customHeight="1" x14ac:dyDescent="0.75">
      <c r="A177" s="5" t="s">
        <v>143</v>
      </c>
      <c r="B177" s="5" t="s">
        <v>164</v>
      </c>
      <c r="C177" s="5" t="s">
        <v>18</v>
      </c>
      <c r="D177" s="5" t="s">
        <v>37</v>
      </c>
      <c r="E177" s="6">
        <v>51</v>
      </c>
      <c r="F177" s="6">
        <v>2</v>
      </c>
      <c r="G177" s="6">
        <v>50</v>
      </c>
      <c r="H177" s="6">
        <v>6</v>
      </c>
      <c r="I177" s="5" t="str">
        <f>VLOOKUP(B177,Formulas_Majors!A$2:B$1000,2,FALSE)</f>
        <v>Natural Sciences</v>
      </c>
      <c r="J177" s="5"/>
      <c r="K177">
        <f t="shared" si="0"/>
        <v>-1</v>
      </c>
      <c r="L177" s="7">
        <f t="shared" si="1"/>
        <v>-1.9607843137254902E-2</v>
      </c>
      <c r="M177" s="34">
        <f t="shared" si="102"/>
        <v>9</v>
      </c>
      <c r="N177" s="34" t="str">
        <f t="shared" si="103"/>
        <v>Below Benchmark</v>
      </c>
      <c r="O177" s="34">
        <f t="shared" si="104"/>
        <v>8</v>
      </c>
      <c r="P177" s="34" t="str">
        <f t="shared" si="105"/>
        <v>Below Benchmark</v>
      </c>
    </row>
    <row r="178" spans="1:16" ht="15.75" customHeight="1" x14ac:dyDescent="0.75">
      <c r="A178" s="5" t="s">
        <v>143</v>
      </c>
      <c r="B178" s="5" t="s">
        <v>164</v>
      </c>
      <c r="C178" s="5" t="s">
        <v>14</v>
      </c>
      <c r="D178" s="5" t="s">
        <v>23</v>
      </c>
      <c r="E178" s="6">
        <v>3</v>
      </c>
      <c r="F178" s="6">
        <v>1</v>
      </c>
      <c r="G178" s="6">
        <v>3</v>
      </c>
      <c r="H178" s="6">
        <v>2</v>
      </c>
      <c r="I178" s="5" t="str">
        <f>VLOOKUP(B178,Formulas_Majors!A$2:B$1000,2,FALSE)</f>
        <v>Natural Sciences</v>
      </c>
      <c r="J178" s="5"/>
      <c r="K178">
        <f t="shared" si="0"/>
        <v>0</v>
      </c>
      <c r="L178" s="7">
        <f t="shared" si="1"/>
        <v>0</v>
      </c>
      <c r="M178" s="34">
        <f t="shared" ref="M178:M179" si="106">ROUND(E178*1/3,)</f>
        <v>1</v>
      </c>
      <c r="N178" s="34" t="str">
        <f t="shared" ref="N178:N179" si="107">IF(F178&gt;M178,"Above Benchmark","Below Benchmark")</f>
        <v>Below Benchmark</v>
      </c>
      <c r="O178" s="34">
        <f t="shared" ref="O178:O179" si="108">ROUND(G178*1/3,)</f>
        <v>1</v>
      </c>
      <c r="P178" s="34" t="str">
        <f t="shared" ref="P178:P179" si="109">IF(H178&gt;O178,"Above Benchmark", "Below Benchmark")</f>
        <v>Above Benchmark</v>
      </c>
    </row>
    <row r="179" spans="1:16" ht="15.75" customHeight="1" x14ac:dyDescent="0.75">
      <c r="A179" s="5" t="s">
        <v>143</v>
      </c>
      <c r="B179" s="5" t="s">
        <v>164</v>
      </c>
      <c r="C179" s="5" t="s">
        <v>14</v>
      </c>
      <c r="D179" s="5" t="s">
        <v>16</v>
      </c>
      <c r="E179" s="6">
        <v>5</v>
      </c>
      <c r="F179" s="6">
        <v>2</v>
      </c>
      <c r="G179" s="6">
        <v>6</v>
      </c>
      <c r="H179" s="6">
        <v>0</v>
      </c>
      <c r="I179" s="5" t="str">
        <f>VLOOKUP(B179,Formulas_Majors!A$2:B$1000,2,FALSE)</f>
        <v>Natural Sciences</v>
      </c>
      <c r="J179" s="5"/>
      <c r="K179">
        <f t="shared" si="0"/>
        <v>1</v>
      </c>
      <c r="L179" s="7">
        <f t="shared" si="1"/>
        <v>0.2</v>
      </c>
      <c r="M179" s="34">
        <f t="shared" si="106"/>
        <v>2</v>
      </c>
      <c r="N179" s="34" t="str">
        <f t="shared" si="107"/>
        <v>Below Benchmark</v>
      </c>
      <c r="O179" s="34">
        <f t="shared" si="108"/>
        <v>2</v>
      </c>
      <c r="P179" s="34" t="str">
        <f t="shared" si="109"/>
        <v>Below Benchmark</v>
      </c>
    </row>
    <row r="180" spans="1:16" ht="15.75" customHeight="1" x14ac:dyDescent="0.75">
      <c r="A180" s="5" t="s">
        <v>143</v>
      </c>
      <c r="B180" s="5" t="s">
        <v>165</v>
      </c>
      <c r="C180" s="5" t="s">
        <v>18</v>
      </c>
      <c r="D180" s="5" t="s">
        <v>21</v>
      </c>
      <c r="E180" s="6">
        <v>3</v>
      </c>
      <c r="F180" s="6">
        <v>1</v>
      </c>
      <c r="G180" s="6">
        <v>0</v>
      </c>
      <c r="H180" s="6">
        <v>2</v>
      </c>
      <c r="I180" s="5" t="str">
        <f>VLOOKUP(B180,Formulas_Majors!A$2:B$1000,2,FALSE)</f>
        <v>Education</v>
      </c>
      <c r="J180" s="5"/>
      <c r="K180">
        <f t="shared" si="0"/>
        <v>-3</v>
      </c>
      <c r="L180" s="7">
        <f t="shared" si="1"/>
        <v>-1</v>
      </c>
      <c r="M180" s="34">
        <f>ROUND(E180*1/6,)</f>
        <v>1</v>
      </c>
      <c r="N180" s="34" t="str">
        <f>IF(F180&gt;M180, "Above Benchmark", "Below Benchmark")</f>
        <v>Below Benchmark</v>
      </c>
      <c r="O180" s="34">
        <f>ROUND(G180*1/6,)</f>
        <v>0</v>
      </c>
      <c r="P180" s="34" t="str">
        <f>IF(H180&gt;O180,"Above Benchmark","Below Benchmark")</f>
        <v>Above Benchmark</v>
      </c>
    </row>
    <row r="181" spans="1:16" ht="15.75" customHeight="1" x14ac:dyDescent="0.75">
      <c r="A181" s="5" t="s">
        <v>143</v>
      </c>
      <c r="B181" s="5" t="s">
        <v>165</v>
      </c>
      <c r="C181" s="5" t="s">
        <v>14</v>
      </c>
      <c r="D181" s="5" t="s">
        <v>23</v>
      </c>
      <c r="E181" s="6">
        <v>1</v>
      </c>
      <c r="F181" s="6">
        <v>0</v>
      </c>
      <c r="G181" s="6">
        <v>1</v>
      </c>
      <c r="H181" s="6">
        <v>0</v>
      </c>
      <c r="I181" s="5" t="str">
        <f>VLOOKUP(B181,Formulas_Majors!A$2:B$1000,2,FALSE)</f>
        <v>Education</v>
      </c>
      <c r="J181" s="5"/>
      <c r="K181">
        <f t="shared" si="0"/>
        <v>0</v>
      </c>
      <c r="L181" s="7">
        <f t="shared" si="1"/>
        <v>0</v>
      </c>
      <c r="M181" s="34">
        <f t="shared" ref="M181:M182" si="110">ROUND(E181*1/3,)</f>
        <v>0</v>
      </c>
      <c r="N181" s="34" t="str">
        <f t="shared" ref="N181:N182" si="111">IF(F181&gt;M181,"Above Benchmark","Below Benchmark")</f>
        <v>Below Benchmark</v>
      </c>
      <c r="O181" s="34">
        <f t="shared" ref="O181:O182" si="112">ROUND(G181*1/3,)</f>
        <v>0</v>
      </c>
      <c r="P181" s="34" t="str">
        <f t="shared" ref="P181:P182" si="113">IF(H181&gt;O181,"Above Benchmark", "Below Benchmark")</f>
        <v>Below Benchmark</v>
      </c>
    </row>
    <row r="182" spans="1:16" ht="15.75" customHeight="1" x14ac:dyDescent="0.75">
      <c r="A182" s="5" t="s">
        <v>143</v>
      </c>
      <c r="B182" s="5" t="s">
        <v>166</v>
      </c>
      <c r="C182" s="5" t="s">
        <v>14</v>
      </c>
      <c r="D182" s="5" t="s">
        <v>41</v>
      </c>
      <c r="E182" s="6">
        <v>127</v>
      </c>
      <c r="F182" s="6">
        <v>50</v>
      </c>
      <c r="G182" s="6">
        <v>123</v>
      </c>
      <c r="H182" s="6">
        <v>49</v>
      </c>
      <c r="I182" s="5" t="str">
        <f>VLOOKUP(B182,Formulas_Majors!A$2:B$1000,2,FALSE)</f>
        <v>Education</v>
      </c>
      <c r="J182" s="5"/>
      <c r="K182">
        <f t="shared" si="0"/>
        <v>-4</v>
      </c>
      <c r="L182" s="7">
        <f t="shared" si="1"/>
        <v>-3.1496062992125984E-2</v>
      </c>
      <c r="M182" s="34">
        <f t="shared" si="110"/>
        <v>42</v>
      </c>
      <c r="N182" s="34" t="str">
        <f t="shared" si="111"/>
        <v>Above Benchmark</v>
      </c>
      <c r="O182" s="34">
        <f t="shared" si="112"/>
        <v>41</v>
      </c>
      <c r="P182" s="34" t="str">
        <f t="shared" si="113"/>
        <v>Above Benchmark</v>
      </c>
    </row>
    <row r="183" spans="1:16" ht="15.75" customHeight="1" x14ac:dyDescent="0.75">
      <c r="A183" s="5" t="s">
        <v>143</v>
      </c>
      <c r="B183" s="5" t="s">
        <v>167</v>
      </c>
      <c r="C183" s="5" t="s">
        <v>18</v>
      </c>
      <c r="D183" s="5" t="s">
        <v>21</v>
      </c>
      <c r="E183" s="6">
        <v>310</v>
      </c>
      <c r="F183" s="6">
        <v>107</v>
      </c>
      <c r="G183" s="6">
        <v>316</v>
      </c>
      <c r="H183" s="6">
        <v>88</v>
      </c>
      <c r="I183" s="5" t="str">
        <f>VLOOKUP(B183,Formulas_Majors!A$2:B$1000,2,FALSE)</f>
        <v>Education</v>
      </c>
      <c r="J183" s="5"/>
      <c r="K183">
        <f t="shared" si="0"/>
        <v>6</v>
      </c>
      <c r="L183" s="7">
        <f t="shared" si="1"/>
        <v>1.935483870967742E-2</v>
      </c>
      <c r="M183" s="34">
        <f t="shared" ref="M183:M184" si="114">ROUND(E183*1/6,)</f>
        <v>52</v>
      </c>
      <c r="N183" s="34" t="str">
        <f t="shared" ref="N183:N184" si="115">IF(F183&gt;M183, "Above Benchmark", "Below Benchmark")</f>
        <v>Above Benchmark</v>
      </c>
      <c r="O183" s="34">
        <f t="shared" ref="O183:O184" si="116">ROUND(G183*1/6,)</f>
        <v>53</v>
      </c>
      <c r="P183" s="34" t="str">
        <f t="shared" ref="P183:P184" si="117">IF(H183&gt;O183,"Above Benchmark","Below Benchmark")</f>
        <v>Above Benchmark</v>
      </c>
    </row>
    <row r="184" spans="1:16" ht="15.75" customHeight="1" x14ac:dyDescent="0.75">
      <c r="A184" s="5" t="s">
        <v>143</v>
      </c>
      <c r="B184" s="5" t="s">
        <v>168</v>
      </c>
      <c r="C184" s="5" t="s">
        <v>18</v>
      </c>
      <c r="D184" s="5" t="s">
        <v>21</v>
      </c>
      <c r="E184" s="6">
        <v>50</v>
      </c>
      <c r="F184" s="6">
        <v>16</v>
      </c>
      <c r="G184" s="6">
        <v>47</v>
      </c>
      <c r="H184" s="6">
        <v>10</v>
      </c>
      <c r="I184" s="5" t="str">
        <f>VLOOKUP(B184,Formulas_Majors!A$2:B$1000,2,FALSE)</f>
        <v>Education</v>
      </c>
      <c r="J184" s="5"/>
      <c r="K184">
        <f t="shared" si="0"/>
        <v>-3</v>
      </c>
      <c r="L184" s="7">
        <f t="shared" si="1"/>
        <v>-0.06</v>
      </c>
      <c r="M184" s="34">
        <f t="shared" si="114"/>
        <v>8</v>
      </c>
      <c r="N184" s="34" t="str">
        <f t="shared" si="115"/>
        <v>Above Benchmark</v>
      </c>
      <c r="O184" s="34">
        <f t="shared" si="116"/>
        <v>8</v>
      </c>
      <c r="P184" s="34" t="str">
        <f t="shared" si="117"/>
        <v>Above Benchmark</v>
      </c>
    </row>
    <row r="185" spans="1:16" ht="15.75" customHeight="1" x14ac:dyDescent="0.75">
      <c r="A185" s="5" t="s">
        <v>143</v>
      </c>
      <c r="B185" s="5" t="s">
        <v>168</v>
      </c>
      <c r="C185" s="5" t="s">
        <v>14</v>
      </c>
      <c r="D185" s="5" t="s">
        <v>41</v>
      </c>
      <c r="E185" s="6">
        <v>17</v>
      </c>
      <c r="F185" s="6">
        <v>10</v>
      </c>
      <c r="G185" s="6">
        <v>24</v>
      </c>
      <c r="H185" s="6">
        <v>5</v>
      </c>
      <c r="I185" s="5" t="str">
        <f>VLOOKUP(B185,Formulas_Majors!A$2:B$1000,2,FALSE)</f>
        <v>Education</v>
      </c>
      <c r="J185" s="5"/>
      <c r="K185">
        <f t="shared" si="0"/>
        <v>7</v>
      </c>
      <c r="L185" s="7">
        <f t="shared" si="1"/>
        <v>0.41176470588235292</v>
      </c>
      <c r="M185" s="34">
        <f t="shared" ref="M185:M186" si="118">ROUND(E185*1/3,)</f>
        <v>6</v>
      </c>
      <c r="N185" s="34" t="str">
        <f t="shared" ref="N185:N186" si="119">IF(F185&gt;M185,"Above Benchmark","Below Benchmark")</f>
        <v>Above Benchmark</v>
      </c>
      <c r="O185" s="34">
        <f t="shared" ref="O185:O186" si="120">ROUND(G185*1/3,)</f>
        <v>8</v>
      </c>
      <c r="P185" s="34" t="str">
        <f t="shared" ref="P185:P186" si="121">IF(H185&gt;O185,"Above Benchmark", "Below Benchmark")</f>
        <v>Below Benchmark</v>
      </c>
    </row>
    <row r="186" spans="1:16" ht="15.75" customHeight="1" x14ac:dyDescent="0.75">
      <c r="A186" s="5" t="s">
        <v>143</v>
      </c>
      <c r="B186" s="5" t="s">
        <v>169</v>
      </c>
      <c r="C186" s="5" t="s">
        <v>14</v>
      </c>
      <c r="D186" s="5" t="s">
        <v>41</v>
      </c>
      <c r="E186" s="6">
        <v>163</v>
      </c>
      <c r="F186" s="6">
        <v>25</v>
      </c>
      <c r="G186" s="6">
        <v>105</v>
      </c>
      <c r="H186" s="6">
        <v>62</v>
      </c>
      <c r="I186" s="5" t="str">
        <f>VLOOKUP(B186,Formulas_Majors!A$2:B$1000,2,FALSE)</f>
        <v>Education</v>
      </c>
      <c r="J186" s="5"/>
      <c r="K186">
        <f t="shared" si="0"/>
        <v>-58</v>
      </c>
      <c r="L186" s="7">
        <f t="shared" si="1"/>
        <v>-0.35582822085889571</v>
      </c>
      <c r="M186" s="34">
        <f t="shared" si="118"/>
        <v>54</v>
      </c>
      <c r="N186" s="34" t="str">
        <f t="shared" si="119"/>
        <v>Below Benchmark</v>
      </c>
      <c r="O186" s="34">
        <f t="shared" si="120"/>
        <v>35</v>
      </c>
      <c r="P186" s="34" t="str">
        <f t="shared" si="121"/>
        <v>Above Benchmark</v>
      </c>
    </row>
    <row r="187" spans="1:16" ht="15.75" customHeight="1" x14ac:dyDescent="0.75">
      <c r="A187" s="5" t="s">
        <v>143</v>
      </c>
      <c r="B187" s="5" t="s">
        <v>85</v>
      </c>
      <c r="C187" s="5" t="s">
        <v>18</v>
      </c>
      <c r="D187" s="5" t="s">
        <v>21</v>
      </c>
      <c r="E187" s="6">
        <v>244</v>
      </c>
      <c r="F187" s="6">
        <v>83</v>
      </c>
      <c r="G187" s="6">
        <v>221</v>
      </c>
      <c r="H187" s="6">
        <v>73</v>
      </c>
      <c r="I187" s="5" t="str">
        <f>VLOOKUP(B187,Formulas_Majors!A$2:B$1000,2,FALSE)</f>
        <v>Liberal Arts</v>
      </c>
      <c r="J187" s="5"/>
      <c r="K187">
        <f t="shared" si="0"/>
        <v>-23</v>
      </c>
      <c r="L187" s="7">
        <f t="shared" si="1"/>
        <v>-9.4262295081967207E-2</v>
      </c>
      <c r="M187" s="34">
        <f>ROUND(E187*1/6,)</f>
        <v>41</v>
      </c>
      <c r="N187" s="34" t="str">
        <f>IF(F187&gt;M187, "Above Benchmark", "Below Benchmark")</f>
        <v>Above Benchmark</v>
      </c>
      <c r="O187" s="34">
        <f>ROUND(G187*1/6,)</f>
        <v>37</v>
      </c>
      <c r="P187" s="34" t="str">
        <f>IF(H187&gt;O187,"Above Benchmark","Below Benchmark")</f>
        <v>Above Benchmark</v>
      </c>
    </row>
    <row r="188" spans="1:16" ht="15.75" customHeight="1" x14ac:dyDescent="0.75">
      <c r="A188" s="5" t="s">
        <v>143</v>
      </c>
      <c r="B188" s="5" t="s">
        <v>170</v>
      </c>
      <c r="C188" s="5" t="s">
        <v>14</v>
      </c>
      <c r="D188" s="5" t="s">
        <v>152</v>
      </c>
      <c r="E188" s="6">
        <v>184</v>
      </c>
      <c r="F188" s="6">
        <v>46</v>
      </c>
      <c r="G188" s="6">
        <v>156</v>
      </c>
      <c r="H188" s="6">
        <v>52</v>
      </c>
      <c r="I188" s="5" t="str">
        <f>VLOOKUP(B188,Formulas_Majors!A$2:B$1000,2,FALSE)</f>
        <v>Communications/Media</v>
      </c>
      <c r="J188" s="5"/>
      <c r="K188">
        <f t="shared" si="0"/>
        <v>-28</v>
      </c>
      <c r="L188" s="7">
        <f t="shared" si="1"/>
        <v>-0.15217391304347827</v>
      </c>
      <c r="M188" s="34">
        <f>ROUND(E188*1/3,)</f>
        <v>61</v>
      </c>
      <c r="N188" s="34" t="str">
        <f>IF(F188&gt;M188,"Above Benchmark","Below Benchmark")</f>
        <v>Below Benchmark</v>
      </c>
      <c r="O188" s="34">
        <f>ROUND(G188*1/3,)</f>
        <v>52</v>
      </c>
      <c r="P188" s="34" t="str">
        <f>IF(H188&gt;O188,"Above Benchmark", "Below Benchmark")</f>
        <v>Below Benchmark</v>
      </c>
    </row>
    <row r="189" spans="1:16" ht="15.75" customHeight="1" x14ac:dyDescent="0.75">
      <c r="A189" s="5" t="s">
        <v>143</v>
      </c>
      <c r="B189" s="5" t="s">
        <v>171</v>
      </c>
      <c r="C189" s="5" t="s">
        <v>18</v>
      </c>
      <c r="D189" s="5" t="s">
        <v>21</v>
      </c>
      <c r="E189" s="6">
        <v>9</v>
      </c>
      <c r="F189" s="6">
        <v>2</v>
      </c>
      <c r="G189" s="6">
        <v>7</v>
      </c>
      <c r="H189" s="6">
        <v>1</v>
      </c>
      <c r="I189" s="5" t="str">
        <f>VLOOKUP(B189,Formulas_Majors!A$2:B$1000,2,FALSE)</f>
        <v>Liberal Arts</v>
      </c>
      <c r="J189" s="5"/>
      <c r="K189">
        <f t="shared" si="0"/>
        <v>-2</v>
      </c>
      <c r="L189" s="7">
        <f t="shared" si="1"/>
        <v>-0.22222222222222221</v>
      </c>
      <c r="M189" s="34">
        <f t="shared" ref="M189:M190" si="122">ROUND(E189*1/6,)</f>
        <v>2</v>
      </c>
      <c r="N189" s="34" t="str">
        <f t="shared" ref="N189:N190" si="123">IF(F189&gt;M189, "Above Benchmark", "Below Benchmark")</f>
        <v>Below Benchmark</v>
      </c>
      <c r="O189" s="34">
        <f t="shared" ref="O189:O190" si="124">ROUND(G189*1/6,)</f>
        <v>1</v>
      </c>
      <c r="P189" s="34" t="str">
        <f t="shared" ref="P189:P190" si="125">IF(H189&gt;O189,"Above Benchmark","Below Benchmark")</f>
        <v>Below Benchmark</v>
      </c>
    </row>
    <row r="190" spans="1:16" ht="15.75" customHeight="1" x14ac:dyDescent="0.75">
      <c r="A190" s="5" t="s">
        <v>143</v>
      </c>
      <c r="B190" s="5" t="s">
        <v>172</v>
      </c>
      <c r="C190" s="5" t="s">
        <v>18</v>
      </c>
      <c r="D190" s="5" t="s">
        <v>21</v>
      </c>
      <c r="E190" s="6">
        <v>195</v>
      </c>
      <c r="F190" s="6">
        <v>53</v>
      </c>
      <c r="G190" s="6">
        <v>177</v>
      </c>
      <c r="H190" s="6">
        <v>57</v>
      </c>
      <c r="I190" s="5" t="str">
        <f>VLOOKUP(B190,Formulas_Majors!A$2:B$1000,2,FALSE)</f>
        <v>Communications/Media</v>
      </c>
      <c r="J190" s="5"/>
      <c r="K190">
        <f t="shared" si="0"/>
        <v>-18</v>
      </c>
      <c r="L190" s="7">
        <f t="shared" si="1"/>
        <v>-9.2307692307692313E-2</v>
      </c>
      <c r="M190" s="34">
        <f t="shared" si="122"/>
        <v>33</v>
      </c>
      <c r="N190" s="34" t="str">
        <f t="shared" si="123"/>
        <v>Above Benchmark</v>
      </c>
      <c r="O190" s="34">
        <f t="shared" si="124"/>
        <v>30</v>
      </c>
      <c r="P190" s="34" t="str">
        <f t="shared" si="125"/>
        <v>Above Benchmark</v>
      </c>
    </row>
    <row r="191" spans="1:16" ht="15.75" customHeight="1" x14ac:dyDescent="0.75">
      <c r="A191" s="5" t="s">
        <v>143</v>
      </c>
      <c r="B191" s="5" t="s">
        <v>173</v>
      </c>
      <c r="C191" s="5" t="s">
        <v>14</v>
      </c>
      <c r="D191" s="5" t="s">
        <v>23</v>
      </c>
      <c r="E191" s="6">
        <v>22</v>
      </c>
      <c r="F191" s="6">
        <v>10</v>
      </c>
      <c r="G191" s="6">
        <v>23</v>
      </c>
      <c r="H191" s="6">
        <v>6</v>
      </c>
      <c r="I191" s="5" t="str">
        <f>VLOOKUP(B191,Formulas_Majors!A$2:B$1000,2,FALSE)</f>
        <v>Health</v>
      </c>
      <c r="J191" s="5"/>
      <c r="K191">
        <f t="shared" si="0"/>
        <v>1</v>
      </c>
      <c r="L191" s="7">
        <f t="shared" si="1"/>
        <v>4.5454545454545456E-2</v>
      </c>
      <c r="M191" s="34">
        <f>ROUND(E191*1/3,)</f>
        <v>7</v>
      </c>
      <c r="N191" s="34" t="str">
        <f>IF(F191&gt;M191,"Above Benchmark","Below Benchmark")</f>
        <v>Above Benchmark</v>
      </c>
      <c r="O191" s="34">
        <f>ROUND(G191*1/3,)</f>
        <v>8</v>
      </c>
      <c r="P191" s="34" t="str">
        <f>IF(H191&gt;O191,"Above Benchmark", "Below Benchmark")</f>
        <v>Below Benchmark</v>
      </c>
    </row>
    <row r="192" spans="1:16" ht="15.75" customHeight="1" x14ac:dyDescent="0.75">
      <c r="A192" s="5" t="s">
        <v>143</v>
      </c>
      <c r="B192" s="5" t="s">
        <v>174</v>
      </c>
      <c r="C192" s="5" t="s">
        <v>18</v>
      </c>
      <c r="D192" s="5" t="s">
        <v>21</v>
      </c>
      <c r="E192" s="6">
        <v>1</v>
      </c>
      <c r="F192" s="6">
        <v>0</v>
      </c>
      <c r="G192" s="6">
        <v>3</v>
      </c>
      <c r="H192" s="6">
        <v>0</v>
      </c>
      <c r="I192" s="5" t="str">
        <f>VLOOKUP(B192,Formulas_Majors!A$2:B$1000,2,FALSE)</f>
        <v>Liberal Arts</v>
      </c>
      <c r="J192" s="5"/>
      <c r="K192">
        <f t="shared" si="0"/>
        <v>2</v>
      </c>
      <c r="L192" s="7">
        <f t="shared" si="1"/>
        <v>2</v>
      </c>
      <c r="M192" s="34">
        <f t="shared" ref="M192:M194" si="126">ROUND(E192*1/6,)</f>
        <v>0</v>
      </c>
      <c r="N192" s="34" t="str">
        <f t="shared" ref="N192:N194" si="127">IF(F192&gt;M192, "Above Benchmark", "Below Benchmark")</f>
        <v>Below Benchmark</v>
      </c>
      <c r="O192" s="34">
        <f t="shared" ref="O192:O194" si="128">ROUND(G192*1/6,)</f>
        <v>1</v>
      </c>
      <c r="P192" s="34" t="str">
        <f t="shared" ref="P192:P194" si="129">IF(H192&gt;O192,"Above Benchmark","Below Benchmark")</f>
        <v>Below Benchmark</v>
      </c>
    </row>
    <row r="193" spans="1:29" ht="15.75" customHeight="1" x14ac:dyDescent="0.75">
      <c r="A193" s="5" t="s">
        <v>143</v>
      </c>
      <c r="B193" s="5" t="s">
        <v>175</v>
      </c>
      <c r="C193" s="5" t="s">
        <v>18</v>
      </c>
      <c r="D193" s="5" t="s">
        <v>37</v>
      </c>
      <c r="E193" s="6">
        <v>5</v>
      </c>
      <c r="F193" s="6">
        <v>1</v>
      </c>
      <c r="G193" s="6">
        <v>11</v>
      </c>
      <c r="H193" s="6">
        <v>2</v>
      </c>
      <c r="I193" s="5" t="str">
        <f>VLOOKUP(B193,Formulas_Majors!A$2:B$1000,2,FALSE)</f>
        <v>Mathematics</v>
      </c>
      <c r="J193" s="5"/>
      <c r="K193">
        <f t="shared" si="0"/>
        <v>6</v>
      </c>
      <c r="L193" s="7">
        <f t="shared" si="1"/>
        <v>1.2</v>
      </c>
      <c r="M193" s="34">
        <f t="shared" si="126"/>
        <v>1</v>
      </c>
      <c r="N193" s="34" t="str">
        <f t="shared" si="127"/>
        <v>Below Benchmark</v>
      </c>
      <c r="O193" s="34">
        <f t="shared" si="128"/>
        <v>2</v>
      </c>
      <c r="P193" s="34" t="str">
        <f t="shared" si="129"/>
        <v>Below Benchmark</v>
      </c>
    </row>
    <row r="194" spans="1:29" ht="15.75" customHeight="1" x14ac:dyDescent="0.75">
      <c r="A194" s="5" t="s">
        <v>143</v>
      </c>
      <c r="B194" s="5" t="s">
        <v>176</v>
      </c>
      <c r="C194" s="5" t="s">
        <v>18</v>
      </c>
      <c r="D194" s="5" t="s">
        <v>37</v>
      </c>
      <c r="E194" s="6">
        <v>689</v>
      </c>
      <c r="F194" s="6">
        <v>111</v>
      </c>
      <c r="G194" s="6">
        <v>674</v>
      </c>
      <c r="H194" s="6">
        <v>167</v>
      </c>
      <c r="I194" s="5" t="str">
        <f>VLOOKUP(B194,Formulas_Majors!A$2:B$1000,2,FALSE)</f>
        <v>Tech</v>
      </c>
      <c r="J194" s="5"/>
      <c r="K194">
        <f t="shared" si="0"/>
        <v>-15</v>
      </c>
      <c r="L194" s="7">
        <f t="shared" si="1"/>
        <v>-2.1770682148040638E-2</v>
      </c>
      <c r="M194" s="34">
        <f t="shared" si="126"/>
        <v>115</v>
      </c>
      <c r="N194" s="34" t="str">
        <f t="shared" si="127"/>
        <v>Below Benchmark</v>
      </c>
      <c r="O194" s="34">
        <f t="shared" si="128"/>
        <v>112</v>
      </c>
      <c r="P194" s="34" t="str">
        <f t="shared" si="129"/>
        <v>Above Benchmark</v>
      </c>
    </row>
    <row r="195" spans="1:29" ht="15.75" customHeight="1" x14ac:dyDescent="0.75">
      <c r="A195" s="5" t="s">
        <v>143</v>
      </c>
      <c r="B195" s="5" t="s">
        <v>88</v>
      </c>
      <c r="C195" s="5" t="s">
        <v>14</v>
      </c>
      <c r="D195" s="5" t="s">
        <v>23</v>
      </c>
      <c r="E195" s="6">
        <v>50</v>
      </c>
      <c r="F195" s="6">
        <v>12</v>
      </c>
      <c r="G195" s="6">
        <v>51</v>
      </c>
      <c r="H195" s="6">
        <v>17</v>
      </c>
      <c r="I195" s="5" t="str">
        <f>VLOOKUP(B195,Formulas_Majors!A$2:B$1000,2,FALSE)</f>
        <v>Tech</v>
      </c>
      <c r="J195" s="5"/>
      <c r="K195">
        <f t="shared" si="0"/>
        <v>1</v>
      </c>
      <c r="L195" s="7">
        <f t="shared" si="1"/>
        <v>0.02</v>
      </c>
      <c r="M195" s="34">
        <f>ROUND(E195*1/3,)</f>
        <v>17</v>
      </c>
      <c r="N195" s="34" t="str">
        <f>IF(F195&gt;M195,"Above Benchmark","Below Benchmark")</f>
        <v>Below Benchmark</v>
      </c>
      <c r="O195" s="34">
        <f>ROUND(G195*1/3,)</f>
        <v>17</v>
      </c>
      <c r="P195" s="34" t="str">
        <f>IF(H195&gt;O195,"Above Benchmark", "Below Benchmark")</f>
        <v>Below Benchmark</v>
      </c>
      <c r="Q195" s="8"/>
      <c r="R195" s="8"/>
      <c r="S195" s="8"/>
      <c r="T195" s="8"/>
      <c r="U195" s="8"/>
      <c r="V195" s="8"/>
      <c r="W195" s="8"/>
      <c r="X195" s="8"/>
      <c r="Y195" s="8"/>
      <c r="Z195" s="8"/>
      <c r="AA195" s="8"/>
      <c r="AB195" s="8"/>
      <c r="AC195" s="8"/>
    </row>
    <row r="196" spans="1:29" ht="15.75" customHeight="1" x14ac:dyDescent="0.75">
      <c r="A196" s="5" t="s">
        <v>143</v>
      </c>
      <c r="B196" s="5" t="s">
        <v>177</v>
      </c>
      <c r="C196" s="5" t="s">
        <v>18</v>
      </c>
      <c r="D196" s="5" t="s">
        <v>151</v>
      </c>
      <c r="E196" s="6">
        <v>83</v>
      </c>
      <c r="F196" s="6">
        <v>24</v>
      </c>
      <c r="G196" s="6">
        <v>90</v>
      </c>
      <c r="H196" s="6">
        <v>23</v>
      </c>
      <c r="I196" s="5" t="str">
        <f>VLOOKUP(B196,Formulas_Majors!A$2:B$1000,2,FALSE)</f>
        <v>Liberal Arts</v>
      </c>
      <c r="J196" s="5"/>
      <c r="K196">
        <f t="shared" si="0"/>
        <v>7</v>
      </c>
      <c r="L196" s="7">
        <f t="shared" si="1"/>
        <v>8.4337349397590355E-2</v>
      </c>
      <c r="M196" s="34">
        <f>ROUND(E196*1/6,)</f>
        <v>14</v>
      </c>
      <c r="N196" s="34" t="str">
        <f>IF(F196&gt;M196, "Above Benchmark", "Below Benchmark")</f>
        <v>Above Benchmark</v>
      </c>
      <c r="O196" s="34">
        <f>ROUND(G196*1/6,)</f>
        <v>15</v>
      </c>
      <c r="P196" s="34" t="str">
        <f>IF(H196&gt;O196,"Above Benchmark","Below Benchmark")</f>
        <v>Above Benchmark</v>
      </c>
    </row>
    <row r="197" spans="1:29" ht="15.75" customHeight="1" x14ac:dyDescent="0.75">
      <c r="A197" s="5" t="s">
        <v>143</v>
      </c>
      <c r="B197" s="5" t="s">
        <v>177</v>
      </c>
      <c r="C197" s="5" t="s">
        <v>14</v>
      </c>
      <c r="D197" s="5" t="s">
        <v>152</v>
      </c>
      <c r="E197" s="6">
        <v>60</v>
      </c>
      <c r="F197" s="6">
        <v>19</v>
      </c>
      <c r="G197" s="6">
        <v>60</v>
      </c>
      <c r="H197" s="6">
        <v>22</v>
      </c>
      <c r="I197" s="5" t="str">
        <f>VLOOKUP(B197,Formulas_Majors!A$2:B$1000,2,FALSE)</f>
        <v>Liberal Arts</v>
      </c>
      <c r="J197" s="5"/>
      <c r="K197">
        <f t="shared" si="0"/>
        <v>0</v>
      </c>
      <c r="L197" s="7">
        <f t="shared" si="1"/>
        <v>0</v>
      </c>
      <c r="M197" s="34">
        <f>ROUND(E197*1/3,)</f>
        <v>20</v>
      </c>
      <c r="N197" s="34" t="str">
        <f>IF(F197&gt;M197,"Above Benchmark","Below Benchmark")</f>
        <v>Below Benchmark</v>
      </c>
      <c r="O197" s="34">
        <f>ROUND(G197*1/3,)</f>
        <v>20</v>
      </c>
      <c r="P197" s="34" t="str">
        <f>IF(H197&gt;O197,"Above Benchmark", "Below Benchmark")</f>
        <v>Above Benchmark</v>
      </c>
    </row>
    <row r="198" spans="1:29" ht="15.75" customHeight="1" x14ac:dyDescent="0.75">
      <c r="A198" s="5" t="s">
        <v>143</v>
      </c>
      <c r="B198" s="5" t="s">
        <v>178</v>
      </c>
      <c r="C198" s="5" t="s">
        <v>18</v>
      </c>
      <c r="D198" s="5" t="s">
        <v>21</v>
      </c>
      <c r="E198" s="6">
        <v>240</v>
      </c>
      <c r="F198" s="6">
        <v>30</v>
      </c>
      <c r="G198" s="6">
        <v>266</v>
      </c>
      <c r="H198" s="6">
        <v>36</v>
      </c>
      <c r="I198" s="5" t="str">
        <f>VLOOKUP(B198,Formulas_Majors!A$2:B$1000,2,FALSE)</f>
        <v>Education</v>
      </c>
      <c r="J198" s="5"/>
      <c r="K198">
        <f t="shared" si="0"/>
        <v>26</v>
      </c>
      <c r="L198" s="7">
        <f t="shared" si="1"/>
        <v>0.10833333333333334</v>
      </c>
      <c r="M198" s="34">
        <f>ROUND(E198*1/6,)</f>
        <v>40</v>
      </c>
      <c r="N198" s="34" t="str">
        <f>IF(F198&gt;M198, "Above Benchmark", "Below Benchmark")</f>
        <v>Below Benchmark</v>
      </c>
      <c r="O198" s="34">
        <f>ROUND(G198*1/6,)</f>
        <v>44</v>
      </c>
      <c r="P198" s="34" t="str">
        <f>IF(H198&gt;O198,"Above Benchmark","Below Benchmark")</f>
        <v>Below Benchmark</v>
      </c>
    </row>
    <row r="199" spans="1:29" ht="15.75" customHeight="1" x14ac:dyDescent="0.75">
      <c r="A199" s="5" t="s">
        <v>143</v>
      </c>
      <c r="B199" s="5" t="s">
        <v>178</v>
      </c>
      <c r="C199" s="5" t="s">
        <v>14</v>
      </c>
      <c r="D199" s="5" t="s">
        <v>41</v>
      </c>
      <c r="E199" s="6">
        <v>195</v>
      </c>
      <c r="F199" s="6">
        <v>79</v>
      </c>
      <c r="G199" s="6">
        <v>189</v>
      </c>
      <c r="H199" s="6">
        <v>65</v>
      </c>
      <c r="I199" s="5" t="str">
        <f>VLOOKUP(B199,Formulas_Majors!A$2:B$1000,2,FALSE)</f>
        <v>Education</v>
      </c>
      <c r="J199" s="5"/>
      <c r="K199">
        <f t="shared" si="0"/>
        <v>-6</v>
      </c>
      <c r="L199" s="7">
        <f t="shared" si="1"/>
        <v>-3.0769230769230771E-2</v>
      </c>
      <c r="M199" s="34">
        <f t="shared" ref="M199:M200" si="130">ROUND(E199*1/3,)</f>
        <v>65</v>
      </c>
      <c r="N199" s="34" t="str">
        <f t="shared" ref="N199:N200" si="131">IF(F199&gt;M199,"Above Benchmark","Below Benchmark")</f>
        <v>Above Benchmark</v>
      </c>
      <c r="O199" s="34">
        <f t="shared" ref="O199:O200" si="132">ROUND(G199*1/3,)</f>
        <v>63</v>
      </c>
      <c r="P199" s="34" t="str">
        <f t="shared" ref="P199:P200" si="133">IF(H199&gt;O199,"Above Benchmark", "Below Benchmark")</f>
        <v>Above Benchmark</v>
      </c>
    </row>
    <row r="200" spans="1:29" ht="15.75" customHeight="1" x14ac:dyDescent="0.75">
      <c r="A200" s="5" t="s">
        <v>143</v>
      </c>
      <c r="B200" s="5" t="s">
        <v>179</v>
      </c>
      <c r="C200" s="5" t="s">
        <v>14</v>
      </c>
      <c r="D200" s="5" t="s">
        <v>41</v>
      </c>
      <c r="E200" s="6">
        <v>27</v>
      </c>
      <c r="F200" s="6">
        <v>16</v>
      </c>
      <c r="G200" s="6">
        <v>19</v>
      </c>
      <c r="H200" s="6">
        <v>13</v>
      </c>
      <c r="I200" s="5" t="str">
        <f>VLOOKUP(B200,Formulas_Majors!A$2:B$1000,2,FALSE)</f>
        <v>Education</v>
      </c>
      <c r="J200" s="5"/>
      <c r="K200">
        <f t="shared" si="0"/>
        <v>-8</v>
      </c>
      <c r="L200" s="7">
        <f t="shared" si="1"/>
        <v>-0.29629629629629628</v>
      </c>
      <c r="M200" s="34">
        <f t="shared" si="130"/>
        <v>9</v>
      </c>
      <c r="N200" s="34" t="str">
        <f t="shared" si="131"/>
        <v>Above Benchmark</v>
      </c>
      <c r="O200" s="34">
        <f t="shared" si="132"/>
        <v>6</v>
      </c>
      <c r="P200" s="34" t="str">
        <f t="shared" si="133"/>
        <v>Above Benchmark</v>
      </c>
    </row>
    <row r="201" spans="1:29" ht="15.75" customHeight="1" x14ac:dyDescent="0.75">
      <c r="A201" s="5" t="s">
        <v>143</v>
      </c>
      <c r="B201" s="5" t="s">
        <v>180</v>
      </c>
      <c r="C201" s="5" t="s">
        <v>18</v>
      </c>
      <c r="D201" s="5" t="s">
        <v>21</v>
      </c>
      <c r="E201" s="6">
        <v>233</v>
      </c>
      <c r="F201" s="6">
        <v>43</v>
      </c>
      <c r="G201" s="6">
        <v>230</v>
      </c>
      <c r="H201" s="6">
        <v>53</v>
      </c>
      <c r="I201" s="5" t="str">
        <f>VLOOKUP(B201,Formulas_Majors!A$2:B$1000,2,FALSE)</f>
        <v>Education</v>
      </c>
      <c r="J201" s="5"/>
      <c r="K201">
        <f t="shared" si="0"/>
        <v>-3</v>
      </c>
      <c r="L201" s="7">
        <f t="shared" si="1"/>
        <v>-1.2875536480686695E-2</v>
      </c>
      <c r="M201" s="34">
        <f>ROUND(E201*1/6,)</f>
        <v>39</v>
      </c>
      <c r="N201" s="34" t="str">
        <f>IF(F201&gt;M201, "Above Benchmark", "Below Benchmark")</f>
        <v>Above Benchmark</v>
      </c>
      <c r="O201" s="34">
        <f>ROUND(G201*1/6,)</f>
        <v>38</v>
      </c>
      <c r="P201" s="34" t="str">
        <f>IF(H201&gt;O201,"Above Benchmark","Below Benchmark")</f>
        <v>Above Benchmark</v>
      </c>
      <c r="Q201" s="8"/>
      <c r="R201" s="8"/>
      <c r="S201" s="8"/>
      <c r="T201" s="8"/>
      <c r="U201" s="8"/>
      <c r="V201" s="8"/>
      <c r="W201" s="8"/>
      <c r="X201" s="8"/>
      <c r="Y201" s="8"/>
      <c r="Z201" s="8"/>
      <c r="AA201" s="8"/>
      <c r="AB201" s="8"/>
      <c r="AC201" s="8"/>
    </row>
    <row r="202" spans="1:29" ht="15.75" customHeight="1" x14ac:dyDescent="0.75">
      <c r="A202" s="5" t="s">
        <v>143</v>
      </c>
      <c r="B202" s="5" t="s">
        <v>181</v>
      </c>
      <c r="C202" s="5" t="s">
        <v>73</v>
      </c>
      <c r="D202" s="5" t="s">
        <v>158</v>
      </c>
      <c r="E202" s="6">
        <v>5</v>
      </c>
      <c r="F202" s="6">
        <v>2</v>
      </c>
      <c r="G202" s="6">
        <v>6</v>
      </c>
      <c r="H202" s="6">
        <v>4</v>
      </c>
      <c r="I202" s="5" t="str">
        <f>VLOOKUP(B202,Formulas_Majors!A$2:B$1000,2,FALSE)</f>
        <v>Social Work</v>
      </c>
      <c r="J202" s="5"/>
      <c r="K202">
        <f t="shared" si="0"/>
        <v>1</v>
      </c>
      <c r="L202" s="7">
        <f t="shared" si="1"/>
        <v>0.2</v>
      </c>
      <c r="M202" s="37"/>
      <c r="N202" s="37"/>
      <c r="O202" s="38"/>
      <c r="P202" s="38"/>
    </row>
    <row r="203" spans="1:29" ht="15.75" customHeight="1" x14ac:dyDescent="0.75">
      <c r="A203" s="5" t="s">
        <v>143</v>
      </c>
      <c r="B203" s="5" t="s">
        <v>182</v>
      </c>
      <c r="C203" s="5" t="s">
        <v>18</v>
      </c>
      <c r="D203" s="5" t="s">
        <v>21</v>
      </c>
      <c r="E203" s="6">
        <v>17</v>
      </c>
      <c r="F203" s="6">
        <v>3</v>
      </c>
      <c r="G203" s="6">
        <v>26</v>
      </c>
      <c r="H203" s="6">
        <v>0</v>
      </c>
      <c r="I203" s="5" t="str">
        <f>VLOOKUP(B203,Formulas_Majors!A$2:B$1000,2,FALSE)</f>
        <v>Natural Sciences</v>
      </c>
      <c r="J203" s="5"/>
      <c r="K203">
        <f t="shared" si="0"/>
        <v>9</v>
      </c>
      <c r="L203" s="7">
        <f t="shared" si="1"/>
        <v>0.52941176470588236</v>
      </c>
      <c r="M203" s="34">
        <f t="shared" ref="M203:M204" si="134">ROUND(E203*1/6,)</f>
        <v>3</v>
      </c>
      <c r="N203" s="34" t="str">
        <f t="shared" ref="N203:N204" si="135">IF(F203&gt;M203, "Above Benchmark", "Below Benchmark")</f>
        <v>Below Benchmark</v>
      </c>
      <c r="O203" s="34">
        <f t="shared" ref="O203:O204" si="136">ROUND(G203*1/6,)</f>
        <v>4</v>
      </c>
      <c r="P203" s="34" t="str">
        <f t="shared" ref="P203:P204" si="137">IF(H203&gt;O203,"Above Benchmark","Below Benchmark")</f>
        <v>Below Benchmark</v>
      </c>
    </row>
    <row r="204" spans="1:29" ht="15.75" customHeight="1" x14ac:dyDescent="0.75">
      <c r="A204" s="5" t="s">
        <v>143</v>
      </c>
      <c r="B204" s="5" t="s">
        <v>182</v>
      </c>
      <c r="C204" s="5" t="s">
        <v>18</v>
      </c>
      <c r="D204" s="5" t="s">
        <v>37</v>
      </c>
      <c r="E204" s="6">
        <v>37</v>
      </c>
      <c r="F204" s="6">
        <v>8</v>
      </c>
      <c r="G204" s="6">
        <v>0</v>
      </c>
      <c r="H204" s="6">
        <v>0</v>
      </c>
      <c r="I204" s="5" t="str">
        <f>VLOOKUP(B204,Formulas_Majors!A$2:B$1000,2,FALSE)</f>
        <v>Natural Sciences</v>
      </c>
      <c r="J204" s="5"/>
      <c r="K204">
        <f t="shared" si="0"/>
        <v>-37</v>
      </c>
      <c r="L204" s="7">
        <f t="shared" si="1"/>
        <v>-1</v>
      </c>
      <c r="M204" s="34">
        <f t="shared" si="134"/>
        <v>6</v>
      </c>
      <c r="N204" s="34" t="str">
        <f t="shared" si="135"/>
        <v>Above Benchmark</v>
      </c>
      <c r="O204" s="34">
        <f t="shared" si="136"/>
        <v>0</v>
      </c>
      <c r="P204" s="34" t="str">
        <f t="shared" si="137"/>
        <v>Below Benchmark</v>
      </c>
    </row>
    <row r="205" spans="1:29" ht="15.75" customHeight="1" x14ac:dyDescent="0.75">
      <c r="A205" s="5" t="s">
        <v>143</v>
      </c>
      <c r="B205" s="5" t="s">
        <v>182</v>
      </c>
      <c r="C205" s="5" t="s">
        <v>14</v>
      </c>
      <c r="D205" s="5" t="s">
        <v>23</v>
      </c>
      <c r="E205" s="6">
        <v>20</v>
      </c>
      <c r="F205" s="6">
        <v>4</v>
      </c>
      <c r="G205" s="6">
        <v>22</v>
      </c>
      <c r="H205" s="6">
        <v>3</v>
      </c>
      <c r="I205" s="5" t="str">
        <f>VLOOKUP(B205,Formulas_Majors!A$2:B$1000,2,FALSE)</f>
        <v>Natural Sciences</v>
      </c>
      <c r="J205" s="5"/>
      <c r="K205">
        <f t="shared" si="0"/>
        <v>2</v>
      </c>
      <c r="L205" s="7">
        <f t="shared" si="1"/>
        <v>0.1</v>
      </c>
      <c r="M205" s="34">
        <f t="shared" ref="M205:M206" si="138">ROUND(E205*1/3,)</f>
        <v>7</v>
      </c>
      <c r="N205" s="34" t="str">
        <f t="shared" ref="N205:N206" si="139">IF(F205&gt;M205,"Above Benchmark","Below Benchmark")</f>
        <v>Below Benchmark</v>
      </c>
      <c r="O205" s="34">
        <f t="shared" ref="O205:O206" si="140">ROUND(G205*1/3,)</f>
        <v>7</v>
      </c>
      <c r="P205" s="34" t="str">
        <f t="shared" ref="P205:P206" si="141">IF(H205&gt;O205,"Above Benchmark", "Below Benchmark")</f>
        <v>Below Benchmark</v>
      </c>
    </row>
    <row r="206" spans="1:29" ht="15.75" customHeight="1" x14ac:dyDescent="0.75">
      <c r="A206" s="5" t="s">
        <v>143</v>
      </c>
      <c r="B206" s="5" t="s">
        <v>182</v>
      </c>
      <c r="C206" s="5" t="s">
        <v>14</v>
      </c>
      <c r="D206" s="5" t="s">
        <v>16</v>
      </c>
      <c r="E206" s="6">
        <v>7</v>
      </c>
      <c r="F206" s="6">
        <v>6</v>
      </c>
      <c r="G206" s="6">
        <v>8</v>
      </c>
      <c r="H206" s="6">
        <v>3</v>
      </c>
      <c r="I206" s="5" t="str">
        <f>VLOOKUP(B206,Formulas_Majors!A$2:B$1000,2,FALSE)</f>
        <v>Natural Sciences</v>
      </c>
      <c r="J206" s="5"/>
      <c r="K206">
        <f t="shared" si="0"/>
        <v>1</v>
      </c>
      <c r="L206" s="7">
        <f t="shared" si="1"/>
        <v>0.14285714285714285</v>
      </c>
      <c r="M206" s="34">
        <f t="shared" si="138"/>
        <v>2</v>
      </c>
      <c r="N206" s="34" t="str">
        <f t="shared" si="139"/>
        <v>Above Benchmark</v>
      </c>
      <c r="O206" s="34">
        <f t="shared" si="140"/>
        <v>3</v>
      </c>
      <c r="P206" s="34" t="str">
        <f t="shared" si="141"/>
        <v>Below Benchmark</v>
      </c>
    </row>
    <row r="207" spans="1:29" ht="15.75" customHeight="1" x14ac:dyDescent="0.75">
      <c r="A207" s="5" t="s">
        <v>143</v>
      </c>
      <c r="B207" s="5" t="s">
        <v>183</v>
      </c>
      <c r="C207" s="5" t="s">
        <v>18</v>
      </c>
      <c r="D207" s="5" t="s">
        <v>21</v>
      </c>
      <c r="E207" s="6">
        <v>4</v>
      </c>
      <c r="F207" s="6">
        <v>0</v>
      </c>
      <c r="G207" s="6">
        <v>3</v>
      </c>
      <c r="H207" s="6">
        <v>2</v>
      </c>
      <c r="I207" s="5" t="str">
        <f>VLOOKUP(B207,Formulas_Majors!A$2:B$1000,2,FALSE)</f>
        <v>Education</v>
      </c>
      <c r="J207" s="5"/>
      <c r="K207">
        <f t="shared" si="0"/>
        <v>-1</v>
      </c>
      <c r="L207" s="7">
        <f t="shared" si="1"/>
        <v>-0.25</v>
      </c>
      <c r="M207" s="34">
        <f>ROUND(E207*1/6,)</f>
        <v>1</v>
      </c>
      <c r="N207" s="34" t="str">
        <f>IF(F207&gt;M207, "Above Benchmark", "Below Benchmark")</f>
        <v>Below Benchmark</v>
      </c>
      <c r="O207" s="34">
        <f>ROUND(G207*1/6,)</f>
        <v>1</v>
      </c>
      <c r="P207" s="34" t="str">
        <f>IF(H207&gt;O207,"Above Benchmark","Below Benchmark")</f>
        <v>Above Benchmark</v>
      </c>
    </row>
    <row r="208" spans="1:29" ht="15.75" customHeight="1" x14ac:dyDescent="0.75">
      <c r="A208" s="5" t="s">
        <v>143</v>
      </c>
      <c r="B208" s="5" t="s">
        <v>184</v>
      </c>
      <c r="C208" s="5" t="s">
        <v>14</v>
      </c>
      <c r="D208" s="5" t="s">
        <v>146</v>
      </c>
      <c r="E208" s="6">
        <v>2</v>
      </c>
      <c r="F208" s="6">
        <v>4</v>
      </c>
      <c r="G208" s="6">
        <v>1</v>
      </c>
      <c r="H208" s="6">
        <v>1</v>
      </c>
      <c r="I208" s="5" t="str">
        <f>VLOOKUP(B208,Formulas_Majors!A$2:B$1000,2,FALSE)</f>
        <v>Education</v>
      </c>
      <c r="J208" s="5"/>
      <c r="K208">
        <f t="shared" si="0"/>
        <v>-1</v>
      </c>
      <c r="L208" s="7">
        <f t="shared" si="1"/>
        <v>-0.5</v>
      </c>
      <c r="M208" s="34">
        <f t="shared" ref="M208:M209" si="142">ROUND(E208*1/3,)</f>
        <v>1</v>
      </c>
      <c r="N208" s="34" t="str">
        <f t="shared" ref="N208:N209" si="143">IF(F208&gt;M208,"Above Benchmark","Below Benchmark")</f>
        <v>Above Benchmark</v>
      </c>
      <c r="O208" s="34">
        <f t="shared" ref="O208:O209" si="144">ROUND(G208*1/3,)</f>
        <v>0</v>
      </c>
      <c r="P208" s="34" t="str">
        <f t="shared" ref="P208:P209" si="145">IF(H208&gt;O208,"Above Benchmark", "Below Benchmark")</f>
        <v>Above Benchmark</v>
      </c>
    </row>
    <row r="209" spans="1:16" ht="15.75" customHeight="1" x14ac:dyDescent="0.75">
      <c r="A209" s="5" t="s">
        <v>143</v>
      </c>
      <c r="B209" s="5" t="s">
        <v>185</v>
      </c>
      <c r="C209" s="5" t="s">
        <v>14</v>
      </c>
      <c r="D209" s="5" t="s">
        <v>146</v>
      </c>
      <c r="E209" s="6">
        <v>8</v>
      </c>
      <c r="F209" s="6">
        <v>3</v>
      </c>
      <c r="G209" s="6">
        <v>9</v>
      </c>
      <c r="H209" s="6">
        <v>1</v>
      </c>
      <c r="I209" s="5" t="str">
        <f>VLOOKUP(B209,Formulas_Majors!A$2:B$1000,2,FALSE)</f>
        <v>Education</v>
      </c>
      <c r="J209" s="5"/>
      <c r="K209">
        <f t="shared" si="0"/>
        <v>1</v>
      </c>
      <c r="L209" s="7">
        <f t="shared" si="1"/>
        <v>0.125</v>
      </c>
      <c r="M209" s="34">
        <f t="shared" si="142"/>
        <v>3</v>
      </c>
      <c r="N209" s="34" t="str">
        <f t="shared" si="143"/>
        <v>Below Benchmark</v>
      </c>
      <c r="O209" s="34">
        <f t="shared" si="144"/>
        <v>3</v>
      </c>
      <c r="P209" s="34" t="str">
        <f t="shared" si="145"/>
        <v>Below Benchmark</v>
      </c>
    </row>
    <row r="210" spans="1:16" ht="15.75" customHeight="1" x14ac:dyDescent="0.75">
      <c r="A210" s="5" t="s">
        <v>143</v>
      </c>
      <c r="B210" s="5" t="s">
        <v>31</v>
      </c>
      <c r="C210" s="5" t="s">
        <v>18</v>
      </c>
      <c r="D210" s="5" t="s">
        <v>21</v>
      </c>
      <c r="E210" s="6">
        <v>68</v>
      </c>
      <c r="F210" s="6">
        <v>17</v>
      </c>
      <c r="G210" s="6">
        <v>68</v>
      </c>
      <c r="H210" s="6">
        <v>14</v>
      </c>
      <c r="I210" s="5" t="str">
        <f>VLOOKUP(B210,Formulas_Majors!A$2:B$1000,2,FALSE)</f>
        <v>Business-Other</v>
      </c>
      <c r="J210" s="5"/>
      <c r="K210">
        <f t="shared" si="0"/>
        <v>0</v>
      </c>
      <c r="L210" s="7">
        <f t="shared" si="1"/>
        <v>0</v>
      </c>
      <c r="M210" s="34">
        <f>ROUND(E210*1/6,)</f>
        <v>11</v>
      </c>
      <c r="N210" s="34" t="str">
        <f>IF(F210&gt;M210, "Above Benchmark", "Below Benchmark")</f>
        <v>Above Benchmark</v>
      </c>
      <c r="O210" s="34">
        <f>ROUND(G210*1/6,)</f>
        <v>11</v>
      </c>
      <c r="P210" s="34" t="str">
        <f>IF(H210&gt;O210,"Above Benchmark","Below Benchmark")</f>
        <v>Above Benchmark</v>
      </c>
    </row>
    <row r="211" spans="1:16" ht="15.75" customHeight="1" x14ac:dyDescent="0.75">
      <c r="A211" s="5" t="s">
        <v>143</v>
      </c>
      <c r="B211" s="5" t="s">
        <v>186</v>
      </c>
      <c r="C211" s="5" t="s">
        <v>14</v>
      </c>
      <c r="D211" s="5" t="s">
        <v>41</v>
      </c>
      <c r="E211" s="6">
        <v>69</v>
      </c>
      <c r="F211" s="6">
        <v>18</v>
      </c>
      <c r="G211" s="6">
        <v>72</v>
      </c>
      <c r="H211" s="6">
        <v>32</v>
      </c>
      <c r="I211" s="5" t="str">
        <f>VLOOKUP(B211,Formulas_Majors!A$2:B$1000,2,FALSE)</f>
        <v>Education</v>
      </c>
      <c r="J211" s="5"/>
      <c r="K211">
        <f t="shared" si="0"/>
        <v>3</v>
      </c>
      <c r="L211" s="7">
        <f t="shared" si="1"/>
        <v>4.3478260869565216E-2</v>
      </c>
      <c r="M211" s="34">
        <f>ROUND(E211*1/3,)</f>
        <v>23</v>
      </c>
      <c r="N211" s="34" t="str">
        <f>IF(F211&gt;M211,"Above Benchmark","Below Benchmark")</f>
        <v>Below Benchmark</v>
      </c>
      <c r="O211" s="34">
        <f>ROUND(G211*1/3,)</f>
        <v>24</v>
      </c>
      <c r="P211" s="34" t="str">
        <f>IF(H211&gt;O211,"Above Benchmark", "Below Benchmark")</f>
        <v>Above Benchmark</v>
      </c>
    </row>
    <row r="212" spans="1:16" ht="15.75" customHeight="1" x14ac:dyDescent="0.75">
      <c r="A212" s="5" t="s">
        <v>143</v>
      </c>
      <c r="B212" s="5" t="s">
        <v>32</v>
      </c>
      <c r="C212" s="5" t="s">
        <v>18</v>
      </c>
      <c r="D212" s="5" t="s">
        <v>21</v>
      </c>
      <c r="E212" s="6">
        <v>190</v>
      </c>
      <c r="F212" s="6">
        <v>59</v>
      </c>
      <c r="G212" s="6">
        <v>167</v>
      </c>
      <c r="H212" s="6">
        <v>61</v>
      </c>
      <c r="I212" s="5" t="str">
        <f>VLOOKUP(B212,Formulas_Majors!A$2:B$1000,2,FALSE)</f>
        <v>Liberal Arts</v>
      </c>
      <c r="J212" s="5"/>
      <c r="K212">
        <f t="shared" si="0"/>
        <v>-23</v>
      </c>
      <c r="L212" s="7">
        <f t="shared" si="1"/>
        <v>-0.12105263157894737</v>
      </c>
      <c r="M212" s="34">
        <f>ROUND(E212*1/6,)</f>
        <v>32</v>
      </c>
      <c r="N212" s="34" t="str">
        <f>IF(F212&gt;M212, "Above Benchmark", "Below Benchmark")</f>
        <v>Above Benchmark</v>
      </c>
      <c r="O212" s="34">
        <f>ROUND(G212*1/6,)</f>
        <v>28</v>
      </c>
      <c r="P212" s="34" t="str">
        <f>IF(H212&gt;O212,"Above Benchmark","Below Benchmark")</f>
        <v>Above Benchmark</v>
      </c>
    </row>
    <row r="213" spans="1:16" ht="15.75" customHeight="1" x14ac:dyDescent="0.75">
      <c r="A213" s="5" t="s">
        <v>143</v>
      </c>
      <c r="B213" s="5" t="s">
        <v>32</v>
      </c>
      <c r="C213" s="5" t="s">
        <v>14</v>
      </c>
      <c r="D213" s="5" t="s">
        <v>23</v>
      </c>
      <c r="E213" s="6">
        <v>39</v>
      </c>
      <c r="F213" s="6">
        <v>14</v>
      </c>
      <c r="G213" s="6">
        <v>32</v>
      </c>
      <c r="H213" s="6">
        <v>12</v>
      </c>
      <c r="I213" s="5" t="str">
        <f>VLOOKUP(B213,Formulas_Majors!A$2:B$1000,2,FALSE)</f>
        <v>Liberal Arts</v>
      </c>
      <c r="J213" s="5"/>
      <c r="K213">
        <f t="shared" si="0"/>
        <v>-7</v>
      </c>
      <c r="L213" s="7">
        <f t="shared" si="1"/>
        <v>-0.17948717948717949</v>
      </c>
      <c r="M213" s="34">
        <f>ROUND(E213*1/3,)</f>
        <v>13</v>
      </c>
      <c r="N213" s="34" t="str">
        <f>IF(F213&gt;M213,"Above Benchmark","Below Benchmark")</f>
        <v>Above Benchmark</v>
      </c>
      <c r="O213" s="34">
        <f>ROUND(G213*1/3,)</f>
        <v>11</v>
      </c>
      <c r="P213" s="34" t="str">
        <f>IF(H213&gt;O213,"Above Benchmark", "Below Benchmark")</f>
        <v>Above Benchmark</v>
      </c>
    </row>
    <row r="214" spans="1:16" ht="15.75" customHeight="1" x14ac:dyDescent="0.75">
      <c r="A214" s="5" t="s">
        <v>143</v>
      </c>
      <c r="B214" s="5" t="s">
        <v>187</v>
      </c>
      <c r="C214" s="5" t="s">
        <v>18</v>
      </c>
      <c r="D214" s="5" t="s">
        <v>21</v>
      </c>
      <c r="E214" s="6">
        <v>52</v>
      </c>
      <c r="F214" s="6">
        <v>16</v>
      </c>
      <c r="G214" s="6">
        <v>52</v>
      </c>
      <c r="H214" s="6">
        <v>15</v>
      </c>
      <c r="I214" s="5" t="str">
        <f>VLOOKUP(B214,Formulas_Majors!A$2:B$1000,2,FALSE)</f>
        <v>Education</v>
      </c>
      <c r="J214" s="5"/>
      <c r="K214">
        <f t="shared" si="0"/>
        <v>0</v>
      </c>
      <c r="L214" s="7">
        <f t="shared" si="1"/>
        <v>0</v>
      </c>
      <c r="M214" s="34">
        <f>ROUND(E214*1/6,)</f>
        <v>9</v>
      </c>
      <c r="N214" s="34" t="str">
        <f>IF(F214&gt;M214, "Above Benchmark", "Below Benchmark")</f>
        <v>Above Benchmark</v>
      </c>
      <c r="O214" s="34">
        <f>ROUND(G214*1/6,)</f>
        <v>9</v>
      </c>
      <c r="P214" s="34" t="str">
        <f>IF(H214&gt;O214,"Above Benchmark","Below Benchmark")</f>
        <v>Above Benchmark</v>
      </c>
    </row>
    <row r="215" spans="1:16" ht="15.75" customHeight="1" x14ac:dyDescent="0.75">
      <c r="A215" s="5" t="s">
        <v>143</v>
      </c>
      <c r="B215" s="5" t="s">
        <v>187</v>
      </c>
      <c r="C215" s="5" t="s">
        <v>14</v>
      </c>
      <c r="D215" s="5" t="s">
        <v>23</v>
      </c>
      <c r="E215" s="6">
        <v>46</v>
      </c>
      <c r="F215" s="6">
        <v>18</v>
      </c>
      <c r="G215" s="6">
        <v>36</v>
      </c>
      <c r="H215" s="6">
        <v>12</v>
      </c>
      <c r="I215" s="5" t="str">
        <f>VLOOKUP(B215,Formulas_Majors!A$2:B$1000,2,FALSE)</f>
        <v>Education</v>
      </c>
      <c r="J215" s="5"/>
      <c r="K215">
        <f t="shared" si="0"/>
        <v>-10</v>
      </c>
      <c r="L215" s="7">
        <f t="shared" si="1"/>
        <v>-0.21739130434782608</v>
      </c>
      <c r="M215" s="34">
        <f t="shared" ref="M215:M217" si="146">ROUND(E215*1/3,)</f>
        <v>15</v>
      </c>
      <c r="N215" s="34" t="str">
        <f t="shared" ref="N215:N217" si="147">IF(F215&gt;M215,"Above Benchmark","Below Benchmark")</f>
        <v>Above Benchmark</v>
      </c>
      <c r="O215" s="34">
        <f t="shared" ref="O215:O217" si="148">ROUND(G215*1/3,)</f>
        <v>12</v>
      </c>
      <c r="P215" s="34" t="str">
        <f t="shared" ref="P215:P217" si="149">IF(H215&gt;O215,"Above Benchmark", "Below Benchmark")</f>
        <v>Below Benchmark</v>
      </c>
    </row>
    <row r="216" spans="1:16" ht="15.75" customHeight="1" x14ac:dyDescent="0.75">
      <c r="A216" s="5" t="s">
        <v>143</v>
      </c>
      <c r="B216" s="5" t="s">
        <v>188</v>
      </c>
      <c r="C216" s="5" t="s">
        <v>14</v>
      </c>
      <c r="D216" s="5" t="s">
        <v>23</v>
      </c>
      <c r="E216" s="6">
        <v>58</v>
      </c>
      <c r="F216" s="6">
        <v>26</v>
      </c>
      <c r="G216" s="6">
        <v>32</v>
      </c>
      <c r="H216" s="6">
        <v>29</v>
      </c>
      <c r="I216" s="5" t="str">
        <f>VLOOKUP(B216,Formulas_Majors!A$2:B$1000,2,FALSE)</f>
        <v>Education</v>
      </c>
      <c r="J216" s="5"/>
      <c r="K216">
        <f t="shared" si="0"/>
        <v>-26</v>
      </c>
      <c r="L216" s="7">
        <f t="shared" si="1"/>
        <v>-0.44827586206896552</v>
      </c>
      <c r="M216" s="34">
        <f t="shared" si="146"/>
        <v>19</v>
      </c>
      <c r="N216" s="34" t="str">
        <f t="shared" si="147"/>
        <v>Above Benchmark</v>
      </c>
      <c r="O216" s="34">
        <f t="shared" si="148"/>
        <v>11</v>
      </c>
      <c r="P216" s="34" t="str">
        <f t="shared" si="149"/>
        <v>Above Benchmark</v>
      </c>
    </row>
    <row r="217" spans="1:16" ht="15.75" customHeight="1" x14ac:dyDescent="0.75">
      <c r="A217" s="5" t="s">
        <v>143</v>
      </c>
      <c r="B217" s="5" t="s">
        <v>189</v>
      </c>
      <c r="C217" s="5" t="s">
        <v>14</v>
      </c>
      <c r="D217" s="5" t="s">
        <v>16</v>
      </c>
      <c r="E217" s="6">
        <v>42</v>
      </c>
      <c r="F217" s="6">
        <v>17</v>
      </c>
      <c r="G217" s="6">
        <v>20</v>
      </c>
      <c r="H217" s="6">
        <v>21</v>
      </c>
      <c r="I217" s="5" t="str">
        <f>VLOOKUP(B217,Formulas_Majors!A$2:B$1000,2,FALSE)</f>
        <v>Health</v>
      </c>
      <c r="J217" s="5"/>
      <c r="K217">
        <f t="shared" si="0"/>
        <v>-22</v>
      </c>
      <c r="L217" s="7">
        <f t="shared" si="1"/>
        <v>-0.52380952380952384</v>
      </c>
      <c r="M217" s="34">
        <f t="shared" si="146"/>
        <v>14</v>
      </c>
      <c r="N217" s="34" t="str">
        <f t="shared" si="147"/>
        <v>Above Benchmark</v>
      </c>
      <c r="O217" s="34">
        <f t="shared" si="148"/>
        <v>7</v>
      </c>
      <c r="P217" s="34" t="str">
        <f t="shared" si="149"/>
        <v>Above Benchmark</v>
      </c>
    </row>
    <row r="218" spans="1:16" ht="15.75" customHeight="1" x14ac:dyDescent="0.75">
      <c r="A218" s="5" t="s">
        <v>143</v>
      </c>
      <c r="B218" s="5" t="s">
        <v>190</v>
      </c>
      <c r="C218" s="5" t="s">
        <v>18</v>
      </c>
      <c r="D218" s="5" t="s">
        <v>37</v>
      </c>
      <c r="E218" s="6">
        <v>289</v>
      </c>
      <c r="F218" s="6">
        <v>53</v>
      </c>
      <c r="G218" s="6">
        <v>276</v>
      </c>
      <c r="H218" s="6">
        <v>53</v>
      </c>
      <c r="I218" s="5" t="str">
        <f>VLOOKUP(B218,Formulas_Majors!A$2:B$1000,2,FALSE)</f>
        <v>Health</v>
      </c>
      <c r="J218" s="5"/>
      <c r="K218">
        <f t="shared" si="0"/>
        <v>-13</v>
      </c>
      <c r="L218" s="7">
        <f t="shared" si="1"/>
        <v>-4.4982698961937718E-2</v>
      </c>
      <c r="M218" s="34">
        <f>ROUND(E218*1/6,)</f>
        <v>48</v>
      </c>
      <c r="N218" s="34" t="str">
        <f>IF(F218&gt;M218, "Above Benchmark", "Below Benchmark")</f>
        <v>Above Benchmark</v>
      </c>
      <c r="O218" s="34">
        <f>ROUND(G218*1/6,)</f>
        <v>46</v>
      </c>
      <c r="P218" s="34" t="str">
        <f>IF(H218&gt;O218,"Above Benchmark","Below Benchmark")</f>
        <v>Above Benchmark</v>
      </c>
    </row>
    <row r="219" spans="1:16" ht="15.75" customHeight="1" x14ac:dyDescent="0.75">
      <c r="A219" s="5" t="s">
        <v>143</v>
      </c>
      <c r="B219" s="5" t="s">
        <v>191</v>
      </c>
      <c r="C219" s="5" t="s">
        <v>14</v>
      </c>
      <c r="D219" s="5" t="s">
        <v>23</v>
      </c>
      <c r="E219" s="6">
        <v>27</v>
      </c>
      <c r="F219" s="6">
        <v>11</v>
      </c>
      <c r="G219" s="6">
        <v>23</v>
      </c>
      <c r="H219" s="6">
        <v>7</v>
      </c>
      <c r="I219" s="5" t="str">
        <f>VLOOKUP(B219,Formulas_Majors!A$2:B$1000,2,FALSE)</f>
        <v>Liberal Arts</v>
      </c>
      <c r="J219" s="5"/>
      <c r="K219">
        <f t="shared" si="0"/>
        <v>-4</v>
      </c>
      <c r="L219" s="7">
        <f t="shared" si="1"/>
        <v>-0.14814814814814814</v>
      </c>
      <c r="M219" s="34">
        <f>ROUND(E219*1/3,)</f>
        <v>9</v>
      </c>
      <c r="N219" s="34" t="str">
        <f>IF(F219&gt;M219,"Above Benchmark","Below Benchmark")</f>
        <v>Above Benchmark</v>
      </c>
      <c r="O219" s="34">
        <f>ROUND(G219*1/3,)</f>
        <v>8</v>
      </c>
      <c r="P219" s="34" t="str">
        <f>IF(H219&gt;O219,"Above Benchmark", "Below Benchmark")</f>
        <v>Below Benchmark</v>
      </c>
    </row>
    <row r="220" spans="1:16" ht="15.75" customHeight="1" x14ac:dyDescent="0.75">
      <c r="A220" s="5" t="s">
        <v>143</v>
      </c>
      <c r="B220" s="5" t="s">
        <v>192</v>
      </c>
      <c r="C220" s="5" t="s">
        <v>18</v>
      </c>
      <c r="D220" s="5" t="s">
        <v>21</v>
      </c>
      <c r="E220" s="6">
        <v>387</v>
      </c>
      <c r="F220" s="6">
        <v>87</v>
      </c>
      <c r="G220" s="6">
        <v>394</v>
      </c>
      <c r="H220" s="6">
        <v>75</v>
      </c>
      <c r="I220" s="5" t="str">
        <f>VLOOKUP(B220,Formulas_Majors!A$2:B$1000,2,FALSE)</f>
        <v>Communications/Media</v>
      </c>
      <c r="J220" s="5"/>
      <c r="K220">
        <f t="shared" si="0"/>
        <v>7</v>
      </c>
      <c r="L220" s="7">
        <f t="shared" si="1"/>
        <v>1.8087855297157621E-2</v>
      </c>
      <c r="M220" s="34">
        <f t="shared" ref="M220:M223" si="150">ROUND(E220*1/6,)</f>
        <v>65</v>
      </c>
      <c r="N220" s="34" t="str">
        <f t="shared" ref="N220:N223" si="151">IF(F220&gt;M220, "Above Benchmark", "Below Benchmark")</f>
        <v>Above Benchmark</v>
      </c>
      <c r="O220" s="34">
        <f t="shared" ref="O220:O223" si="152">ROUND(G220*1/6,)</f>
        <v>66</v>
      </c>
      <c r="P220" s="34" t="str">
        <f t="shared" ref="P220:P223" si="153">IF(H220&gt;O220,"Above Benchmark","Below Benchmark")</f>
        <v>Above Benchmark</v>
      </c>
    </row>
    <row r="221" spans="1:16" ht="15.75" customHeight="1" x14ac:dyDescent="0.75">
      <c r="A221" s="5" t="s">
        <v>143</v>
      </c>
      <c r="B221" s="5" t="s">
        <v>34</v>
      </c>
      <c r="C221" s="5" t="s">
        <v>18</v>
      </c>
      <c r="D221" s="5" t="s">
        <v>19</v>
      </c>
      <c r="E221" s="6">
        <v>353</v>
      </c>
      <c r="F221" s="6">
        <v>56</v>
      </c>
      <c r="G221" s="6">
        <v>364</v>
      </c>
      <c r="H221" s="6">
        <v>98</v>
      </c>
      <c r="I221" s="5" t="str">
        <f>VLOOKUP(B221,Formulas_Majors!A$2:B$1000,2,FALSE)</f>
        <v>Finance/Accounting</v>
      </c>
      <c r="J221" s="5"/>
      <c r="K221">
        <f t="shared" si="0"/>
        <v>11</v>
      </c>
      <c r="L221" s="7">
        <f t="shared" si="1"/>
        <v>3.1161473087818695E-2</v>
      </c>
      <c r="M221" s="34">
        <f t="shared" si="150"/>
        <v>59</v>
      </c>
      <c r="N221" s="34" t="str">
        <f t="shared" si="151"/>
        <v>Below Benchmark</v>
      </c>
      <c r="O221" s="34">
        <f t="shared" si="152"/>
        <v>61</v>
      </c>
      <c r="P221" s="34" t="str">
        <f t="shared" si="153"/>
        <v>Above Benchmark</v>
      </c>
    </row>
    <row r="222" spans="1:16" ht="15.75" customHeight="1" x14ac:dyDescent="0.75">
      <c r="A222" s="5" t="s">
        <v>143</v>
      </c>
      <c r="B222" s="5" t="s">
        <v>36</v>
      </c>
      <c r="C222" s="5" t="s">
        <v>18</v>
      </c>
      <c r="D222" s="5" t="s">
        <v>37</v>
      </c>
      <c r="E222" s="6">
        <v>11</v>
      </c>
      <c r="F222" s="6">
        <v>2</v>
      </c>
      <c r="G222" s="6">
        <v>12</v>
      </c>
      <c r="H222" s="6">
        <v>1</v>
      </c>
      <c r="I222" s="5" t="str">
        <f>VLOOKUP(B222,Formulas_Majors!A$2:B$1000,2,FALSE)</f>
        <v>Finance/Accounting</v>
      </c>
      <c r="J222" s="5"/>
      <c r="K222">
        <f t="shared" si="0"/>
        <v>1</v>
      </c>
      <c r="L222" s="7">
        <f t="shared" si="1"/>
        <v>9.0909090909090912E-2</v>
      </c>
      <c r="M222" s="34">
        <f t="shared" si="150"/>
        <v>2</v>
      </c>
      <c r="N222" s="34" t="str">
        <f t="shared" si="151"/>
        <v>Below Benchmark</v>
      </c>
      <c r="O222" s="34">
        <f t="shared" si="152"/>
        <v>2</v>
      </c>
      <c r="P222" s="34" t="str">
        <f t="shared" si="153"/>
        <v>Below Benchmark</v>
      </c>
    </row>
    <row r="223" spans="1:16" ht="15.75" customHeight="1" x14ac:dyDescent="0.75">
      <c r="A223" s="5" t="s">
        <v>143</v>
      </c>
      <c r="B223" s="5" t="s">
        <v>193</v>
      </c>
      <c r="C223" s="5" t="s">
        <v>18</v>
      </c>
      <c r="D223" s="5" t="s">
        <v>21</v>
      </c>
      <c r="E223" s="6">
        <v>4</v>
      </c>
      <c r="F223" s="6">
        <v>1</v>
      </c>
      <c r="G223" s="6">
        <v>8</v>
      </c>
      <c r="H223" s="6">
        <v>0</v>
      </c>
      <c r="I223" s="5" t="str">
        <f>VLOOKUP(B223,Formulas_Majors!A$2:B$1000,2,FALSE)</f>
        <v>Liberal Arts</v>
      </c>
      <c r="J223" s="5"/>
      <c r="K223">
        <f t="shared" si="0"/>
        <v>4</v>
      </c>
      <c r="L223" s="7">
        <f t="shared" si="1"/>
        <v>1</v>
      </c>
      <c r="M223" s="34">
        <f t="shared" si="150"/>
        <v>1</v>
      </c>
      <c r="N223" s="34" t="str">
        <f t="shared" si="151"/>
        <v>Below Benchmark</v>
      </c>
      <c r="O223" s="34">
        <f t="shared" si="152"/>
        <v>1</v>
      </c>
      <c r="P223" s="34" t="str">
        <f t="shared" si="153"/>
        <v>Below Benchmark</v>
      </c>
    </row>
    <row r="224" spans="1:16" ht="15.75" customHeight="1" x14ac:dyDescent="0.75">
      <c r="A224" s="5" t="s">
        <v>143</v>
      </c>
      <c r="B224" s="5" t="s">
        <v>193</v>
      </c>
      <c r="C224" s="5" t="s">
        <v>14</v>
      </c>
      <c r="D224" s="5" t="s">
        <v>23</v>
      </c>
      <c r="E224" s="6">
        <v>5</v>
      </c>
      <c r="F224" s="6">
        <v>0</v>
      </c>
      <c r="G224" s="6">
        <v>4</v>
      </c>
      <c r="H224" s="6">
        <v>1</v>
      </c>
      <c r="I224" s="5" t="str">
        <f>VLOOKUP(B224,Formulas_Majors!A$2:B$1000,2,FALSE)</f>
        <v>Liberal Arts</v>
      </c>
      <c r="J224" s="5"/>
      <c r="K224">
        <f t="shared" si="0"/>
        <v>-1</v>
      </c>
      <c r="L224" s="7">
        <f t="shared" si="1"/>
        <v>-0.2</v>
      </c>
      <c r="M224" s="34">
        <f>ROUND(E224*1/3,)</f>
        <v>2</v>
      </c>
      <c r="N224" s="34" t="str">
        <f>IF(F224&gt;M224,"Above Benchmark","Below Benchmark")</f>
        <v>Below Benchmark</v>
      </c>
      <c r="O224" s="34">
        <f>ROUND(G224*1/3,)</f>
        <v>1</v>
      </c>
      <c r="P224" s="34" t="str">
        <f>IF(H224&gt;O224,"Above Benchmark", "Below Benchmark")</f>
        <v>Below Benchmark</v>
      </c>
    </row>
    <row r="225" spans="1:29" ht="15.75" customHeight="1" x14ac:dyDescent="0.75">
      <c r="A225" s="5" t="s">
        <v>143</v>
      </c>
      <c r="B225" s="5" t="s">
        <v>194</v>
      </c>
      <c r="C225" s="5" t="s">
        <v>18</v>
      </c>
      <c r="D225" s="5" t="s">
        <v>21</v>
      </c>
      <c r="E225" s="6">
        <v>1</v>
      </c>
      <c r="F225" s="6">
        <v>0</v>
      </c>
      <c r="G225" s="6">
        <v>4</v>
      </c>
      <c r="H225" s="6">
        <v>0</v>
      </c>
      <c r="I225" s="5" t="str">
        <f>VLOOKUP(B225,Formulas_Majors!A$2:B$1000,2,FALSE)</f>
        <v>Education</v>
      </c>
      <c r="J225" s="5"/>
      <c r="K225">
        <f t="shared" si="0"/>
        <v>3</v>
      </c>
      <c r="L225" s="7">
        <f t="shared" si="1"/>
        <v>3</v>
      </c>
      <c r="M225" s="34">
        <f>ROUND(E225*1/6,)</f>
        <v>0</v>
      </c>
      <c r="N225" s="34" t="str">
        <f>IF(F225&gt;M225, "Above Benchmark", "Below Benchmark")</f>
        <v>Below Benchmark</v>
      </c>
      <c r="O225" s="34">
        <f>ROUND(G225*1/6,)</f>
        <v>1</v>
      </c>
      <c r="P225" s="34" t="str">
        <f>IF(H225&gt;O225,"Above Benchmark","Below Benchmark")</f>
        <v>Below Benchmark</v>
      </c>
    </row>
    <row r="226" spans="1:29" ht="15.75" customHeight="1" x14ac:dyDescent="0.75">
      <c r="A226" s="5" t="s">
        <v>143</v>
      </c>
      <c r="B226" s="5" t="s">
        <v>194</v>
      </c>
      <c r="C226" s="5" t="s">
        <v>14</v>
      </c>
      <c r="D226" s="5" t="s">
        <v>23</v>
      </c>
      <c r="E226" s="6">
        <v>4</v>
      </c>
      <c r="F226" s="6">
        <v>0</v>
      </c>
      <c r="G226" s="6">
        <v>0</v>
      </c>
      <c r="H226" s="6">
        <v>1</v>
      </c>
      <c r="I226" s="5" t="str">
        <f>VLOOKUP(B226,Formulas_Majors!A$2:B$1000,2,FALSE)</f>
        <v>Education</v>
      </c>
      <c r="J226" s="5"/>
      <c r="K226">
        <f t="shared" si="0"/>
        <v>-4</v>
      </c>
      <c r="L226" s="7">
        <f t="shared" si="1"/>
        <v>-1</v>
      </c>
      <c r="M226" s="34">
        <f t="shared" ref="M226:M227" si="154">ROUND(E226*1/3,)</f>
        <v>1</v>
      </c>
      <c r="N226" s="34" t="str">
        <f t="shared" ref="N226:N227" si="155">IF(F226&gt;M226,"Above Benchmark","Below Benchmark")</f>
        <v>Below Benchmark</v>
      </c>
      <c r="O226" s="34">
        <f t="shared" ref="O226:O227" si="156">ROUND(G226*1/3,)</f>
        <v>0</v>
      </c>
      <c r="P226" s="34" t="str">
        <f t="shared" ref="P226:P227" si="157">IF(H226&gt;O226,"Above Benchmark", "Below Benchmark")</f>
        <v>Above Benchmark</v>
      </c>
    </row>
    <row r="227" spans="1:29" ht="15.75" customHeight="1" x14ac:dyDescent="0.75">
      <c r="A227" s="5" t="s">
        <v>143</v>
      </c>
      <c r="B227" s="5" t="s">
        <v>195</v>
      </c>
      <c r="C227" s="5" t="s">
        <v>14</v>
      </c>
      <c r="D227" s="5" t="s">
        <v>196</v>
      </c>
      <c r="E227" s="6">
        <v>3</v>
      </c>
      <c r="F227" s="6">
        <v>0</v>
      </c>
      <c r="G227" s="6">
        <v>5</v>
      </c>
      <c r="H227" s="6">
        <v>1</v>
      </c>
      <c r="I227" s="5" t="str">
        <f>VLOOKUP(B227,Formulas_Majors!A$2:B$1000,2,FALSE)</f>
        <v>Performance and Fine Arts</v>
      </c>
      <c r="J227" s="5"/>
      <c r="K227">
        <f t="shared" si="0"/>
        <v>2</v>
      </c>
      <c r="L227" s="7">
        <f t="shared" si="1"/>
        <v>0.66666666666666663</v>
      </c>
      <c r="M227" s="34">
        <f t="shared" si="154"/>
        <v>1</v>
      </c>
      <c r="N227" s="34" t="str">
        <f t="shared" si="155"/>
        <v>Below Benchmark</v>
      </c>
      <c r="O227" s="34">
        <f t="shared" si="156"/>
        <v>2</v>
      </c>
      <c r="P227" s="34" t="str">
        <f t="shared" si="157"/>
        <v>Below Benchmark</v>
      </c>
    </row>
    <row r="228" spans="1:29" ht="15.75" customHeight="1" x14ac:dyDescent="0.75">
      <c r="A228" s="5" t="s">
        <v>143</v>
      </c>
      <c r="B228" s="5" t="s">
        <v>197</v>
      </c>
      <c r="C228" s="5" t="s">
        <v>73</v>
      </c>
      <c r="D228" s="5" t="s">
        <v>158</v>
      </c>
      <c r="E228" s="6">
        <v>4</v>
      </c>
      <c r="F228" s="6">
        <v>1</v>
      </c>
      <c r="G228" s="6">
        <v>2</v>
      </c>
      <c r="H228" s="6">
        <v>2</v>
      </c>
      <c r="I228" s="5" t="str">
        <f>VLOOKUP(B228,Formulas_Majors!A$2:B$1000,2,FALSE)</f>
        <v>Social Work</v>
      </c>
      <c r="J228" s="5"/>
      <c r="K228">
        <f t="shared" si="0"/>
        <v>-2</v>
      </c>
      <c r="L228" s="7">
        <f t="shared" si="1"/>
        <v>-0.5</v>
      </c>
      <c r="M228" s="37"/>
      <c r="N228" s="37"/>
      <c r="O228" s="38"/>
      <c r="P228" s="38"/>
    </row>
    <row r="229" spans="1:29" ht="15.75" customHeight="1" x14ac:dyDescent="0.75">
      <c r="A229" s="5" t="s">
        <v>143</v>
      </c>
      <c r="B229" s="5" t="s">
        <v>198</v>
      </c>
      <c r="C229" s="5" t="s">
        <v>18</v>
      </c>
      <c r="D229" s="5" t="s">
        <v>21</v>
      </c>
      <c r="E229" s="6">
        <v>69</v>
      </c>
      <c r="F229" s="6">
        <v>37</v>
      </c>
      <c r="G229" s="6">
        <v>65</v>
      </c>
      <c r="H229" s="6">
        <v>19</v>
      </c>
      <c r="I229" s="5" t="str">
        <f>VLOOKUP(B229,Formulas_Majors!A$2:B$1000,2,FALSE)</f>
        <v>Health</v>
      </c>
      <c r="J229" s="5"/>
      <c r="K229">
        <f t="shared" si="0"/>
        <v>-4</v>
      </c>
      <c r="L229" s="7">
        <f t="shared" si="1"/>
        <v>-5.7971014492753624E-2</v>
      </c>
      <c r="M229" s="34">
        <f t="shared" ref="M229:M230" si="158">ROUND(E229*1/6,)</f>
        <v>12</v>
      </c>
      <c r="N229" s="34" t="str">
        <f t="shared" ref="N229:N230" si="159">IF(F229&gt;M229, "Above Benchmark", "Below Benchmark")</f>
        <v>Above Benchmark</v>
      </c>
      <c r="O229" s="34">
        <f t="shared" ref="O229:O230" si="160">ROUND(G229*1/6,)</f>
        <v>11</v>
      </c>
      <c r="P229" s="34" t="str">
        <f t="shared" ref="P229:P230" si="161">IF(H229&gt;O229,"Above Benchmark","Below Benchmark")</f>
        <v>Above Benchmark</v>
      </c>
    </row>
    <row r="230" spans="1:29" ht="15.75" customHeight="1" x14ac:dyDescent="0.75">
      <c r="A230" s="5" t="s">
        <v>143</v>
      </c>
      <c r="B230" s="5" t="s">
        <v>198</v>
      </c>
      <c r="C230" s="5" t="s">
        <v>18</v>
      </c>
      <c r="D230" s="5" t="s">
        <v>37</v>
      </c>
      <c r="E230" s="6">
        <v>306</v>
      </c>
      <c r="F230" s="6">
        <v>95</v>
      </c>
      <c r="G230" s="6">
        <v>286</v>
      </c>
      <c r="H230" s="6">
        <v>87</v>
      </c>
      <c r="I230" s="5" t="str">
        <f>VLOOKUP(B230,Formulas_Majors!A$2:B$1000,2,FALSE)</f>
        <v>Health</v>
      </c>
      <c r="J230" s="5"/>
      <c r="K230">
        <f t="shared" si="0"/>
        <v>-20</v>
      </c>
      <c r="L230" s="7">
        <f t="shared" si="1"/>
        <v>-6.535947712418301E-2</v>
      </c>
      <c r="M230" s="34">
        <f t="shared" si="158"/>
        <v>51</v>
      </c>
      <c r="N230" s="34" t="str">
        <f t="shared" si="159"/>
        <v>Above Benchmark</v>
      </c>
      <c r="O230" s="34">
        <f t="shared" si="160"/>
        <v>48</v>
      </c>
      <c r="P230" s="34" t="str">
        <f t="shared" si="161"/>
        <v>Above Benchmark</v>
      </c>
    </row>
    <row r="231" spans="1:29" ht="15.75" customHeight="1" x14ac:dyDescent="0.75">
      <c r="A231" s="5" t="s">
        <v>143</v>
      </c>
      <c r="B231" s="5" t="s">
        <v>97</v>
      </c>
      <c r="C231" s="5" t="s">
        <v>14</v>
      </c>
      <c r="D231" s="5" t="s">
        <v>16</v>
      </c>
      <c r="E231" s="6">
        <v>11</v>
      </c>
      <c r="F231" s="6">
        <v>5</v>
      </c>
      <c r="G231" s="6">
        <v>17</v>
      </c>
      <c r="H231" s="6">
        <v>2</v>
      </c>
      <c r="I231" s="5" t="str">
        <f>VLOOKUP(B231,Formulas_Majors!A$2:B$1000,2,FALSE)</f>
        <v>Health</v>
      </c>
      <c r="J231" s="5"/>
      <c r="K231">
        <f t="shared" si="0"/>
        <v>6</v>
      </c>
      <c r="L231" s="7">
        <f t="shared" si="1"/>
        <v>0.54545454545454541</v>
      </c>
      <c r="M231" s="34">
        <f>ROUND(E231*1/3,)</f>
        <v>4</v>
      </c>
      <c r="N231" s="34" t="str">
        <f>IF(F231&gt;M231,"Above Benchmark","Below Benchmark")</f>
        <v>Above Benchmark</v>
      </c>
      <c r="O231" s="34">
        <f>ROUND(G231*1/3,)</f>
        <v>6</v>
      </c>
      <c r="P231" s="34" t="str">
        <f>IF(H231&gt;O231,"Above Benchmark", "Below Benchmark")</f>
        <v>Below Benchmark</v>
      </c>
    </row>
    <row r="232" spans="1:29" ht="15.75" customHeight="1" x14ac:dyDescent="0.75">
      <c r="A232" s="5" t="s">
        <v>143</v>
      </c>
      <c r="B232" s="5" t="s">
        <v>42</v>
      </c>
      <c r="C232" s="5" t="s">
        <v>18</v>
      </c>
      <c r="D232" s="5" t="s">
        <v>21</v>
      </c>
      <c r="E232" s="6">
        <v>134</v>
      </c>
      <c r="F232" s="6">
        <v>30</v>
      </c>
      <c r="G232" s="6">
        <v>114</v>
      </c>
      <c r="H232" s="6">
        <v>31</v>
      </c>
      <c r="I232" s="5" t="str">
        <f>VLOOKUP(B232,Formulas_Majors!A$2:B$1000,2,FALSE)</f>
        <v>Liberal Arts</v>
      </c>
      <c r="J232" s="5"/>
      <c r="K232">
        <f t="shared" si="0"/>
        <v>-20</v>
      </c>
      <c r="L232" s="7">
        <f t="shared" si="1"/>
        <v>-0.14925373134328357</v>
      </c>
      <c r="M232" s="34">
        <f>ROUND(E232*1/6,)</f>
        <v>22</v>
      </c>
      <c r="N232" s="34" t="str">
        <f>IF(F232&gt;M232, "Above Benchmark", "Below Benchmark")</f>
        <v>Above Benchmark</v>
      </c>
      <c r="O232" s="34">
        <f>ROUND(G232*1/6,)</f>
        <v>19</v>
      </c>
      <c r="P232" s="34" t="str">
        <f>IF(H232&gt;O232,"Above Benchmark","Below Benchmark")</f>
        <v>Above Benchmark</v>
      </c>
    </row>
    <row r="233" spans="1:29" ht="15.75" customHeight="1" x14ac:dyDescent="0.75">
      <c r="A233" s="5" t="s">
        <v>143</v>
      </c>
      <c r="B233" s="5" t="s">
        <v>42</v>
      </c>
      <c r="C233" s="5" t="s">
        <v>14</v>
      </c>
      <c r="D233" s="5" t="s">
        <v>23</v>
      </c>
      <c r="E233" s="6">
        <v>20</v>
      </c>
      <c r="F233" s="6">
        <v>9</v>
      </c>
      <c r="G233" s="6">
        <v>21</v>
      </c>
      <c r="H233" s="6">
        <v>8</v>
      </c>
      <c r="I233" s="5" t="str">
        <f>VLOOKUP(B233,Formulas_Majors!A$2:B$1000,2,FALSE)</f>
        <v>Liberal Arts</v>
      </c>
      <c r="J233" s="5"/>
      <c r="K233">
        <f t="shared" si="0"/>
        <v>1</v>
      </c>
      <c r="L233" s="7">
        <f t="shared" si="1"/>
        <v>0.05</v>
      </c>
      <c r="M233" s="34">
        <f t="shared" ref="M233:M235" si="162">ROUND(E233*1/3,)</f>
        <v>7</v>
      </c>
      <c r="N233" s="34" t="str">
        <f t="shared" ref="N233:N235" si="163">IF(F233&gt;M233,"Above Benchmark","Below Benchmark")</f>
        <v>Above Benchmark</v>
      </c>
      <c r="O233" s="34">
        <f t="shared" ref="O233:O235" si="164">ROUND(G233*1/3,)</f>
        <v>7</v>
      </c>
      <c r="P233" s="34" t="str">
        <f t="shared" ref="P233:P235" si="165">IF(H233&gt;O233,"Above Benchmark", "Below Benchmark")</f>
        <v>Above Benchmark</v>
      </c>
    </row>
    <row r="234" spans="1:29" ht="15.75" customHeight="1" x14ac:dyDescent="0.75">
      <c r="A234" s="5" t="s">
        <v>143</v>
      </c>
      <c r="B234" s="5" t="s">
        <v>199</v>
      </c>
      <c r="C234" s="5" t="s">
        <v>14</v>
      </c>
      <c r="D234" s="5" t="s">
        <v>23</v>
      </c>
      <c r="E234" s="6">
        <v>34</v>
      </c>
      <c r="F234" s="6">
        <v>22</v>
      </c>
      <c r="G234" s="6">
        <v>24</v>
      </c>
      <c r="H234" s="6">
        <v>2415</v>
      </c>
      <c r="I234" s="5" t="str">
        <f>VLOOKUP(B234,Formulas_Majors!A$2:B$1000,2,FALSE)</f>
        <v>Business-Other</v>
      </c>
      <c r="J234" s="5"/>
      <c r="K234">
        <f t="shared" si="0"/>
        <v>-10</v>
      </c>
      <c r="L234" s="7">
        <f t="shared" si="1"/>
        <v>-0.29411764705882354</v>
      </c>
      <c r="M234" s="34">
        <f t="shared" si="162"/>
        <v>11</v>
      </c>
      <c r="N234" s="34" t="str">
        <f t="shared" si="163"/>
        <v>Above Benchmark</v>
      </c>
      <c r="O234" s="34">
        <f t="shared" si="164"/>
        <v>8</v>
      </c>
      <c r="P234" s="34" t="str">
        <f t="shared" si="165"/>
        <v>Above Benchmark</v>
      </c>
      <c r="Q234" s="8"/>
      <c r="R234" s="8"/>
      <c r="S234" s="8"/>
      <c r="T234" s="8"/>
      <c r="U234" s="8"/>
      <c r="V234" s="8"/>
      <c r="W234" s="8"/>
      <c r="X234" s="8"/>
      <c r="Y234" s="8"/>
      <c r="Z234" s="8"/>
      <c r="AA234" s="8"/>
      <c r="AB234" s="8"/>
      <c r="AC234" s="8"/>
    </row>
    <row r="235" spans="1:29" ht="15.75" customHeight="1" x14ac:dyDescent="0.75">
      <c r="A235" s="5" t="s">
        <v>143</v>
      </c>
      <c r="B235" s="5" t="s">
        <v>200</v>
      </c>
      <c r="C235" s="5" t="s">
        <v>14</v>
      </c>
      <c r="D235" s="5" t="s">
        <v>23</v>
      </c>
      <c r="E235" s="6">
        <v>48</v>
      </c>
      <c r="F235" s="6">
        <v>17</v>
      </c>
      <c r="G235" s="6">
        <v>40</v>
      </c>
      <c r="H235" s="6">
        <v>18</v>
      </c>
      <c r="I235" s="5" t="str">
        <f>VLOOKUP(B235,Formulas_Majors!A$2:B$1000,2,FALSE)</f>
        <v>Business-Other</v>
      </c>
      <c r="J235" s="5"/>
      <c r="K235">
        <f t="shared" si="0"/>
        <v>-8</v>
      </c>
      <c r="L235" s="7">
        <f t="shared" si="1"/>
        <v>-0.16666666666666666</v>
      </c>
      <c r="M235" s="34">
        <f t="shared" si="162"/>
        <v>16</v>
      </c>
      <c r="N235" s="34" t="str">
        <f t="shared" si="163"/>
        <v>Above Benchmark</v>
      </c>
      <c r="O235" s="34">
        <f t="shared" si="164"/>
        <v>13</v>
      </c>
      <c r="P235" s="34" t="str">
        <f t="shared" si="165"/>
        <v>Above Benchmark</v>
      </c>
      <c r="Q235" s="8"/>
      <c r="R235" s="8"/>
      <c r="S235" s="8"/>
      <c r="T235" s="8"/>
      <c r="U235" s="8"/>
      <c r="V235" s="8"/>
      <c r="W235" s="8"/>
      <c r="X235" s="8"/>
      <c r="Y235" s="8"/>
      <c r="Z235" s="8"/>
      <c r="AA235" s="8"/>
      <c r="AB235" s="8"/>
      <c r="AC235" s="8"/>
    </row>
    <row r="236" spans="1:29" ht="15.75" customHeight="1" x14ac:dyDescent="0.75">
      <c r="A236" s="5" t="s">
        <v>143</v>
      </c>
      <c r="B236" s="5" t="s">
        <v>46</v>
      </c>
      <c r="C236" s="5" t="s">
        <v>18</v>
      </c>
      <c r="D236" s="5" t="s">
        <v>37</v>
      </c>
      <c r="E236" s="6">
        <v>175</v>
      </c>
      <c r="F236" s="6">
        <v>25</v>
      </c>
      <c r="G236" s="6">
        <v>169</v>
      </c>
      <c r="H236" s="6">
        <v>22</v>
      </c>
      <c r="I236" s="5" t="str">
        <f>VLOOKUP(B236,Formulas_Majors!A$2:B$1000,2,FALSE)</f>
        <v>Tech</v>
      </c>
      <c r="J236" s="5"/>
      <c r="K236">
        <f t="shared" si="0"/>
        <v>-6</v>
      </c>
      <c r="L236" s="7">
        <f t="shared" si="1"/>
        <v>-3.4285714285714287E-2</v>
      </c>
      <c r="M236" s="34">
        <f>ROUND(E236*1/6,)</f>
        <v>29</v>
      </c>
      <c r="N236" s="34" t="str">
        <f>IF(F236&gt;M236, "Above Benchmark", "Below Benchmark")</f>
        <v>Below Benchmark</v>
      </c>
      <c r="O236" s="34">
        <f>ROUND(G236*1/6,)</f>
        <v>28</v>
      </c>
      <c r="P236" s="34" t="str">
        <f>IF(H236&gt;O236,"Above Benchmark","Below Benchmark")</f>
        <v>Below Benchmark</v>
      </c>
    </row>
    <row r="237" spans="1:29" ht="15.75" customHeight="1" x14ac:dyDescent="0.75">
      <c r="A237" s="5" t="s">
        <v>143</v>
      </c>
      <c r="B237" s="5" t="s">
        <v>46</v>
      </c>
      <c r="C237" s="5" t="s">
        <v>14</v>
      </c>
      <c r="D237" s="5" t="s">
        <v>16</v>
      </c>
      <c r="E237" s="6">
        <v>54</v>
      </c>
      <c r="F237" s="6">
        <v>12</v>
      </c>
      <c r="G237" s="6">
        <v>41</v>
      </c>
      <c r="H237" s="6">
        <v>20</v>
      </c>
      <c r="I237" s="5" t="str">
        <f>VLOOKUP(B237,Formulas_Majors!A$2:B$1000,2,FALSE)</f>
        <v>Tech</v>
      </c>
      <c r="J237" s="5"/>
      <c r="K237">
        <f t="shared" si="0"/>
        <v>-13</v>
      </c>
      <c r="L237" s="7">
        <f t="shared" si="1"/>
        <v>-0.24074074074074073</v>
      </c>
      <c r="M237" s="34">
        <f>ROUND(E237*1/3,)</f>
        <v>18</v>
      </c>
      <c r="N237" s="34" t="str">
        <f>IF(F237&gt;M237,"Above Benchmark","Below Benchmark")</f>
        <v>Below Benchmark</v>
      </c>
      <c r="O237" s="34">
        <f>ROUND(G237*1/3,)</f>
        <v>14</v>
      </c>
      <c r="P237" s="34" t="str">
        <f>IF(H237&gt;O237,"Above Benchmark", "Below Benchmark")</f>
        <v>Above Benchmark</v>
      </c>
    </row>
    <row r="238" spans="1:29" ht="15.75" customHeight="1" x14ac:dyDescent="0.75">
      <c r="A238" s="5" t="s">
        <v>143</v>
      </c>
      <c r="B238" s="5" t="s">
        <v>201</v>
      </c>
      <c r="C238" s="5" t="s">
        <v>18</v>
      </c>
      <c r="D238" s="5" t="s">
        <v>37</v>
      </c>
      <c r="E238" s="6">
        <v>104</v>
      </c>
      <c r="F238" s="6">
        <v>25</v>
      </c>
      <c r="G238" s="6">
        <v>83</v>
      </c>
      <c r="H238" s="6">
        <v>26</v>
      </c>
      <c r="I238" s="5" t="str">
        <f>VLOOKUP(B238,Formulas_Majors!A$2:B$1000,2,FALSE)</f>
        <v>Finance/Accounting</v>
      </c>
      <c r="J238" s="5"/>
      <c r="K238">
        <f t="shared" si="0"/>
        <v>-21</v>
      </c>
      <c r="L238" s="7">
        <f t="shared" si="1"/>
        <v>-0.20192307692307693</v>
      </c>
      <c r="M238" s="34">
        <f t="shared" ref="M238:M245" si="166">ROUND(E238*1/6,)</f>
        <v>17</v>
      </c>
      <c r="N238" s="34" t="str">
        <f t="shared" ref="N238:N245" si="167">IF(F238&gt;M238, "Above Benchmark", "Below Benchmark")</f>
        <v>Above Benchmark</v>
      </c>
      <c r="O238" s="34">
        <f t="shared" ref="O238:O245" si="168">ROUND(G238*1/6,)</f>
        <v>14</v>
      </c>
      <c r="P238" s="34" t="str">
        <f t="shared" ref="P238:P245" si="169">IF(H238&gt;O238,"Above Benchmark","Below Benchmark")</f>
        <v>Above Benchmark</v>
      </c>
    </row>
    <row r="239" spans="1:29" ht="15.75" customHeight="1" x14ac:dyDescent="0.75">
      <c r="A239" s="5" t="s">
        <v>143</v>
      </c>
      <c r="B239" s="5" t="s">
        <v>202</v>
      </c>
      <c r="C239" s="5" t="s">
        <v>18</v>
      </c>
      <c r="D239" s="5" t="s">
        <v>21</v>
      </c>
      <c r="E239" s="6">
        <v>1</v>
      </c>
      <c r="F239" s="6">
        <v>1</v>
      </c>
      <c r="G239" s="6">
        <v>3</v>
      </c>
      <c r="H239" s="6">
        <v>0</v>
      </c>
      <c r="I239" s="5" t="str">
        <f>VLOOKUP(B239,Formulas_Majors!A$2:B$1000,2,FALSE)</f>
        <v>Liberal Arts</v>
      </c>
      <c r="J239" s="5"/>
      <c r="K239">
        <f t="shared" si="0"/>
        <v>2</v>
      </c>
      <c r="L239" s="7">
        <f t="shared" si="1"/>
        <v>2</v>
      </c>
      <c r="M239" s="34">
        <f t="shared" si="166"/>
        <v>0</v>
      </c>
      <c r="N239" s="34" t="str">
        <f t="shared" si="167"/>
        <v>Above Benchmark</v>
      </c>
      <c r="O239" s="34">
        <f t="shared" si="168"/>
        <v>1</v>
      </c>
      <c r="P239" s="34" t="str">
        <f t="shared" si="169"/>
        <v>Below Benchmark</v>
      </c>
    </row>
    <row r="240" spans="1:29" ht="15.75" customHeight="1" x14ac:dyDescent="0.75">
      <c r="A240" s="5" t="s">
        <v>143</v>
      </c>
      <c r="B240" s="5" t="s">
        <v>50</v>
      </c>
      <c r="C240" s="5" t="s">
        <v>18</v>
      </c>
      <c r="D240" s="5" t="s">
        <v>21</v>
      </c>
      <c r="E240" s="6">
        <v>48</v>
      </c>
      <c r="F240" s="6">
        <v>20</v>
      </c>
      <c r="G240" s="6">
        <v>30</v>
      </c>
      <c r="H240" s="6">
        <v>11</v>
      </c>
      <c r="I240" s="5" t="str">
        <f>VLOOKUP(B240,Formulas_Majors!A$2:B$1000,2,FALSE)</f>
        <v>Communications/Media</v>
      </c>
      <c r="J240" s="5"/>
      <c r="K240">
        <f t="shared" si="0"/>
        <v>-18</v>
      </c>
      <c r="L240" s="7">
        <f t="shared" si="1"/>
        <v>-0.375</v>
      </c>
      <c r="M240" s="34">
        <f t="shared" si="166"/>
        <v>8</v>
      </c>
      <c r="N240" s="34" t="str">
        <f t="shared" si="167"/>
        <v>Above Benchmark</v>
      </c>
      <c r="O240" s="34">
        <f t="shared" si="168"/>
        <v>5</v>
      </c>
      <c r="P240" s="34" t="str">
        <f t="shared" si="169"/>
        <v>Above Benchmark</v>
      </c>
      <c r="Q240" s="8"/>
      <c r="R240" s="8"/>
      <c r="S240" s="8"/>
      <c r="T240" s="8"/>
      <c r="U240" s="8"/>
      <c r="V240" s="8"/>
      <c r="W240" s="8"/>
      <c r="X240" s="8"/>
      <c r="Y240" s="8"/>
      <c r="Z240" s="8"/>
      <c r="AA240" s="8"/>
      <c r="AB240" s="8"/>
      <c r="AC240" s="8"/>
    </row>
    <row r="241" spans="1:29" ht="15.75" customHeight="1" x14ac:dyDescent="0.75">
      <c r="A241" s="5" t="s">
        <v>143</v>
      </c>
      <c r="B241" s="5" t="s">
        <v>203</v>
      </c>
      <c r="C241" s="5" t="s">
        <v>18</v>
      </c>
      <c r="D241" s="5" t="s">
        <v>37</v>
      </c>
      <c r="E241" s="6">
        <v>78</v>
      </c>
      <c r="F241" s="6">
        <v>17</v>
      </c>
      <c r="G241" s="6">
        <v>81</v>
      </c>
      <c r="H241" s="6">
        <v>14</v>
      </c>
      <c r="I241" s="5" t="str">
        <f>VLOOKUP(B241,Formulas_Majors!A$2:B$1000,2,FALSE)</f>
        <v>Communications/Media</v>
      </c>
      <c r="J241" s="5"/>
      <c r="K241">
        <f t="shared" si="0"/>
        <v>3</v>
      </c>
      <c r="L241" s="7">
        <f t="shared" si="1"/>
        <v>3.8461538461538464E-2</v>
      </c>
      <c r="M241" s="34">
        <f t="shared" si="166"/>
        <v>13</v>
      </c>
      <c r="N241" s="34" t="str">
        <f t="shared" si="167"/>
        <v>Above Benchmark</v>
      </c>
      <c r="O241" s="34">
        <f t="shared" si="168"/>
        <v>14</v>
      </c>
      <c r="P241" s="34" t="str">
        <f t="shared" si="169"/>
        <v>Below Benchmark</v>
      </c>
    </row>
    <row r="242" spans="1:29" ht="15.75" customHeight="1" x14ac:dyDescent="0.75">
      <c r="A242" s="5" t="s">
        <v>143</v>
      </c>
      <c r="B242" s="5" t="s">
        <v>204</v>
      </c>
      <c r="C242" s="5" t="s">
        <v>18</v>
      </c>
      <c r="D242" s="5" t="s">
        <v>21</v>
      </c>
      <c r="E242" s="6">
        <v>3</v>
      </c>
      <c r="F242" s="6">
        <v>2</v>
      </c>
      <c r="G242" s="6">
        <v>5</v>
      </c>
      <c r="H242" s="6">
        <v>1</v>
      </c>
      <c r="I242" s="5" t="str">
        <f>VLOOKUP(B242,Formulas_Majors!A$2:B$1000,2,FALSE)</f>
        <v>Liberal Arts</v>
      </c>
      <c r="J242" s="5"/>
      <c r="K242">
        <f t="shared" si="0"/>
        <v>2</v>
      </c>
      <c r="L242" s="7">
        <f t="shared" si="1"/>
        <v>0.66666666666666663</v>
      </c>
      <c r="M242" s="34">
        <f t="shared" si="166"/>
        <v>1</v>
      </c>
      <c r="N242" s="34" t="str">
        <f t="shared" si="167"/>
        <v>Above Benchmark</v>
      </c>
      <c r="O242" s="34">
        <f t="shared" si="168"/>
        <v>1</v>
      </c>
      <c r="P242" s="34" t="str">
        <f t="shared" si="169"/>
        <v>Below Benchmark</v>
      </c>
    </row>
    <row r="243" spans="1:29" ht="15.75" customHeight="1" x14ac:dyDescent="0.75">
      <c r="A243" s="5" t="s">
        <v>143</v>
      </c>
      <c r="B243" s="5" t="s">
        <v>205</v>
      </c>
      <c r="C243" s="5" t="s">
        <v>18</v>
      </c>
      <c r="D243" s="5" t="s">
        <v>21</v>
      </c>
      <c r="E243" s="6">
        <v>50</v>
      </c>
      <c r="F243" s="6">
        <v>6</v>
      </c>
      <c r="G243" s="6">
        <v>47</v>
      </c>
      <c r="H243" s="6">
        <v>12</v>
      </c>
      <c r="I243" s="5" t="str">
        <f>VLOOKUP(B243,Formulas_Majors!A$2:B$1000,2,FALSE)</f>
        <v>Liberal Arts</v>
      </c>
      <c r="J243" s="5"/>
      <c r="K243">
        <f t="shared" si="0"/>
        <v>-3</v>
      </c>
      <c r="L243" s="7">
        <f t="shared" si="1"/>
        <v>-0.06</v>
      </c>
      <c r="M243" s="34">
        <f t="shared" si="166"/>
        <v>8</v>
      </c>
      <c r="N243" s="34" t="str">
        <f t="shared" si="167"/>
        <v>Below Benchmark</v>
      </c>
      <c r="O243" s="34">
        <f t="shared" si="168"/>
        <v>8</v>
      </c>
      <c r="P243" s="34" t="str">
        <f t="shared" si="169"/>
        <v>Above Benchmark</v>
      </c>
    </row>
    <row r="244" spans="1:29" ht="15.75" customHeight="1" x14ac:dyDescent="0.75">
      <c r="A244" s="5" t="s">
        <v>143</v>
      </c>
      <c r="B244" s="5" t="s">
        <v>55</v>
      </c>
      <c r="C244" s="5" t="s">
        <v>18</v>
      </c>
      <c r="D244" s="5" t="s">
        <v>21</v>
      </c>
      <c r="E244" s="6">
        <v>45</v>
      </c>
      <c r="F244" s="6">
        <v>9</v>
      </c>
      <c r="G244" s="6">
        <v>38</v>
      </c>
      <c r="H244" s="6">
        <v>6</v>
      </c>
      <c r="I244" s="5" t="str">
        <f>VLOOKUP(B244,Formulas_Majors!A$2:B$1000,2,FALSE)</f>
        <v>Mathematics</v>
      </c>
      <c r="J244" s="5"/>
      <c r="K244">
        <f t="shared" si="0"/>
        <v>-7</v>
      </c>
      <c r="L244" s="7">
        <f t="shared" si="1"/>
        <v>-0.15555555555555556</v>
      </c>
      <c r="M244" s="34">
        <f t="shared" si="166"/>
        <v>8</v>
      </c>
      <c r="N244" s="34" t="str">
        <f t="shared" si="167"/>
        <v>Above Benchmark</v>
      </c>
      <c r="O244" s="34">
        <f t="shared" si="168"/>
        <v>6</v>
      </c>
      <c r="P244" s="34" t="str">
        <f t="shared" si="169"/>
        <v>Below Benchmark</v>
      </c>
    </row>
    <row r="245" spans="1:29" ht="15.75" customHeight="1" x14ac:dyDescent="0.75">
      <c r="A245" s="5" t="s">
        <v>143</v>
      </c>
      <c r="B245" s="5" t="s">
        <v>55</v>
      </c>
      <c r="C245" s="5" t="s">
        <v>18</v>
      </c>
      <c r="D245" s="5" t="s">
        <v>37</v>
      </c>
      <c r="E245" s="6">
        <v>62</v>
      </c>
      <c r="F245" s="6">
        <v>6</v>
      </c>
      <c r="G245" s="6">
        <v>49</v>
      </c>
      <c r="H245" s="6">
        <v>11</v>
      </c>
      <c r="I245" s="5" t="str">
        <f>VLOOKUP(B245,Formulas_Majors!A$2:B$1000,2,FALSE)</f>
        <v>Mathematics</v>
      </c>
      <c r="J245" s="5"/>
      <c r="K245">
        <f t="shared" si="0"/>
        <v>-13</v>
      </c>
      <c r="L245" s="7">
        <f t="shared" si="1"/>
        <v>-0.20967741935483872</v>
      </c>
      <c r="M245" s="34">
        <f t="shared" si="166"/>
        <v>10</v>
      </c>
      <c r="N245" s="34" t="str">
        <f t="shared" si="167"/>
        <v>Below Benchmark</v>
      </c>
      <c r="O245" s="34">
        <f t="shared" si="168"/>
        <v>8</v>
      </c>
      <c r="P245" s="34" t="str">
        <f t="shared" si="169"/>
        <v>Above Benchmark</v>
      </c>
    </row>
    <row r="246" spans="1:29" ht="15.75" customHeight="1" x14ac:dyDescent="0.75">
      <c r="A246" s="5" t="s">
        <v>143</v>
      </c>
      <c r="B246" s="5" t="s">
        <v>55</v>
      </c>
      <c r="C246" s="5" t="s">
        <v>14</v>
      </c>
      <c r="D246" s="5" t="s">
        <v>23</v>
      </c>
      <c r="E246" s="6">
        <v>1</v>
      </c>
      <c r="F246" s="6">
        <v>0</v>
      </c>
      <c r="G246" s="6">
        <v>1</v>
      </c>
      <c r="H246" s="6">
        <v>0</v>
      </c>
      <c r="I246" s="5" t="str">
        <f>VLOOKUP(B246,Formulas_Majors!A$2:B$1000,2,FALSE)</f>
        <v>Mathematics</v>
      </c>
      <c r="J246" s="5"/>
      <c r="K246">
        <f t="shared" si="0"/>
        <v>0</v>
      </c>
      <c r="L246" s="7">
        <f t="shared" si="1"/>
        <v>0</v>
      </c>
      <c r="M246" s="34">
        <f>ROUND(E246*1/3,)</f>
        <v>0</v>
      </c>
      <c r="N246" s="34" t="str">
        <f>IF(F246&gt;M246,"Above Benchmark","Below Benchmark")</f>
        <v>Below Benchmark</v>
      </c>
      <c r="O246" s="34">
        <f>ROUND(G246*1/3,)</f>
        <v>0</v>
      </c>
      <c r="P246" s="34" t="str">
        <f>IF(H246&gt;O246,"Above Benchmark", "Below Benchmark")</f>
        <v>Below Benchmark</v>
      </c>
    </row>
    <row r="247" spans="1:29" ht="15.75" customHeight="1" x14ac:dyDescent="0.75">
      <c r="A247" s="5" t="s">
        <v>143</v>
      </c>
      <c r="B247" s="5" t="s">
        <v>206</v>
      </c>
      <c r="C247" s="5" t="s">
        <v>18</v>
      </c>
      <c r="D247" s="5" t="s">
        <v>21</v>
      </c>
      <c r="E247" s="6">
        <v>38</v>
      </c>
      <c r="F247" s="6">
        <v>3</v>
      </c>
      <c r="G247" s="6">
        <v>27</v>
      </c>
      <c r="H247" s="6">
        <v>12</v>
      </c>
      <c r="I247" s="5" t="str">
        <f>VLOOKUP(B247,Formulas_Majors!A$2:B$1000,2,FALSE)</f>
        <v>Education</v>
      </c>
      <c r="J247" s="5"/>
      <c r="K247">
        <f t="shared" si="0"/>
        <v>-11</v>
      </c>
      <c r="L247" s="7">
        <f t="shared" si="1"/>
        <v>-0.28947368421052633</v>
      </c>
      <c r="M247" s="34">
        <f>ROUND(E247*1/6,)</f>
        <v>6</v>
      </c>
      <c r="N247" s="34" t="str">
        <f>IF(F247&gt;M247, "Above Benchmark", "Below Benchmark")</f>
        <v>Below Benchmark</v>
      </c>
      <c r="O247" s="34">
        <f>ROUND(G247*1/6,)</f>
        <v>5</v>
      </c>
      <c r="P247" s="34" t="str">
        <f>IF(H247&gt;O247,"Above Benchmark","Below Benchmark")</f>
        <v>Above Benchmark</v>
      </c>
    </row>
    <row r="248" spans="1:29" ht="15.75" customHeight="1" x14ac:dyDescent="0.75">
      <c r="A248" s="5" t="s">
        <v>143</v>
      </c>
      <c r="B248" s="5" t="s">
        <v>206</v>
      </c>
      <c r="C248" s="5" t="s">
        <v>14</v>
      </c>
      <c r="D248" s="5" t="s">
        <v>23</v>
      </c>
      <c r="E248" s="6">
        <v>24</v>
      </c>
      <c r="F248" s="6">
        <v>8</v>
      </c>
      <c r="G248" s="6">
        <v>18</v>
      </c>
      <c r="H248" s="6">
        <v>5</v>
      </c>
      <c r="I248" s="5" t="str">
        <f>VLOOKUP(B248,Formulas_Majors!A$2:B$1000,2,FALSE)</f>
        <v>Education</v>
      </c>
      <c r="J248" s="5"/>
      <c r="K248">
        <f t="shared" si="0"/>
        <v>-6</v>
      </c>
      <c r="L248" s="7">
        <f t="shared" si="1"/>
        <v>-0.25</v>
      </c>
      <c r="M248" s="34">
        <f t="shared" ref="M248:M251" si="170">ROUND(E248*1/3,)</f>
        <v>8</v>
      </c>
      <c r="N248" s="34" t="str">
        <f t="shared" ref="N248:N251" si="171">IF(F248&gt;M248,"Above Benchmark","Below Benchmark")</f>
        <v>Below Benchmark</v>
      </c>
      <c r="O248" s="34">
        <f t="shared" ref="O248:O251" si="172">ROUND(G248*1/3,)</f>
        <v>6</v>
      </c>
      <c r="P248" s="34" t="str">
        <f t="shared" ref="P248:P251" si="173">IF(H248&gt;O248,"Above Benchmark", "Below Benchmark")</f>
        <v>Below Benchmark</v>
      </c>
    </row>
    <row r="249" spans="1:29" ht="15.75" customHeight="1" x14ac:dyDescent="0.75">
      <c r="A249" s="5" t="s">
        <v>143</v>
      </c>
      <c r="B249" s="5" t="s">
        <v>207</v>
      </c>
      <c r="C249" s="5" t="s">
        <v>14</v>
      </c>
      <c r="D249" s="5" t="s">
        <v>152</v>
      </c>
      <c r="E249" s="6">
        <v>28</v>
      </c>
      <c r="F249" s="6">
        <v>0</v>
      </c>
      <c r="G249" s="6">
        <v>32</v>
      </c>
      <c r="H249" s="6">
        <v>7</v>
      </c>
      <c r="I249" s="5" t="str">
        <f>VLOOKUP(B249,Formulas_Majors!A$2:B$1000,2,FALSE)</f>
        <v>Performance and Fine Arts</v>
      </c>
      <c r="J249" s="5"/>
      <c r="K249">
        <f t="shared" si="0"/>
        <v>4</v>
      </c>
      <c r="L249" s="7">
        <f t="shared" si="1"/>
        <v>0.14285714285714285</v>
      </c>
      <c r="M249" s="34">
        <f t="shared" si="170"/>
        <v>9</v>
      </c>
      <c r="N249" s="34" t="str">
        <f t="shared" si="171"/>
        <v>Below Benchmark</v>
      </c>
      <c r="O249" s="34">
        <f t="shared" si="172"/>
        <v>11</v>
      </c>
      <c r="P249" s="34" t="str">
        <f t="shared" si="173"/>
        <v>Below Benchmark</v>
      </c>
    </row>
    <row r="250" spans="1:29" ht="15.75" customHeight="1" x14ac:dyDescent="0.75">
      <c r="A250" s="5" t="s">
        <v>143</v>
      </c>
      <c r="B250" s="5" t="s">
        <v>208</v>
      </c>
      <c r="C250" s="5" t="s">
        <v>14</v>
      </c>
      <c r="D250" s="5" t="s">
        <v>16</v>
      </c>
      <c r="E250" s="6">
        <v>11</v>
      </c>
      <c r="F250" s="6">
        <v>4</v>
      </c>
      <c r="G250" s="6">
        <v>10</v>
      </c>
      <c r="H250" s="6">
        <v>5</v>
      </c>
      <c r="I250" s="5" t="str">
        <f>VLOOKUP(B250,Formulas_Majors!A$2:B$1000,2,FALSE)</f>
        <v>Communications/Media</v>
      </c>
      <c r="J250" s="5"/>
      <c r="K250">
        <f t="shared" si="0"/>
        <v>-1</v>
      </c>
      <c r="L250" s="7">
        <f t="shared" si="1"/>
        <v>-9.0909090909090912E-2</v>
      </c>
      <c r="M250" s="34">
        <f t="shared" si="170"/>
        <v>4</v>
      </c>
      <c r="N250" s="34" t="str">
        <f t="shared" si="171"/>
        <v>Below Benchmark</v>
      </c>
      <c r="O250" s="34">
        <f t="shared" si="172"/>
        <v>3</v>
      </c>
      <c r="P250" s="34" t="str">
        <f t="shared" si="173"/>
        <v>Above Benchmark</v>
      </c>
    </row>
    <row r="251" spans="1:29" ht="15.75" customHeight="1" x14ac:dyDescent="0.75">
      <c r="A251" s="5" t="s">
        <v>143</v>
      </c>
      <c r="B251" s="5" t="s">
        <v>56</v>
      </c>
      <c r="C251" s="5" t="s">
        <v>14</v>
      </c>
      <c r="D251" s="5" t="s">
        <v>23</v>
      </c>
      <c r="E251" s="6">
        <v>75</v>
      </c>
      <c r="F251" s="6">
        <v>27</v>
      </c>
      <c r="G251" s="6">
        <v>69</v>
      </c>
      <c r="H251" s="6">
        <v>42</v>
      </c>
      <c r="I251" s="5" t="str">
        <f>VLOOKUP(B251,Formulas_Majors!A$2:B$1000,2,FALSE)</f>
        <v>Health</v>
      </c>
      <c r="J251" s="5"/>
      <c r="K251">
        <f t="shared" si="0"/>
        <v>-6</v>
      </c>
      <c r="L251" s="7">
        <f t="shared" si="1"/>
        <v>-0.08</v>
      </c>
      <c r="M251" s="34">
        <f t="shared" si="170"/>
        <v>25</v>
      </c>
      <c r="N251" s="34" t="str">
        <f t="shared" si="171"/>
        <v>Above Benchmark</v>
      </c>
      <c r="O251" s="34">
        <f t="shared" si="172"/>
        <v>23</v>
      </c>
      <c r="P251" s="34" t="str">
        <f t="shared" si="173"/>
        <v>Above Benchmark</v>
      </c>
    </row>
    <row r="252" spans="1:29" ht="15.75" customHeight="1" x14ac:dyDescent="0.75">
      <c r="A252" s="5" t="s">
        <v>143</v>
      </c>
      <c r="B252" s="5" t="s">
        <v>209</v>
      </c>
      <c r="C252" s="5" t="s">
        <v>18</v>
      </c>
      <c r="D252" s="5" t="s">
        <v>19</v>
      </c>
      <c r="E252" s="6">
        <v>2</v>
      </c>
      <c r="F252" s="6">
        <v>0</v>
      </c>
      <c r="G252" s="6">
        <v>1</v>
      </c>
      <c r="H252" s="6">
        <v>2</v>
      </c>
      <c r="I252" s="5" t="str">
        <f>VLOOKUP(B252,Formulas_Majors!A$2:B$1000,2,FALSE)</f>
        <v>Finance/Accounting</v>
      </c>
      <c r="J252" s="5"/>
      <c r="K252">
        <f t="shared" si="0"/>
        <v>-1</v>
      </c>
      <c r="L252" s="7">
        <f t="shared" si="1"/>
        <v>-0.5</v>
      </c>
      <c r="M252" s="34">
        <f t="shared" ref="M252:M292" si="174">ROUND(E252*1/6,)</f>
        <v>0</v>
      </c>
      <c r="N252" s="34" t="str">
        <f t="shared" ref="N252:N292" si="175">IF(F252&gt;M252, "Above Benchmark", "Below Benchmark")</f>
        <v>Below Benchmark</v>
      </c>
      <c r="O252" s="34">
        <f t="shared" ref="O252:O292" si="176">ROUND(G252*1/6,)</f>
        <v>0</v>
      </c>
      <c r="P252" s="34" t="str">
        <f t="shared" ref="P252:P292" si="177">IF(H252&gt;O252,"Above Benchmark","Below Benchmark")</f>
        <v>Above Benchmark</v>
      </c>
    </row>
    <row r="253" spans="1:29" ht="15.75" customHeight="1" x14ac:dyDescent="0.75">
      <c r="A253" s="5" t="s">
        <v>143</v>
      </c>
      <c r="B253" s="5" t="s">
        <v>210</v>
      </c>
      <c r="C253" s="5" t="s">
        <v>18</v>
      </c>
      <c r="D253" s="5" t="s">
        <v>21</v>
      </c>
      <c r="E253" s="6">
        <v>1</v>
      </c>
      <c r="F253" s="6">
        <v>1</v>
      </c>
      <c r="G253" s="6">
        <v>1</v>
      </c>
      <c r="H253" s="6">
        <v>0</v>
      </c>
      <c r="I253" s="5" t="str">
        <f>VLOOKUP(B253,Formulas_Majors!A$2:B$1000,2,FALSE)</f>
        <v>Education</v>
      </c>
      <c r="J253" s="5"/>
      <c r="K253">
        <f t="shared" si="0"/>
        <v>0</v>
      </c>
      <c r="L253" s="7">
        <f t="shared" si="1"/>
        <v>0</v>
      </c>
      <c r="M253" s="34">
        <f t="shared" si="174"/>
        <v>0</v>
      </c>
      <c r="N253" s="34" t="str">
        <f t="shared" si="175"/>
        <v>Above Benchmark</v>
      </c>
      <c r="O253" s="34">
        <f t="shared" si="176"/>
        <v>0</v>
      </c>
      <c r="P253" s="34" t="str">
        <f t="shared" si="177"/>
        <v>Below Benchmark</v>
      </c>
    </row>
    <row r="254" spans="1:29" ht="15.75" customHeight="1" x14ac:dyDescent="0.75">
      <c r="A254" s="5" t="s">
        <v>143</v>
      </c>
      <c r="B254" s="5" t="s">
        <v>211</v>
      </c>
      <c r="C254" s="5" t="s">
        <v>18</v>
      </c>
      <c r="D254" s="5" t="s">
        <v>37</v>
      </c>
      <c r="E254" s="6">
        <v>2</v>
      </c>
      <c r="F254" s="6">
        <v>0</v>
      </c>
      <c r="G254" s="6">
        <v>1</v>
      </c>
      <c r="H254" s="6">
        <v>0</v>
      </c>
      <c r="I254" s="5" t="str">
        <f>VLOOKUP(B254,Formulas_Majors!A$2:B$1000,2,FALSE)</f>
        <v>Communications/Media</v>
      </c>
      <c r="J254" s="5"/>
      <c r="K254">
        <f t="shared" si="0"/>
        <v>-1</v>
      </c>
      <c r="L254" s="7">
        <f t="shared" si="1"/>
        <v>-0.5</v>
      </c>
      <c r="M254" s="34">
        <f t="shared" si="174"/>
        <v>0</v>
      </c>
      <c r="N254" s="34" t="str">
        <f t="shared" si="175"/>
        <v>Below Benchmark</v>
      </c>
      <c r="O254" s="34">
        <f t="shared" si="176"/>
        <v>0</v>
      </c>
      <c r="P254" s="34" t="str">
        <f t="shared" si="177"/>
        <v>Below Benchmark</v>
      </c>
    </row>
    <row r="255" spans="1:29" ht="15.75" customHeight="1" x14ac:dyDescent="0.75">
      <c r="A255" s="5" t="s">
        <v>143</v>
      </c>
      <c r="B255" s="5" t="s">
        <v>212</v>
      </c>
      <c r="C255" s="5" t="s">
        <v>18</v>
      </c>
      <c r="D255" s="5" t="s">
        <v>21</v>
      </c>
      <c r="E255" s="6">
        <v>1</v>
      </c>
      <c r="F255" s="6">
        <v>0</v>
      </c>
      <c r="G255" s="6">
        <v>0</v>
      </c>
      <c r="H255" s="6">
        <v>1</v>
      </c>
      <c r="I255" s="5" t="str">
        <f>VLOOKUP(B255,Formulas_Majors!A$2:B$1000,2,FALSE)</f>
        <v>Education</v>
      </c>
      <c r="J255" s="5"/>
      <c r="K255">
        <f t="shared" si="0"/>
        <v>-1</v>
      </c>
      <c r="L255" s="7">
        <f t="shared" si="1"/>
        <v>-1</v>
      </c>
      <c r="M255" s="34">
        <f t="shared" si="174"/>
        <v>0</v>
      </c>
      <c r="N255" s="34" t="str">
        <f t="shared" si="175"/>
        <v>Below Benchmark</v>
      </c>
      <c r="O255" s="34">
        <f t="shared" si="176"/>
        <v>0</v>
      </c>
      <c r="P255" s="34" t="str">
        <f t="shared" si="177"/>
        <v>Above Benchmark</v>
      </c>
      <c r="Q255" s="8"/>
      <c r="R255" s="8"/>
      <c r="S255" s="8"/>
      <c r="T255" s="8"/>
      <c r="U255" s="8"/>
      <c r="V255" s="8"/>
      <c r="W255" s="8"/>
      <c r="X255" s="8"/>
      <c r="Y255" s="8"/>
      <c r="Z255" s="8"/>
      <c r="AA255" s="8"/>
      <c r="AB255" s="8"/>
      <c r="AC255" s="8"/>
    </row>
    <row r="256" spans="1:29" ht="15.75" customHeight="1" x14ac:dyDescent="0.75">
      <c r="A256" s="5" t="s">
        <v>143</v>
      </c>
      <c r="B256" s="5" t="s">
        <v>213</v>
      </c>
      <c r="C256" s="5" t="s">
        <v>18</v>
      </c>
      <c r="D256" s="5" t="s">
        <v>21</v>
      </c>
      <c r="E256" s="6">
        <v>2</v>
      </c>
      <c r="F256" s="6">
        <v>0</v>
      </c>
      <c r="G256" s="6">
        <v>2</v>
      </c>
      <c r="H256" s="6">
        <v>1</v>
      </c>
      <c r="I256" s="5" t="str">
        <f>VLOOKUP(B256,Formulas_Majors!A$2:B$1000,2,FALSE)</f>
        <v>Liberal Arts</v>
      </c>
      <c r="J256" s="5"/>
      <c r="K256">
        <f t="shared" si="0"/>
        <v>0</v>
      </c>
      <c r="L256" s="7">
        <f t="shared" si="1"/>
        <v>0</v>
      </c>
      <c r="M256" s="34">
        <f t="shared" si="174"/>
        <v>0</v>
      </c>
      <c r="N256" s="34" t="str">
        <f t="shared" si="175"/>
        <v>Below Benchmark</v>
      </c>
      <c r="O256" s="34">
        <f t="shared" si="176"/>
        <v>0</v>
      </c>
      <c r="P256" s="34" t="str">
        <f t="shared" si="177"/>
        <v>Above Benchmark</v>
      </c>
    </row>
    <row r="257" spans="1:16" ht="15.75" customHeight="1" x14ac:dyDescent="0.75">
      <c r="A257" s="5" t="s">
        <v>143</v>
      </c>
      <c r="B257" s="5" t="s">
        <v>214</v>
      </c>
      <c r="C257" s="5" t="s">
        <v>18</v>
      </c>
      <c r="D257" s="5" t="s">
        <v>21</v>
      </c>
      <c r="E257" s="6">
        <v>6</v>
      </c>
      <c r="F257" s="6">
        <v>0</v>
      </c>
      <c r="G257" s="6">
        <v>3</v>
      </c>
      <c r="H257" s="6">
        <v>0</v>
      </c>
      <c r="I257" s="5" t="str">
        <f>VLOOKUP(B257,Formulas_Majors!A$2:B$1000,2,FALSE)</f>
        <v>Communications/Media</v>
      </c>
      <c r="J257" s="5"/>
      <c r="K257">
        <f t="shared" si="0"/>
        <v>-3</v>
      </c>
      <c r="L257" s="7">
        <f t="shared" si="1"/>
        <v>-0.5</v>
      </c>
      <c r="M257" s="34">
        <f t="shared" si="174"/>
        <v>1</v>
      </c>
      <c r="N257" s="34" t="str">
        <f t="shared" si="175"/>
        <v>Below Benchmark</v>
      </c>
      <c r="O257" s="34">
        <f t="shared" si="176"/>
        <v>1</v>
      </c>
      <c r="P257" s="34" t="str">
        <f t="shared" si="177"/>
        <v>Below Benchmark</v>
      </c>
    </row>
    <row r="258" spans="1:16" ht="15.75" customHeight="1" x14ac:dyDescent="0.75">
      <c r="A258" s="5" t="s">
        <v>143</v>
      </c>
      <c r="B258" s="5" t="s">
        <v>215</v>
      </c>
      <c r="C258" s="5" t="s">
        <v>18</v>
      </c>
      <c r="D258" s="5" t="s">
        <v>21</v>
      </c>
      <c r="E258" s="6">
        <v>3</v>
      </c>
      <c r="F258" s="6">
        <v>1</v>
      </c>
      <c r="G258" s="6">
        <v>2</v>
      </c>
      <c r="H258" s="6">
        <v>1</v>
      </c>
      <c r="I258" s="5" t="str">
        <f>VLOOKUP(B258,Formulas_Majors!A$2:B$1000,2,FALSE)</f>
        <v>Liberal Arts</v>
      </c>
      <c r="J258" s="5"/>
      <c r="K258">
        <f t="shared" si="0"/>
        <v>-1</v>
      </c>
      <c r="L258" s="7">
        <f t="shared" si="1"/>
        <v>-0.33333333333333331</v>
      </c>
      <c r="M258" s="34">
        <f t="shared" si="174"/>
        <v>1</v>
      </c>
      <c r="N258" s="34" t="str">
        <f t="shared" si="175"/>
        <v>Below Benchmark</v>
      </c>
      <c r="O258" s="34">
        <f t="shared" si="176"/>
        <v>0</v>
      </c>
      <c r="P258" s="34" t="str">
        <f t="shared" si="177"/>
        <v>Above Benchmark</v>
      </c>
    </row>
    <row r="259" spans="1:16" ht="15.75" customHeight="1" x14ac:dyDescent="0.75">
      <c r="A259" s="5" t="s">
        <v>143</v>
      </c>
      <c r="B259" s="5" t="s">
        <v>216</v>
      </c>
      <c r="C259" s="5" t="s">
        <v>18</v>
      </c>
      <c r="D259" s="5" t="s">
        <v>21</v>
      </c>
      <c r="E259" s="6">
        <v>1</v>
      </c>
      <c r="F259" s="6">
        <v>0</v>
      </c>
      <c r="G259" s="6">
        <v>1</v>
      </c>
      <c r="H259" s="6">
        <v>0</v>
      </c>
      <c r="I259" s="5" t="str">
        <f>VLOOKUP(B259,Formulas_Majors!A$2:B$1000,2,FALSE)</f>
        <v>Liberal Arts</v>
      </c>
      <c r="J259" s="5"/>
      <c r="K259">
        <f t="shared" si="0"/>
        <v>0</v>
      </c>
      <c r="L259" s="7">
        <f t="shared" si="1"/>
        <v>0</v>
      </c>
      <c r="M259" s="34">
        <f t="shared" si="174"/>
        <v>0</v>
      </c>
      <c r="N259" s="34" t="str">
        <f t="shared" si="175"/>
        <v>Below Benchmark</v>
      </c>
      <c r="O259" s="34">
        <f t="shared" si="176"/>
        <v>0</v>
      </c>
      <c r="P259" s="34" t="str">
        <f t="shared" si="177"/>
        <v>Below Benchmark</v>
      </c>
    </row>
    <row r="260" spans="1:16" ht="15.75" customHeight="1" x14ac:dyDescent="0.75">
      <c r="A260" s="5" t="s">
        <v>143</v>
      </c>
      <c r="B260" s="5" t="s">
        <v>217</v>
      </c>
      <c r="C260" s="5" t="s">
        <v>18</v>
      </c>
      <c r="D260" s="5" t="s">
        <v>37</v>
      </c>
      <c r="E260" s="6">
        <v>2</v>
      </c>
      <c r="F260" s="6">
        <v>0</v>
      </c>
      <c r="G260" s="6">
        <v>0</v>
      </c>
      <c r="H260" s="6">
        <v>0</v>
      </c>
      <c r="I260" s="5" t="str">
        <f>VLOOKUP(B260,Formulas_Majors!A$2:B$1000,2,FALSE)</f>
        <v>Finance/Accounting</v>
      </c>
      <c r="J260" s="5"/>
      <c r="K260">
        <f t="shared" si="0"/>
        <v>-2</v>
      </c>
      <c r="L260" s="7">
        <f t="shared" si="1"/>
        <v>-1</v>
      </c>
      <c r="M260" s="34">
        <f t="shared" si="174"/>
        <v>0</v>
      </c>
      <c r="N260" s="34" t="str">
        <f t="shared" si="175"/>
        <v>Below Benchmark</v>
      </c>
      <c r="O260" s="34">
        <f t="shared" si="176"/>
        <v>0</v>
      </c>
      <c r="P260" s="34" t="str">
        <f t="shared" si="177"/>
        <v>Below Benchmark</v>
      </c>
    </row>
    <row r="261" spans="1:16" ht="15.75" customHeight="1" x14ac:dyDescent="0.75">
      <c r="A261" s="5" t="s">
        <v>143</v>
      </c>
      <c r="B261" s="5" t="s">
        <v>218</v>
      </c>
      <c r="C261" s="5" t="s">
        <v>18</v>
      </c>
      <c r="D261" s="5" t="s">
        <v>37</v>
      </c>
      <c r="E261" s="6">
        <v>1</v>
      </c>
      <c r="F261" s="6">
        <v>1</v>
      </c>
      <c r="G261" s="6">
        <v>1</v>
      </c>
      <c r="H261" s="6">
        <v>0</v>
      </c>
      <c r="I261" s="5" t="str">
        <f>VLOOKUP(B261,Formulas_Majors!A$2:B$1000,2,FALSE)</f>
        <v>Finance/Accounting</v>
      </c>
      <c r="J261" s="5"/>
      <c r="K261">
        <f t="shared" si="0"/>
        <v>0</v>
      </c>
      <c r="L261" s="7">
        <f t="shared" si="1"/>
        <v>0</v>
      </c>
      <c r="M261" s="34">
        <f t="shared" si="174"/>
        <v>0</v>
      </c>
      <c r="N261" s="34" t="str">
        <f t="shared" si="175"/>
        <v>Above Benchmark</v>
      </c>
      <c r="O261" s="34">
        <f t="shared" si="176"/>
        <v>0</v>
      </c>
      <c r="P261" s="34" t="str">
        <f t="shared" si="177"/>
        <v>Below Benchmark</v>
      </c>
    </row>
    <row r="262" spans="1:16" ht="15.75" customHeight="1" x14ac:dyDescent="0.75">
      <c r="A262" s="5" t="s">
        <v>143</v>
      </c>
      <c r="B262" s="5" t="s">
        <v>219</v>
      </c>
      <c r="C262" s="5" t="s">
        <v>18</v>
      </c>
      <c r="D262" s="5" t="s">
        <v>220</v>
      </c>
      <c r="E262" s="6">
        <v>3</v>
      </c>
      <c r="F262" s="6">
        <v>0</v>
      </c>
      <c r="G262" s="6">
        <v>3</v>
      </c>
      <c r="H262" s="6">
        <v>1</v>
      </c>
      <c r="I262" s="5" t="str">
        <f>VLOOKUP(B262,Formulas_Majors!A$2:B$1000,2,FALSE)</f>
        <v>Liberal Arts</v>
      </c>
      <c r="J262" s="5"/>
      <c r="K262">
        <f t="shared" si="0"/>
        <v>0</v>
      </c>
      <c r="L262" s="7">
        <f t="shared" si="1"/>
        <v>0</v>
      </c>
      <c r="M262" s="34">
        <f t="shared" si="174"/>
        <v>1</v>
      </c>
      <c r="N262" s="34" t="str">
        <f t="shared" si="175"/>
        <v>Below Benchmark</v>
      </c>
      <c r="O262" s="34">
        <f t="shared" si="176"/>
        <v>1</v>
      </c>
      <c r="P262" s="34" t="str">
        <f t="shared" si="177"/>
        <v>Below Benchmark</v>
      </c>
    </row>
    <row r="263" spans="1:16" ht="15.75" customHeight="1" x14ac:dyDescent="0.75">
      <c r="A263" s="5" t="s">
        <v>143</v>
      </c>
      <c r="B263" s="5" t="s">
        <v>221</v>
      </c>
      <c r="C263" s="5" t="s">
        <v>18</v>
      </c>
      <c r="D263" s="5" t="s">
        <v>21</v>
      </c>
      <c r="E263" s="6">
        <v>1</v>
      </c>
      <c r="F263" s="6">
        <v>0</v>
      </c>
      <c r="G263" s="6">
        <v>1</v>
      </c>
      <c r="H263" s="6">
        <v>0</v>
      </c>
      <c r="I263" s="5" t="str">
        <f>VLOOKUP(B263,Formulas_Majors!A$2:B$1000,2,FALSE)</f>
        <v>Performance and Fine Arts</v>
      </c>
      <c r="J263" s="5"/>
      <c r="K263">
        <f t="shared" si="0"/>
        <v>0</v>
      </c>
      <c r="L263" s="7">
        <f t="shared" si="1"/>
        <v>0</v>
      </c>
      <c r="M263" s="34">
        <f t="shared" si="174"/>
        <v>0</v>
      </c>
      <c r="N263" s="34" t="str">
        <f t="shared" si="175"/>
        <v>Below Benchmark</v>
      </c>
      <c r="O263" s="34">
        <f t="shared" si="176"/>
        <v>0</v>
      </c>
      <c r="P263" s="34" t="str">
        <f t="shared" si="177"/>
        <v>Below Benchmark</v>
      </c>
    </row>
    <row r="264" spans="1:16" ht="15.75" customHeight="1" x14ac:dyDescent="0.75">
      <c r="A264" s="5" t="s">
        <v>143</v>
      </c>
      <c r="B264" s="5" t="s">
        <v>221</v>
      </c>
      <c r="C264" s="5" t="s">
        <v>18</v>
      </c>
      <c r="D264" s="5" t="s">
        <v>151</v>
      </c>
      <c r="E264" s="6">
        <v>1</v>
      </c>
      <c r="F264" s="6">
        <v>0</v>
      </c>
      <c r="G264" s="6">
        <v>2</v>
      </c>
      <c r="H264" s="6">
        <v>0</v>
      </c>
      <c r="I264" s="5" t="str">
        <f>VLOOKUP(B264,Formulas_Majors!A$2:B$1000,2,FALSE)</f>
        <v>Performance and Fine Arts</v>
      </c>
      <c r="J264" s="5"/>
      <c r="K264">
        <f t="shared" si="0"/>
        <v>1</v>
      </c>
      <c r="L264" s="7">
        <f t="shared" si="1"/>
        <v>1</v>
      </c>
      <c r="M264" s="34">
        <f t="shared" si="174"/>
        <v>0</v>
      </c>
      <c r="N264" s="34" t="str">
        <f t="shared" si="175"/>
        <v>Below Benchmark</v>
      </c>
      <c r="O264" s="34">
        <f t="shared" si="176"/>
        <v>0</v>
      </c>
      <c r="P264" s="34" t="str">
        <f t="shared" si="177"/>
        <v>Below Benchmark</v>
      </c>
    </row>
    <row r="265" spans="1:16" ht="15.75" customHeight="1" x14ac:dyDescent="0.75">
      <c r="A265" s="5" t="s">
        <v>143</v>
      </c>
      <c r="B265" s="5" t="s">
        <v>222</v>
      </c>
      <c r="C265" s="5" t="s">
        <v>18</v>
      </c>
      <c r="D265" s="5" t="s">
        <v>21</v>
      </c>
      <c r="E265" s="6">
        <v>1</v>
      </c>
      <c r="F265" s="6">
        <v>0</v>
      </c>
      <c r="G265" s="6">
        <v>2</v>
      </c>
      <c r="H265" s="6">
        <v>0</v>
      </c>
      <c r="I265" s="5" t="str">
        <f>VLOOKUP(B265,Formulas_Majors!A$2:B$1000,2,FALSE)</f>
        <v>Liberal Arts</v>
      </c>
      <c r="J265" s="5"/>
      <c r="K265">
        <f t="shared" si="0"/>
        <v>1</v>
      </c>
      <c r="L265" s="7">
        <f t="shared" si="1"/>
        <v>1</v>
      </c>
      <c r="M265" s="34">
        <f t="shared" si="174"/>
        <v>0</v>
      </c>
      <c r="N265" s="34" t="str">
        <f t="shared" si="175"/>
        <v>Below Benchmark</v>
      </c>
      <c r="O265" s="34">
        <f t="shared" si="176"/>
        <v>0</v>
      </c>
      <c r="P265" s="34" t="str">
        <f t="shared" si="177"/>
        <v>Below Benchmark</v>
      </c>
    </row>
    <row r="266" spans="1:16" ht="15.75" customHeight="1" x14ac:dyDescent="0.75">
      <c r="A266" s="5" t="s">
        <v>143</v>
      </c>
      <c r="B266" s="5" t="s">
        <v>223</v>
      </c>
      <c r="C266" s="5" t="s">
        <v>18</v>
      </c>
      <c r="D266" s="5" t="s">
        <v>21</v>
      </c>
      <c r="E266" s="6">
        <v>4</v>
      </c>
      <c r="F266" s="6">
        <v>1</v>
      </c>
      <c r="G266" s="6">
        <v>4</v>
      </c>
      <c r="H266" s="6">
        <v>0</v>
      </c>
      <c r="I266" s="5" t="str">
        <f>VLOOKUP(B266,Formulas_Majors!A$2:B$1000,2,FALSE)</f>
        <v>Natural Sciences</v>
      </c>
      <c r="J266" s="5"/>
      <c r="K266">
        <f t="shared" si="0"/>
        <v>0</v>
      </c>
      <c r="L266" s="7">
        <f t="shared" si="1"/>
        <v>0</v>
      </c>
      <c r="M266" s="34">
        <f t="shared" si="174"/>
        <v>1</v>
      </c>
      <c r="N266" s="34" t="str">
        <f t="shared" si="175"/>
        <v>Below Benchmark</v>
      </c>
      <c r="O266" s="34">
        <f t="shared" si="176"/>
        <v>1</v>
      </c>
      <c r="P266" s="34" t="str">
        <f t="shared" si="177"/>
        <v>Below Benchmark</v>
      </c>
    </row>
    <row r="267" spans="1:16" ht="15.75" customHeight="1" x14ac:dyDescent="0.75">
      <c r="A267" s="5" t="s">
        <v>143</v>
      </c>
      <c r="B267" s="5" t="s">
        <v>223</v>
      </c>
      <c r="C267" s="5" t="s">
        <v>18</v>
      </c>
      <c r="D267" s="5" t="s">
        <v>37</v>
      </c>
      <c r="E267" s="6">
        <v>24</v>
      </c>
      <c r="F267" s="6">
        <v>6</v>
      </c>
      <c r="G267" s="6">
        <v>18</v>
      </c>
      <c r="H267" s="6">
        <v>6</v>
      </c>
      <c r="I267" s="5" t="str">
        <f>VLOOKUP(B267,Formulas_Majors!A$2:B$1000,2,FALSE)</f>
        <v>Natural Sciences</v>
      </c>
      <c r="J267" s="5"/>
      <c r="K267">
        <f t="shared" si="0"/>
        <v>-6</v>
      </c>
      <c r="L267" s="7">
        <f t="shared" si="1"/>
        <v>-0.25</v>
      </c>
      <c r="M267" s="34">
        <f t="shared" si="174"/>
        <v>4</v>
      </c>
      <c r="N267" s="34" t="str">
        <f t="shared" si="175"/>
        <v>Above Benchmark</v>
      </c>
      <c r="O267" s="34">
        <f t="shared" si="176"/>
        <v>3</v>
      </c>
      <c r="P267" s="34" t="str">
        <f t="shared" si="177"/>
        <v>Above Benchmark</v>
      </c>
    </row>
    <row r="268" spans="1:16" ht="15.75" customHeight="1" x14ac:dyDescent="0.75">
      <c r="A268" s="5" t="s">
        <v>143</v>
      </c>
      <c r="B268" s="5" t="s">
        <v>224</v>
      </c>
      <c r="C268" s="5" t="s">
        <v>18</v>
      </c>
      <c r="D268" s="5" t="s">
        <v>37</v>
      </c>
      <c r="E268" s="6">
        <v>2</v>
      </c>
      <c r="F268" s="6">
        <v>0</v>
      </c>
      <c r="G268" s="6">
        <v>1</v>
      </c>
      <c r="H268" s="6">
        <v>1</v>
      </c>
      <c r="I268" s="5" t="str">
        <f>VLOOKUP(B268,Formulas_Majors!A$2:B$1000,2,FALSE)</f>
        <v>Communications/Media</v>
      </c>
      <c r="J268" s="5"/>
      <c r="K268">
        <f t="shared" si="0"/>
        <v>-1</v>
      </c>
      <c r="L268" s="7">
        <f t="shared" si="1"/>
        <v>-0.5</v>
      </c>
      <c r="M268" s="34">
        <f t="shared" si="174"/>
        <v>0</v>
      </c>
      <c r="N268" s="34" t="str">
        <f t="shared" si="175"/>
        <v>Below Benchmark</v>
      </c>
      <c r="O268" s="34">
        <f t="shared" si="176"/>
        <v>0</v>
      </c>
      <c r="P268" s="34" t="str">
        <f t="shared" si="177"/>
        <v>Above Benchmark</v>
      </c>
    </row>
    <row r="269" spans="1:16" ht="15.75" customHeight="1" x14ac:dyDescent="0.75">
      <c r="A269" s="5" t="s">
        <v>143</v>
      </c>
      <c r="B269" s="5" t="s">
        <v>225</v>
      </c>
      <c r="C269" s="5" t="s">
        <v>18</v>
      </c>
      <c r="D269" s="5" t="s">
        <v>19</v>
      </c>
      <c r="E269" s="6">
        <v>11</v>
      </c>
      <c r="F269" s="6">
        <v>4</v>
      </c>
      <c r="G269" s="6">
        <v>13</v>
      </c>
      <c r="H269" s="6">
        <v>5</v>
      </c>
      <c r="I269" s="5" t="str">
        <f>VLOOKUP(B269,Formulas_Majors!A$2:B$1000,2,FALSE)</f>
        <v>Business-Other</v>
      </c>
      <c r="J269" s="5"/>
      <c r="K269">
        <f t="shared" si="0"/>
        <v>2</v>
      </c>
      <c r="L269" s="7">
        <f t="shared" si="1"/>
        <v>0.18181818181818182</v>
      </c>
      <c r="M269" s="34">
        <f t="shared" si="174"/>
        <v>2</v>
      </c>
      <c r="N269" s="34" t="str">
        <f t="shared" si="175"/>
        <v>Above Benchmark</v>
      </c>
      <c r="O269" s="34">
        <f t="shared" si="176"/>
        <v>2</v>
      </c>
      <c r="P269" s="34" t="str">
        <f t="shared" si="177"/>
        <v>Above Benchmark</v>
      </c>
    </row>
    <row r="270" spans="1:16" ht="15.75" customHeight="1" x14ac:dyDescent="0.75">
      <c r="A270" s="5" t="s">
        <v>143</v>
      </c>
      <c r="B270" s="5" t="s">
        <v>226</v>
      </c>
      <c r="C270" s="5" t="s">
        <v>18</v>
      </c>
      <c r="D270" s="5" t="s">
        <v>37</v>
      </c>
      <c r="E270" s="6">
        <v>1</v>
      </c>
      <c r="F270" s="6">
        <v>0</v>
      </c>
      <c r="G270" s="6">
        <v>2</v>
      </c>
      <c r="H270" s="6">
        <v>0</v>
      </c>
      <c r="I270" s="5" t="str">
        <f>VLOOKUP(B270,Formulas_Majors!A$2:B$1000,2,FALSE)</f>
        <v>Business-Other</v>
      </c>
      <c r="J270" s="5"/>
      <c r="K270">
        <f t="shared" si="0"/>
        <v>1</v>
      </c>
      <c r="L270" s="7">
        <f t="shared" si="1"/>
        <v>1</v>
      </c>
      <c r="M270" s="34">
        <f t="shared" si="174"/>
        <v>0</v>
      </c>
      <c r="N270" s="34" t="str">
        <f t="shared" si="175"/>
        <v>Below Benchmark</v>
      </c>
      <c r="O270" s="34">
        <f t="shared" si="176"/>
        <v>0</v>
      </c>
      <c r="P270" s="34" t="str">
        <f t="shared" si="177"/>
        <v>Below Benchmark</v>
      </c>
    </row>
    <row r="271" spans="1:16" ht="15.75" customHeight="1" x14ac:dyDescent="0.75">
      <c r="A271" s="5" t="s">
        <v>143</v>
      </c>
      <c r="B271" s="5" t="s">
        <v>227</v>
      </c>
      <c r="C271" s="5" t="s">
        <v>18</v>
      </c>
      <c r="D271" s="5" t="s">
        <v>21</v>
      </c>
      <c r="E271" s="6">
        <v>18</v>
      </c>
      <c r="F271" s="6">
        <v>5</v>
      </c>
      <c r="G271" s="6">
        <v>25</v>
      </c>
      <c r="H271" s="6">
        <v>6</v>
      </c>
      <c r="I271" s="5" t="str">
        <f>VLOOKUP(B271,Formulas_Majors!A$2:B$1000,2,FALSE)</f>
        <v>Natural Sciences</v>
      </c>
      <c r="J271" s="5"/>
      <c r="K271">
        <f t="shared" si="0"/>
        <v>7</v>
      </c>
      <c r="L271" s="7">
        <f t="shared" si="1"/>
        <v>0.3888888888888889</v>
      </c>
      <c r="M271" s="34">
        <f t="shared" si="174"/>
        <v>3</v>
      </c>
      <c r="N271" s="34" t="str">
        <f t="shared" si="175"/>
        <v>Above Benchmark</v>
      </c>
      <c r="O271" s="34">
        <f t="shared" si="176"/>
        <v>4</v>
      </c>
      <c r="P271" s="34" t="str">
        <f t="shared" si="177"/>
        <v>Above Benchmark</v>
      </c>
    </row>
    <row r="272" spans="1:16" ht="15.75" customHeight="1" x14ac:dyDescent="0.75">
      <c r="A272" s="5" t="s">
        <v>143</v>
      </c>
      <c r="B272" s="5" t="s">
        <v>227</v>
      </c>
      <c r="C272" s="5" t="s">
        <v>18</v>
      </c>
      <c r="D272" s="5" t="s">
        <v>37</v>
      </c>
      <c r="E272" s="6">
        <v>6</v>
      </c>
      <c r="F272" s="6">
        <v>1</v>
      </c>
      <c r="G272" s="6">
        <v>5</v>
      </c>
      <c r="H272" s="6">
        <v>2</v>
      </c>
      <c r="I272" s="5" t="str">
        <f>VLOOKUP(B272,Formulas_Majors!A$2:B$1000,2,FALSE)</f>
        <v>Natural Sciences</v>
      </c>
      <c r="J272" s="5"/>
      <c r="K272">
        <f t="shared" si="0"/>
        <v>-1</v>
      </c>
      <c r="L272" s="7">
        <f t="shared" si="1"/>
        <v>-0.16666666666666666</v>
      </c>
      <c r="M272" s="34">
        <f t="shared" si="174"/>
        <v>1</v>
      </c>
      <c r="N272" s="34" t="str">
        <f t="shared" si="175"/>
        <v>Below Benchmark</v>
      </c>
      <c r="O272" s="34">
        <f t="shared" si="176"/>
        <v>1</v>
      </c>
      <c r="P272" s="34" t="str">
        <f t="shared" si="177"/>
        <v>Above Benchmark</v>
      </c>
    </row>
    <row r="273" spans="1:16" ht="15.75" customHeight="1" x14ac:dyDescent="0.75">
      <c r="A273" s="5" t="s">
        <v>143</v>
      </c>
      <c r="B273" s="5" t="s">
        <v>228</v>
      </c>
      <c r="C273" s="5" t="s">
        <v>18</v>
      </c>
      <c r="D273" s="5" t="s">
        <v>21</v>
      </c>
      <c r="E273" s="6">
        <v>1</v>
      </c>
      <c r="F273" s="6">
        <v>0</v>
      </c>
      <c r="G273" s="6">
        <v>1</v>
      </c>
      <c r="H273" s="6">
        <v>0</v>
      </c>
      <c r="I273" s="5" t="str">
        <f>VLOOKUP(B273,Formulas_Majors!A$2:B$1000,2,FALSE)</f>
        <v>Education</v>
      </c>
      <c r="J273" s="5"/>
      <c r="K273">
        <f t="shared" si="0"/>
        <v>0</v>
      </c>
      <c r="L273" s="7">
        <f t="shared" si="1"/>
        <v>0</v>
      </c>
      <c r="M273" s="34">
        <f t="shared" si="174"/>
        <v>0</v>
      </c>
      <c r="N273" s="34" t="str">
        <f t="shared" si="175"/>
        <v>Below Benchmark</v>
      </c>
      <c r="O273" s="34">
        <f t="shared" si="176"/>
        <v>0</v>
      </c>
      <c r="P273" s="34" t="str">
        <f t="shared" si="177"/>
        <v>Below Benchmark</v>
      </c>
    </row>
    <row r="274" spans="1:16" ht="15.75" customHeight="1" x14ac:dyDescent="0.75">
      <c r="A274" s="5" t="s">
        <v>143</v>
      </c>
      <c r="B274" s="5" t="s">
        <v>229</v>
      </c>
      <c r="C274" s="5" t="s">
        <v>18</v>
      </c>
      <c r="D274" s="5" t="s">
        <v>21</v>
      </c>
      <c r="E274" s="6">
        <v>1</v>
      </c>
      <c r="F274" s="6">
        <v>1</v>
      </c>
      <c r="G274" s="6">
        <v>1</v>
      </c>
      <c r="H274" s="6">
        <v>0</v>
      </c>
      <c r="I274" s="5" t="str">
        <f>VLOOKUP(B274,Formulas_Majors!A$2:B$1000,2,FALSE)</f>
        <v>Communications/Media</v>
      </c>
      <c r="J274" s="5"/>
      <c r="K274">
        <f t="shared" si="0"/>
        <v>0</v>
      </c>
      <c r="L274" s="7">
        <f t="shared" si="1"/>
        <v>0</v>
      </c>
      <c r="M274" s="34">
        <f t="shared" si="174"/>
        <v>0</v>
      </c>
      <c r="N274" s="34" t="str">
        <f t="shared" si="175"/>
        <v>Above Benchmark</v>
      </c>
      <c r="O274" s="34">
        <f t="shared" si="176"/>
        <v>0</v>
      </c>
      <c r="P274" s="34" t="str">
        <f t="shared" si="177"/>
        <v>Below Benchmark</v>
      </c>
    </row>
    <row r="275" spans="1:16" ht="15.75" customHeight="1" x14ac:dyDescent="0.75">
      <c r="A275" s="5" t="s">
        <v>143</v>
      </c>
      <c r="B275" s="5" t="s">
        <v>230</v>
      </c>
      <c r="C275" s="5" t="s">
        <v>18</v>
      </c>
      <c r="D275" s="5" t="s">
        <v>37</v>
      </c>
      <c r="E275" s="6">
        <v>2</v>
      </c>
      <c r="F275" s="6">
        <v>0</v>
      </c>
      <c r="G275" s="6">
        <v>0</v>
      </c>
      <c r="H275" s="6">
        <v>0</v>
      </c>
      <c r="I275" s="5" t="str">
        <f>VLOOKUP(B275,Formulas_Majors!A$2:B$1000,2,FALSE)</f>
        <v>Mathematics</v>
      </c>
      <c r="J275" s="5"/>
      <c r="K275">
        <f t="shared" si="0"/>
        <v>-2</v>
      </c>
      <c r="L275" s="7">
        <f t="shared" si="1"/>
        <v>-1</v>
      </c>
      <c r="M275" s="34">
        <f t="shared" si="174"/>
        <v>0</v>
      </c>
      <c r="N275" s="34" t="str">
        <f t="shared" si="175"/>
        <v>Below Benchmark</v>
      </c>
      <c r="O275" s="34">
        <f t="shared" si="176"/>
        <v>0</v>
      </c>
      <c r="P275" s="34" t="str">
        <f t="shared" si="177"/>
        <v>Below Benchmark</v>
      </c>
    </row>
    <row r="276" spans="1:16" ht="15.75" customHeight="1" x14ac:dyDescent="0.75">
      <c r="A276" s="5" t="s">
        <v>143</v>
      </c>
      <c r="B276" s="5" t="s">
        <v>231</v>
      </c>
      <c r="C276" s="5" t="s">
        <v>18</v>
      </c>
      <c r="D276" s="5" t="s">
        <v>37</v>
      </c>
      <c r="E276" s="6">
        <v>12</v>
      </c>
      <c r="F276" s="6">
        <v>1</v>
      </c>
      <c r="G276" s="6">
        <v>12</v>
      </c>
      <c r="H276" s="6">
        <v>2</v>
      </c>
      <c r="I276" s="5" t="str">
        <f>VLOOKUP(B276,Formulas_Majors!A$2:B$1000,2,FALSE)</f>
        <v>Tech</v>
      </c>
      <c r="J276" s="5"/>
      <c r="K276">
        <f t="shared" si="0"/>
        <v>0</v>
      </c>
      <c r="L276" s="7">
        <f t="shared" si="1"/>
        <v>0</v>
      </c>
      <c r="M276" s="34">
        <f t="shared" si="174"/>
        <v>2</v>
      </c>
      <c r="N276" s="34" t="str">
        <f t="shared" si="175"/>
        <v>Below Benchmark</v>
      </c>
      <c r="O276" s="34">
        <f t="shared" si="176"/>
        <v>2</v>
      </c>
      <c r="P276" s="34" t="str">
        <f t="shared" si="177"/>
        <v>Below Benchmark</v>
      </c>
    </row>
    <row r="277" spans="1:16" ht="15.75" customHeight="1" x14ac:dyDescent="0.75">
      <c r="A277" s="5" t="s">
        <v>143</v>
      </c>
      <c r="B277" s="5" t="s">
        <v>232</v>
      </c>
      <c r="C277" s="5" t="s">
        <v>18</v>
      </c>
      <c r="D277" s="5" t="s">
        <v>151</v>
      </c>
      <c r="E277" s="6">
        <v>2</v>
      </c>
      <c r="F277" s="6">
        <v>0</v>
      </c>
      <c r="G277" s="6">
        <v>0</v>
      </c>
      <c r="H277" s="6">
        <v>1</v>
      </c>
      <c r="I277" s="5" t="str">
        <f>VLOOKUP(B277,Formulas_Majors!A$2:B$1000,2,FALSE)</f>
        <v>Liberal Arts</v>
      </c>
      <c r="J277" s="5"/>
      <c r="K277">
        <f t="shared" si="0"/>
        <v>-2</v>
      </c>
      <c r="L277" s="7">
        <f t="shared" si="1"/>
        <v>-1</v>
      </c>
      <c r="M277" s="34">
        <f t="shared" si="174"/>
        <v>0</v>
      </c>
      <c r="N277" s="34" t="str">
        <f t="shared" si="175"/>
        <v>Below Benchmark</v>
      </c>
      <c r="O277" s="34">
        <f t="shared" si="176"/>
        <v>0</v>
      </c>
      <c r="P277" s="34" t="str">
        <f t="shared" si="177"/>
        <v>Above Benchmark</v>
      </c>
    </row>
    <row r="278" spans="1:16" ht="15.75" customHeight="1" x14ac:dyDescent="0.75">
      <c r="A278" s="5" t="s">
        <v>143</v>
      </c>
      <c r="B278" s="5" t="s">
        <v>233</v>
      </c>
      <c r="C278" s="5" t="s">
        <v>18</v>
      </c>
      <c r="D278" s="5" t="s">
        <v>21</v>
      </c>
      <c r="E278" s="6">
        <v>7</v>
      </c>
      <c r="F278" s="6">
        <v>0</v>
      </c>
      <c r="G278" s="6">
        <v>4</v>
      </c>
      <c r="H278" s="6">
        <v>3</v>
      </c>
      <c r="I278" s="5" t="str">
        <f>VLOOKUP(B278,Formulas_Majors!A$2:B$1000,2,FALSE)</f>
        <v>Business-Other</v>
      </c>
      <c r="J278" s="5"/>
      <c r="K278">
        <f t="shared" si="0"/>
        <v>-3</v>
      </c>
      <c r="L278" s="7">
        <f t="shared" si="1"/>
        <v>-0.42857142857142855</v>
      </c>
      <c r="M278" s="34">
        <f t="shared" si="174"/>
        <v>1</v>
      </c>
      <c r="N278" s="34" t="str">
        <f t="shared" si="175"/>
        <v>Below Benchmark</v>
      </c>
      <c r="O278" s="34">
        <f t="shared" si="176"/>
        <v>1</v>
      </c>
      <c r="P278" s="34" t="str">
        <f t="shared" si="177"/>
        <v>Above Benchmark</v>
      </c>
    </row>
    <row r="279" spans="1:16" ht="15.75" customHeight="1" x14ac:dyDescent="0.75">
      <c r="A279" s="5" t="s">
        <v>143</v>
      </c>
      <c r="B279" s="5" t="s">
        <v>234</v>
      </c>
      <c r="C279" s="5" t="s">
        <v>18</v>
      </c>
      <c r="D279" s="5" t="s">
        <v>21</v>
      </c>
      <c r="E279" s="6">
        <v>10</v>
      </c>
      <c r="F279" s="6">
        <v>1</v>
      </c>
      <c r="G279" s="6">
        <v>4</v>
      </c>
      <c r="H279" s="6">
        <v>4</v>
      </c>
      <c r="I279" s="5" t="str">
        <f>VLOOKUP(B279,Formulas_Majors!A$2:B$1000,2,FALSE)</f>
        <v>Liberal Arts</v>
      </c>
      <c r="J279" s="5"/>
      <c r="K279">
        <f t="shared" si="0"/>
        <v>-6</v>
      </c>
      <c r="L279" s="7">
        <f t="shared" si="1"/>
        <v>-0.6</v>
      </c>
      <c r="M279" s="34">
        <f t="shared" si="174"/>
        <v>2</v>
      </c>
      <c r="N279" s="34" t="str">
        <f t="shared" si="175"/>
        <v>Below Benchmark</v>
      </c>
      <c r="O279" s="34">
        <f t="shared" si="176"/>
        <v>1</v>
      </c>
      <c r="P279" s="34" t="str">
        <f t="shared" si="177"/>
        <v>Above Benchmark</v>
      </c>
    </row>
    <row r="280" spans="1:16" ht="15.75" customHeight="1" x14ac:dyDescent="0.75">
      <c r="A280" s="5" t="s">
        <v>143</v>
      </c>
      <c r="B280" s="5" t="s">
        <v>235</v>
      </c>
      <c r="C280" s="5" t="s">
        <v>18</v>
      </c>
      <c r="D280" s="5" t="s">
        <v>21</v>
      </c>
      <c r="E280" s="6">
        <v>1</v>
      </c>
      <c r="F280" s="6">
        <v>1</v>
      </c>
      <c r="G280" s="6">
        <v>2</v>
      </c>
      <c r="H280" s="6">
        <v>0</v>
      </c>
      <c r="I280" s="5" t="str">
        <f>VLOOKUP(B280,Formulas_Majors!A$2:B$1000,2,FALSE)</f>
        <v>Education</v>
      </c>
      <c r="J280" s="5"/>
      <c r="K280">
        <f t="shared" si="0"/>
        <v>1</v>
      </c>
      <c r="L280" s="7">
        <f t="shared" si="1"/>
        <v>1</v>
      </c>
      <c r="M280" s="34">
        <f t="shared" si="174"/>
        <v>0</v>
      </c>
      <c r="N280" s="34" t="str">
        <f t="shared" si="175"/>
        <v>Above Benchmark</v>
      </c>
      <c r="O280" s="34">
        <f t="shared" si="176"/>
        <v>0</v>
      </c>
      <c r="P280" s="34" t="str">
        <f t="shared" si="177"/>
        <v>Below Benchmark</v>
      </c>
    </row>
    <row r="281" spans="1:16" ht="15.75" customHeight="1" x14ac:dyDescent="0.75">
      <c r="A281" s="5" t="s">
        <v>143</v>
      </c>
      <c r="B281" s="5" t="s">
        <v>236</v>
      </c>
      <c r="C281" s="5" t="s">
        <v>18</v>
      </c>
      <c r="D281" s="5" t="s">
        <v>37</v>
      </c>
      <c r="E281" s="6">
        <v>3</v>
      </c>
      <c r="F281" s="6">
        <v>0</v>
      </c>
      <c r="G281" s="6">
        <v>1</v>
      </c>
      <c r="H281" s="6">
        <v>0</v>
      </c>
      <c r="I281" s="5" t="str">
        <f>VLOOKUP(B281,Formulas_Majors!A$2:B$1000,2,FALSE)</f>
        <v>Health</v>
      </c>
      <c r="J281" s="5"/>
      <c r="K281">
        <f t="shared" si="0"/>
        <v>-2</v>
      </c>
      <c r="L281" s="7">
        <f t="shared" si="1"/>
        <v>-0.66666666666666663</v>
      </c>
      <c r="M281" s="34">
        <f t="shared" si="174"/>
        <v>1</v>
      </c>
      <c r="N281" s="34" t="str">
        <f t="shared" si="175"/>
        <v>Below Benchmark</v>
      </c>
      <c r="O281" s="34">
        <f t="shared" si="176"/>
        <v>0</v>
      </c>
      <c r="P281" s="34" t="str">
        <f t="shared" si="177"/>
        <v>Below Benchmark</v>
      </c>
    </row>
    <row r="282" spans="1:16" ht="15.75" customHeight="1" x14ac:dyDescent="0.75">
      <c r="A282" s="5" t="s">
        <v>143</v>
      </c>
      <c r="B282" s="5" t="s">
        <v>237</v>
      </c>
      <c r="C282" s="5" t="s">
        <v>18</v>
      </c>
      <c r="D282" s="5" t="s">
        <v>21</v>
      </c>
      <c r="E282" s="6">
        <v>6</v>
      </c>
      <c r="F282" s="6">
        <v>1</v>
      </c>
      <c r="G282" s="6">
        <v>8</v>
      </c>
      <c r="H282" s="6">
        <v>1</v>
      </c>
      <c r="I282" s="5" t="str">
        <f>VLOOKUP(B282,Formulas_Majors!A$2:B$1000,2,FALSE)</f>
        <v>Communications/Media</v>
      </c>
      <c r="J282" s="5"/>
      <c r="K282">
        <f t="shared" si="0"/>
        <v>2</v>
      </c>
      <c r="L282" s="7">
        <f t="shared" si="1"/>
        <v>0.33333333333333331</v>
      </c>
      <c r="M282" s="34">
        <f t="shared" si="174"/>
        <v>1</v>
      </c>
      <c r="N282" s="34" t="str">
        <f t="shared" si="175"/>
        <v>Below Benchmark</v>
      </c>
      <c r="O282" s="34">
        <f t="shared" si="176"/>
        <v>1</v>
      </c>
      <c r="P282" s="34" t="str">
        <f t="shared" si="177"/>
        <v>Below Benchmark</v>
      </c>
    </row>
    <row r="283" spans="1:16" ht="15.75" customHeight="1" x14ac:dyDescent="0.75">
      <c r="A283" s="5" t="s">
        <v>143</v>
      </c>
      <c r="B283" s="5" t="s">
        <v>238</v>
      </c>
      <c r="C283" s="5" t="s">
        <v>18</v>
      </c>
      <c r="D283" s="5" t="s">
        <v>37</v>
      </c>
      <c r="E283" s="6">
        <v>2</v>
      </c>
      <c r="F283" s="6">
        <v>0</v>
      </c>
      <c r="G283" s="6">
        <v>1</v>
      </c>
      <c r="H283" s="6">
        <v>0</v>
      </c>
      <c r="I283" s="5" t="str">
        <f>VLOOKUP(B283,Formulas_Majors!A$2:B$1000,2,FALSE)</f>
        <v>Finance/Accounting</v>
      </c>
      <c r="J283" s="5"/>
      <c r="K283">
        <f t="shared" si="0"/>
        <v>-1</v>
      </c>
      <c r="L283" s="7">
        <f t="shared" si="1"/>
        <v>-0.5</v>
      </c>
      <c r="M283" s="34">
        <f t="shared" si="174"/>
        <v>0</v>
      </c>
      <c r="N283" s="34" t="str">
        <f t="shared" si="175"/>
        <v>Below Benchmark</v>
      </c>
      <c r="O283" s="34">
        <f t="shared" si="176"/>
        <v>0</v>
      </c>
      <c r="P283" s="34" t="str">
        <f t="shared" si="177"/>
        <v>Below Benchmark</v>
      </c>
    </row>
    <row r="284" spans="1:16" ht="15.75" customHeight="1" x14ac:dyDescent="0.75">
      <c r="A284" s="5" t="s">
        <v>143</v>
      </c>
      <c r="B284" s="5" t="s">
        <v>239</v>
      </c>
      <c r="C284" s="5" t="s">
        <v>18</v>
      </c>
      <c r="D284" s="5" t="s">
        <v>21</v>
      </c>
      <c r="E284" s="6">
        <v>1</v>
      </c>
      <c r="F284" s="6">
        <v>0</v>
      </c>
      <c r="G284" s="6">
        <v>1</v>
      </c>
      <c r="H284" s="6">
        <v>0</v>
      </c>
      <c r="I284" s="5" t="str">
        <f>VLOOKUP(B284,Formulas_Majors!A$2:B$1000,2,FALSE)</f>
        <v>Liberal Arts</v>
      </c>
      <c r="J284" s="5"/>
      <c r="K284">
        <f t="shared" si="0"/>
        <v>0</v>
      </c>
      <c r="L284" s="7">
        <f t="shared" si="1"/>
        <v>0</v>
      </c>
      <c r="M284" s="34">
        <f t="shared" si="174"/>
        <v>0</v>
      </c>
      <c r="N284" s="34" t="str">
        <f t="shared" si="175"/>
        <v>Below Benchmark</v>
      </c>
      <c r="O284" s="34">
        <f t="shared" si="176"/>
        <v>0</v>
      </c>
      <c r="P284" s="34" t="str">
        <f t="shared" si="177"/>
        <v>Below Benchmark</v>
      </c>
    </row>
    <row r="285" spans="1:16" ht="15.75" customHeight="1" x14ac:dyDescent="0.75">
      <c r="A285" s="5" t="s">
        <v>143</v>
      </c>
      <c r="B285" s="5" t="s">
        <v>240</v>
      </c>
      <c r="C285" s="5" t="s">
        <v>18</v>
      </c>
      <c r="D285" s="5" t="s">
        <v>21</v>
      </c>
      <c r="E285" s="6">
        <v>2</v>
      </c>
      <c r="F285" s="6">
        <v>0</v>
      </c>
      <c r="G285" s="6">
        <v>0</v>
      </c>
      <c r="H285" s="6">
        <v>2</v>
      </c>
      <c r="I285" s="5" t="str">
        <f>VLOOKUP(B285,Formulas_Majors!A$2:B$1000,2,FALSE)</f>
        <v>Health</v>
      </c>
      <c r="J285" s="5"/>
      <c r="K285">
        <f t="shared" si="0"/>
        <v>-2</v>
      </c>
      <c r="L285" s="7">
        <f t="shared" si="1"/>
        <v>-1</v>
      </c>
      <c r="M285" s="34">
        <f t="shared" si="174"/>
        <v>0</v>
      </c>
      <c r="N285" s="34" t="str">
        <f t="shared" si="175"/>
        <v>Below Benchmark</v>
      </c>
      <c r="O285" s="34">
        <f t="shared" si="176"/>
        <v>0</v>
      </c>
      <c r="P285" s="34" t="str">
        <f t="shared" si="177"/>
        <v>Above Benchmark</v>
      </c>
    </row>
    <row r="286" spans="1:16" ht="15.75" customHeight="1" x14ac:dyDescent="0.75">
      <c r="A286" s="5" t="s">
        <v>143</v>
      </c>
      <c r="B286" s="5" t="s">
        <v>240</v>
      </c>
      <c r="C286" s="5" t="s">
        <v>18</v>
      </c>
      <c r="D286" s="5" t="s">
        <v>37</v>
      </c>
      <c r="E286" s="6">
        <v>5</v>
      </c>
      <c r="F286" s="6">
        <v>4</v>
      </c>
      <c r="G286" s="6">
        <v>6</v>
      </c>
      <c r="H286" s="6">
        <v>0</v>
      </c>
      <c r="I286" s="5" t="str">
        <f>VLOOKUP(B286,Formulas_Majors!A$2:B$1000,2,FALSE)</f>
        <v>Health</v>
      </c>
      <c r="J286" s="5"/>
      <c r="K286">
        <f t="shared" si="0"/>
        <v>1</v>
      </c>
      <c r="L286" s="7">
        <f t="shared" si="1"/>
        <v>0.2</v>
      </c>
      <c r="M286" s="34">
        <f t="shared" si="174"/>
        <v>1</v>
      </c>
      <c r="N286" s="34" t="str">
        <f t="shared" si="175"/>
        <v>Above Benchmark</v>
      </c>
      <c r="O286" s="34">
        <f t="shared" si="176"/>
        <v>1</v>
      </c>
      <c r="P286" s="34" t="str">
        <f t="shared" si="177"/>
        <v>Below Benchmark</v>
      </c>
    </row>
    <row r="287" spans="1:16" ht="15.75" customHeight="1" x14ac:dyDescent="0.75">
      <c r="A287" s="5" t="s">
        <v>143</v>
      </c>
      <c r="B287" s="5" t="s">
        <v>241</v>
      </c>
      <c r="C287" s="5" t="s">
        <v>18</v>
      </c>
      <c r="D287" s="5" t="s">
        <v>21</v>
      </c>
      <c r="E287" s="6">
        <v>8</v>
      </c>
      <c r="F287" s="6">
        <v>5</v>
      </c>
      <c r="G287" s="6">
        <v>3</v>
      </c>
      <c r="H287" s="6">
        <v>2</v>
      </c>
      <c r="I287" s="5" t="str">
        <f>VLOOKUP(B287,Formulas_Majors!A$2:B$1000,2,FALSE)</f>
        <v>Liberal Arts</v>
      </c>
      <c r="J287" s="5"/>
      <c r="K287">
        <f t="shared" si="0"/>
        <v>-5</v>
      </c>
      <c r="L287" s="7">
        <f t="shared" si="1"/>
        <v>-0.625</v>
      </c>
      <c r="M287" s="34">
        <f t="shared" si="174"/>
        <v>1</v>
      </c>
      <c r="N287" s="34" t="str">
        <f t="shared" si="175"/>
        <v>Above Benchmark</v>
      </c>
      <c r="O287" s="34">
        <f t="shared" si="176"/>
        <v>1</v>
      </c>
      <c r="P287" s="34" t="str">
        <f t="shared" si="177"/>
        <v>Above Benchmark</v>
      </c>
    </row>
    <row r="288" spans="1:16" ht="15.75" customHeight="1" x14ac:dyDescent="0.75">
      <c r="A288" s="5" t="s">
        <v>143</v>
      </c>
      <c r="B288" s="5" t="s">
        <v>242</v>
      </c>
      <c r="C288" s="5" t="s">
        <v>18</v>
      </c>
      <c r="D288" s="5" t="s">
        <v>37</v>
      </c>
      <c r="E288" s="6">
        <v>1</v>
      </c>
      <c r="F288" s="6">
        <v>0</v>
      </c>
      <c r="G288" s="6">
        <v>1</v>
      </c>
      <c r="H288" s="6">
        <v>0</v>
      </c>
      <c r="I288" s="5" t="str">
        <f>VLOOKUP(B288,Formulas_Majors!A$2:B$1000,2,FALSE)</f>
        <v>Tech</v>
      </c>
      <c r="J288" s="5"/>
      <c r="K288">
        <f t="shared" si="0"/>
        <v>0</v>
      </c>
      <c r="L288" s="7">
        <f t="shared" si="1"/>
        <v>0</v>
      </c>
      <c r="M288" s="34">
        <f t="shared" si="174"/>
        <v>0</v>
      </c>
      <c r="N288" s="34" t="str">
        <f t="shared" si="175"/>
        <v>Below Benchmark</v>
      </c>
      <c r="O288" s="34">
        <f t="shared" si="176"/>
        <v>0</v>
      </c>
      <c r="P288" s="34" t="str">
        <f t="shared" si="177"/>
        <v>Below Benchmark</v>
      </c>
    </row>
    <row r="289" spans="1:29" ht="15.75" customHeight="1" x14ac:dyDescent="0.75">
      <c r="A289" s="5" t="s">
        <v>143</v>
      </c>
      <c r="B289" s="5" t="s">
        <v>243</v>
      </c>
      <c r="C289" s="5" t="s">
        <v>18</v>
      </c>
      <c r="D289" s="5" t="s">
        <v>21</v>
      </c>
      <c r="E289" s="6">
        <v>4</v>
      </c>
      <c r="F289" s="6">
        <v>2</v>
      </c>
      <c r="G289" s="6">
        <v>1</v>
      </c>
      <c r="H289" s="6">
        <v>2</v>
      </c>
      <c r="I289" s="5" t="str">
        <f>VLOOKUP(B289,Formulas_Majors!A$2:B$1000,2,FALSE)</f>
        <v>Liberal Arts</v>
      </c>
      <c r="J289" s="5"/>
      <c r="K289">
        <f t="shared" si="0"/>
        <v>-3</v>
      </c>
      <c r="L289" s="7">
        <f t="shared" si="1"/>
        <v>-0.75</v>
      </c>
      <c r="M289" s="34">
        <f t="shared" si="174"/>
        <v>1</v>
      </c>
      <c r="N289" s="34" t="str">
        <f t="shared" si="175"/>
        <v>Above Benchmark</v>
      </c>
      <c r="O289" s="34">
        <f t="shared" si="176"/>
        <v>0</v>
      </c>
      <c r="P289" s="34" t="str">
        <f t="shared" si="177"/>
        <v>Above Benchmark</v>
      </c>
    </row>
    <row r="290" spans="1:29" ht="15.75" customHeight="1" x14ac:dyDescent="0.75">
      <c r="A290" s="5" t="s">
        <v>143</v>
      </c>
      <c r="B290" s="5" t="s">
        <v>244</v>
      </c>
      <c r="C290" s="5" t="s">
        <v>18</v>
      </c>
      <c r="D290" s="5" t="s">
        <v>21</v>
      </c>
      <c r="E290" s="6">
        <v>3</v>
      </c>
      <c r="F290" s="6">
        <v>0</v>
      </c>
      <c r="G290" s="6">
        <v>1</v>
      </c>
      <c r="H290" s="6">
        <v>1</v>
      </c>
      <c r="I290" s="5" t="str">
        <f>VLOOKUP(B290,Formulas_Majors!A$2:B$1000,2,FALSE)</f>
        <v>Mathematics</v>
      </c>
      <c r="J290" s="5"/>
      <c r="K290">
        <f t="shared" si="0"/>
        <v>-2</v>
      </c>
      <c r="L290" s="7">
        <f t="shared" si="1"/>
        <v>-0.66666666666666663</v>
      </c>
      <c r="M290" s="34">
        <f t="shared" si="174"/>
        <v>1</v>
      </c>
      <c r="N290" s="34" t="str">
        <f t="shared" si="175"/>
        <v>Below Benchmark</v>
      </c>
      <c r="O290" s="34">
        <f t="shared" si="176"/>
        <v>0</v>
      </c>
      <c r="P290" s="34" t="str">
        <f t="shared" si="177"/>
        <v>Above Benchmark</v>
      </c>
    </row>
    <row r="291" spans="1:29" ht="15.75" customHeight="1" x14ac:dyDescent="0.75">
      <c r="A291" s="5" t="s">
        <v>143</v>
      </c>
      <c r="B291" s="5" t="s">
        <v>244</v>
      </c>
      <c r="C291" s="5" t="s">
        <v>18</v>
      </c>
      <c r="D291" s="5" t="s">
        <v>37</v>
      </c>
      <c r="E291" s="6">
        <v>2</v>
      </c>
      <c r="F291" s="6">
        <v>2</v>
      </c>
      <c r="G291" s="6">
        <v>3</v>
      </c>
      <c r="H291" s="6">
        <v>0</v>
      </c>
      <c r="I291" s="5" t="str">
        <f>VLOOKUP(B291,Formulas_Majors!A$2:B$1000,2,FALSE)</f>
        <v>Mathematics</v>
      </c>
      <c r="J291" s="5"/>
      <c r="K291">
        <f t="shared" si="0"/>
        <v>1</v>
      </c>
      <c r="L291" s="7">
        <f t="shared" si="1"/>
        <v>0.5</v>
      </c>
      <c r="M291" s="34">
        <f t="shared" si="174"/>
        <v>0</v>
      </c>
      <c r="N291" s="34" t="str">
        <f t="shared" si="175"/>
        <v>Above Benchmark</v>
      </c>
      <c r="O291" s="34">
        <f t="shared" si="176"/>
        <v>1</v>
      </c>
      <c r="P291" s="34" t="str">
        <f t="shared" si="177"/>
        <v>Below Benchmark</v>
      </c>
    </row>
    <row r="292" spans="1:29" ht="15.75" customHeight="1" x14ac:dyDescent="0.75">
      <c r="A292" s="5" t="s">
        <v>143</v>
      </c>
      <c r="B292" s="5" t="s">
        <v>245</v>
      </c>
      <c r="C292" s="5" t="s">
        <v>18</v>
      </c>
      <c r="D292" s="5" t="s">
        <v>21</v>
      </c>
      <c r="E292" s="6">
        <v>2</v>
      </c>
      <c r="F292" s="6">
        <v>0</v>
      </c>
      <c r="G292" s="6">
        <v>0</v>
      </c>
      <c r="H292" s="6">
        <v>1</v>
      </c>
      <c r="I292" s="5" t="str">
        <f>VLOOKUP(B292,Formulas_Majors!A$2:B$1000,2,FALSE)</f>
        <v>Performance and Fine Arts</v>
      </c>
      <c r="J292" s="5"/>
      <c r="K292">
        <f t="shared" si="0"/>
        <v>-2</v>
      </c>
      <c r="L292" s="7">
        <f t="shared" si="1"/>
        <v>-1</v>
      </c>
      <c r="M292" s="34">
        <f t="shared" si="174"/>
        <v>0</v>
      </c>
      <c r="N292" s="34" t="str">
        <f t="shared" si="175"/>
        <v>Below Benchmark</v>
      </c>
      <c r="O292" s="34">
        <f t="shared" si="176"/>
        <v>0</v>
      </c>
      <c r="P292" s="34" t="str">
        <f t="shared" si="177"/>
        <v>Above Benchmark</v>
      </c>
    </row>
    <row r="293" spans="1:29" ht="15.75" customHeight="1" x14ac:dyDescent="0.75">
      <c r="A293" s="5" t="s">
        <v>143</v>
      </c>
      <c r="B293" s="5" t="s">
        <v>246</v>
      </c>
      <c r="C293" s="5" t="s">
        <v>14</v>
      </c>
      <c r="D293" s="5" t="s">
        <v>247</v>
      </c>
      <c r="E293" s="6">
        <v>2</v>
      </c>
      <c r="F293" s="6">
        <v>0</v>
      </c>
      <c r="G293" s="6">
        <v>1</v>
      </c>
      <c r="H293" s="6">
        <v>1</v>
      </c>
      <c r="I293" s="5" t="str">
        <f>VLOOKUP(B293,Formulas_Majors!A$2:B$1000,2,FALSE)</f>
        <v>Education</v>
      </c>
      <c r="J293" s="5"/>
      <c r="K293">
        <f t="shared" si="0"/>
        <v>-1</v>
      </c>
      <c r="L293" s="7">
        <f t="shared" si="1"/>
        <v>-0.5</v>
      </c>
      <c r="M293" s="34">
        <f t="shared" ref="M293:M294" si="178">ROUND(E293*1/3,)</f>
        <v>1</v>
      </c>
      <c r="N293" s="34" t="str">
        <f t="shared" ref="N293:N294" si="179">IF(F293&gt;M293,"Above Benchmark","Below Benchmark")</f>
        <v>Below Benchmark</v>
      </c>
      <c r="O293" s="34">
        <f t="shared" ref="O293:O294" si="180">ROUND(G293*1/3,)</f>
        <v>0</v>
      </c>
      <c r="P293" s="34" t="str">
        <f t="shared" ref="P293:P294" si="181">IF(H293&gt;O293,"Above Benchmark", "Below Benchmark")</f>
        <v>Above Benchmark</v>
      </c>
    </row>
    <row r="294" spans="1:29" ht="15.75" customHeight="1" x14ac:dyDescent="0.75">
      <c r="A294" s="5" t="s">
        <v>143</v>
      </c>
      <c r="B294" s="5" t="s">
        <v>248</v>
      </c>
      <c r="C294" s="5" t="s">
        <v>14</v>
      </c>
      <c r="D294" s="5" t="s">
        <v>247</v>
      </c>
      <c r="E294" s="6">
        <v>1</v>
      </c>
      <c r="F294" s="6">
        <v>0</v>
      </c>
      <c r="G294" s="6">
        <v>2</v>
      </c>
      <c r="H294" s="6">
        <v>0</v>
      </c>
      <c r="I294" s="5" t="str">
        <f>VLOOKUP(B294,Formulas_Majors!A$2:B$1000,2,FALSE)</f>
        <v>Performance and Fine Arts</v>
      </c>
      <c r="J294" s="5"/>
      <c r="K294">
        <f t="shared" si="0"/>
        <v>1</v>
      </c>
      <c r="L294" s="7">
        <f t="shared" si="1"/>
        <v>1</v>
      </c>
      <c r="M294" s="34">
        <f t="shared" si="178"/>
        <v>0</v>
      </c>
      <c r="N294" s="34" t="str">
        <f t="shared" si="179"/>
        <v>Below Benchmark</v>
      </c>
      <c r="O294" s="34">
        <f t="shared" si="180"/>
        <v>1</v>
      </c>
      <c r="P294" s="34" t="str">
        <f t="shared" si="181"/>
        <v>Below Benchmark</v>
      </c>
    </row>
    <row r="295" spans="1:29" ht="15.75" customHeight="1" x14ac:dyDescent="0.75">
      <c r="A295" s="5" t="s">
        <v>143</v>
      </c>
      <c r="B295" s="5" t="s">
        <v>249</v>
      </c>
      <c r="C295" s="5" t="s">
        <v>18</v>
      </c>
      <c r="D295" s="5" t="s">
        <v>21</v>
      </c>
      <c r="E295" s="6">
        <v>3</v>
      </c>
      <c r="F295" s="6">
        <v>3</v>
      </c>
      <c r="G295" s="6">
        <v>4</v>
      </c>
      <c r="H295" s="6">
        <v>0</v>
      </c>
      <c r="I295" s="5" t="str">
        <f>VLOOKUP(B295,Formulas_Majors!A$2:B$1000,2,FALSE)</f>
        <v>Liberal Arts</v>
      </c>
      <c r="J295" s="5"/>
      <c r="K295">
        <f t="shared" si="0"/>
        <v>1</v>
      </c>
      <c r="L295" s="7">
        <f t="shared" si="1"/>
        <v>0.33333333333333331</v>
      </c>
      <c r="M295" s="34">
        <f t="shared" ref="M295:M302" si="182">ROUND(E295*1/6,)</f>
        <v>1</v>
      </c>
      <c r="N295" s="34" t="str">
        <f t="shared" ref="N295:N302" si="183">IF(F295&gt;M295, "Above Benchmark", "Below Benchmark")</f>
        <v>Above Benchmark</v>
      </c>
      <c r="O295" s="34">
        <f t="shared" ref="O295:O302" si="184">ROUND(G295*1/6,)</f>
        <v>1</v>
      </c>
      <c r="P295" s="34" t="str">
        <f t="shared" ref="P295:P302" si="185">IF(H295&gt;O295,"Above Benchmark","Below Benchmark")</f>
        <v>Below Benchmark</v>
      </c>
    </row>
    <row r="296" spans="1:29" ht="15.75" customHeight="1" x14ac:dyDescent="0.75">
      <c r="A296" s="5" t="s">
        <v>143</v>
      </c>
      <c r="B296" s="5" t="s">
        <v>250</v>
      </c>
      <c r="C296" s="5" t="s">
        <v>18</v>
      </c>
      <c r="D296" s="5" t="s">
        <v>21</v>
      </c>
      <c r="E296" s="6">
        <v>3</v>
      </c>
      <c r="F296" s="6">
        <v>0</v>
      </c>
      <c r="G296" s="6">
        <v>2</v>
      </c>
      <c r="H296" s="6">
        <v>1</v>
      </c>
      <c r="I296" s="5" t="str">
        <f>VLOOKUP(B296,Formulas_Majors!A$2:B$1000,2,FALSE)</f>
        <v>Natural Sciences</v>
      </c>
      <c r="J296" s="5"/>
      <c r="K296">
        <f t="shared" si="0"/>
        <v>-1</v>
      </c>
      <c r="L296" s="7">
        <f t="shared" si="1"/>
        <v>-0.33333333333333331</v>
      </c>
      <c r="M296" s="34">
        <f t="shared" si="182"/>
        <v>1</v>
      </c>
      <c r="N296" s="34" t="str">
        <f t="shared" si="183"/>
        <v>Below Benchmark</v>
      </c>
      <c r="O296" s="34">
        <f t="shared" si="184"/>
        <v>0</v>
      </c>
      <c r="P296" s="34" t="str">
        <f t="shared" si="185"/>
        <v>Above Benchmark</v>
      </c>
    </row>
    <row r="297" spans="1:29" ht="15.75" customHeight="1" x14ac:dyDescent="0.75">
      <c r="A297" s="5" t="s">
        <v>143</v>
      </c>
      <c r="B297" s="5" t="s">
        <v>250</v>
      </c>
      <c r="C297" s="5" t="s">
        <v>18</v>
      </c>
      <c r="D297" s="5" t="s">
        <v>37</v>
      </c>
      <c r="E297" s="6">
        <v>2</v>
      </c>
      <c r="F297" s="6">
        <v>0</v>
      </c>
      <c r="G297" s="6">
        <v>3</v>
      </c>
      <c r="H297" s="6">
        <v>1</v>
      </c>
      <c r="I297" s="5" t="str">
        <f>VLOOKUP(B297,Formulas_Majors!A$2:B$1000,2,FALSE)</f>
        <v>Natural Sciences</v>
      </c>
      <c r="J297" s="5"/>
      <c r="K297">
        <f t="shared" si="0"/>
        <v>1</v>
      </c>
      <c r="L297" s="7">
        <f t="shared" si="1"/>
        <v>0.5</v>
      </c>
      <c r="M297" s="34">
        <f t="shared" si="182"/>
        <v>0</v>
      </c>
      <c r="N297" s="34" t="str">
        <f t="shared" si="183"/>
        <v>Below Benchmark</v>
      </c>
      <c r="O297" s="34">
        <f t="shared" si="184"/>
        <v>1</v>
      </c>
      <c r="P297" s="34" t="str">
        <f t="shared" si="185"/>
        <v>Below Benchmark</v>
      </c>
    </row>
    <row r="298" spans="1:29" ht="15.75" customHeight="1" x14ac:dyDescent="0.75">
      <c r="A298" s="5" t="s">
        <v>143</v>
      </c>
      <c r="B298" s="5" t="s">
        <v>251</v>
      </c>
      <c r="C298" s="5" t="s">
        <v>18</v>
      </c>
      <c r="D298" s="5" t="s">
        <v>21</v>
      </c>
      <c r="E298" s="6">
        <v>10</v>
      </c>
      <c r="F298" s="6">
        <v>2</v>
      </c>
      <c r="G298" s="6">
        <v>7</v>
      </c>
      <c r="H298" s="6">
        <v>2</v>
      </c>
      <c r="I298" s="5" t="str">
        <f>VLOOKUP(B298,Formulas_Majors!A$2:B$1000,2,FALSE)</f>
        <v>Government</v>
      </c>
      <c r="J298" s="5"/>
      <c r="K298">
        <f t="shared" si="0"/>
        <v>-3</v>
      </c>
      <c r="L298" s="7">
        <f t="shared" si="1"/>
        <v>-0.3</v>
      </c>
      <c r="M298" s="34">
        <f t="shared" si="182"/>
        <v>2</v>
      </c>
      <c r="N298" s="34" t="str">
        <f t="shared" si="183"/>
        <v>Below Benchmark</v>
      </c>
      <c r="O298" s="34">
        <f t="shared" si="184"/>
        <v>1</v>
      </c>
      <c r="P298" s="34" t="str">
        <f t="shared" si="185"/>
        <v>Above Benchmark</v>
      </c>
    </row>
    <row r="299" spans="1:29" ht="15.75" customHeight="1" x14ac:dyDescent="0.75">
      <c r="A299" s="5" t="s">
        <v>143</v>
      </c>
      <c r="B299" s="5" t="s">
        <v>252</v>
      </c>
      <c r="C299" s="5" t="s">
        <v>18</v>
      </c>
      <c r="D299" s="5" t="s">
        <v>21</v>
      </c>
      <c r="E299" s="6">
        <v>15</v>
      </c>
      <c r="F299" s="6">
        <v>10</v>
      </c>
      <c r="G299" s="6">
        <v>18</v>
      </c>
      <c r="H299" s="6">
        <v>0</v>
      </c>
      <c r="I299" s="5" t="str">
        <f>VLOOKUP(B299,Formulas_Majors!A$2:B$1000,2,FALSE)</f>
        <v>Liberal Arts</v>
      </c>
      <c r="J299" s="5"/>
      <c r="K299">
        <f t="shared" si="0"/>
        <v>3</v>
      </c>
      <c r="L299" s="7">
        <f t="shared" si="1"/>
        <v>0.2</v>
      </c>
      <c r="M299" s="34">
        <f t="shared" si="182"/>
        <v>3</v>
      </c>
      <c r="N299" s="34" t="str">
        <f t="shared" si="183"/>
        <v>Above Benchmark</v>
      </c>
      <c r="O299" s="34">
        <f t="shared" si="184"/>
        <v>3</v>
      </c>
      <c r="P299" s="34" t="str">
        <f t="shared" si="185"/>
        <v>Below Benchmark</v>
      </c>
    </row>
    <row r="300" spans="1:29" ht="15.75" customHeight="1" x14ac:dyDescent="0.75">
      <c r="A300" s="5" t="s">
        <v>143</v>
      </c>
      <c r="B300" s="5" t="s">
        <v>252</v>
      </c>
      <c r="C300" s="5" t="s">
        <v>18</v>
      </c>
      <c r="D300" s="5" t="s">
        <v>37</v>
      </c>
      <c r="E300" s="6">
        <v>17</v>
      </c>
      <c r="F300" s="6">
        <v>6</v>
      </c>
      <c r="G300" s="6">
        <v>18</v>
      </c>
      <c r="H300" s="6">
        <v>7</v>
      </c>
      <c r="I300" s="5" t="str">
        <f>VLOOKUP(B300,Formulas_Majors!A$2:B$1000,2,FALSE)</f>
        <v>Liberal Arts</v>
      </c>
      <c r="J300" s="5"/>
      <c r="K300">
        <f t="shared" si="0"/>
        <v>1</v>
      </c>
      <c r="L300" s="7">
        <f t="shared" si="1"/>
        <v>5.8823529411764705E-2</v>
      </c>
      <c r="M300" s="34">
        <f t="shared" si="182"/>
        <v>3</v>
      </c>
      <c r="N300" s="34" t="str">
        <f t="shared" si="183"/>
        <v>Above Benchmark</v>
      </c>
      <c r="O300" s="34">
        <f t="shared" si="184"/>
        <v>3</v>
      </c>
      <c r="P300" s="34" t="str">
        <f t="shared" si="185"/>
        <v>Above Benchmark</v>
      </c>
    </row>
    <row r="301" spans="1:29" ht="15.75" customHeight="1" x14ac:dyDescent="0.75">
      <c r="A301" s="5" t="s">
        <v>143</v>
      </c>
      <c r="B301" s="5" t="s">
        <v>253</v>
      </c>
      <c r="C301" s="5" t="s">
        <v>18</v>
      </c>
      <c r="D301" s="5" t="s">
        <v>21</v>
      </c>
      <c r="E301" s="6">
        <v>3</v>
      </c>
      <c r="F301" s="6">
        <v>1</v>
      </c>
      <c r="G301" s="6">
        <v>0</v>
      </c>
      <c r="H301" s="6">
        <v>0</v>
      </c>
      <c r="I301" s="5" t="str">
        <f>VLOOKUP(B301,Formulas_Majors!A$2:B$1000,2,FALSE)</f>
        <v>Health</v>
      </c>
      <c r="J301" s="5"/>
      <c r="K301">
        <f t="shared" si="0"/>
        <v>-3</v>
      </c>
      <c r="L301" s="7">
        <f t="shared" si="1"/>
        <v>-1</v>
      </c>
      <c r="M301" s="34">
        <f t="shared" si="182"/>
        <v>1</v>
      </c>
      <c r="N301" s="34" t="str">
        <f t="shared" si="183"/>
        <v>Below Benchmark</v>
      </c>
      <c r="O301" s="34">
        <f t="shared" si="184"/>
        <v>0</v>
      </c>
      <c r="P301" s="34" t="str">
        <f t="shared" si="185"/>
        <v>Below Benchmark</v>
      </c>
      <c r="Q301" s="8"/>
      <c r="R301" s="8"/>
      <c r="S301" s="8"/>
      <c r="T301" s="8"/>
      <c r="U301" s="8"/>
      <c r="V301" s="8"/>
      <c r="W301" s="8"/>
      <c r="X301" s="8"/>
      <c r="Y301" s="8"/>
      <c r="Z301" s="8"/>
      <c r="AA301" s="8"/>
      <c r="AB301" s="8"/>
      <c r="AC301" s="8"/>
    </row>
    <row r="302" spans="1:29" ht="15.75" customHeight="1" x14ac:dyDescent="0.75">
      <c r="A302" s="5" t="s">
        <v>143</v>
      </c>
      <c r="B302" s="5" t="s">
        <v>254</v>
      </c>
      <c r="C302" s="5" t="s">
        <v>18</v>
      </c>
      <c r="D302" s="5" t="s">
        <v>151</v>
      </c>
      <c r="E302" s="6">
        <v>1</v>
      </c>
      <c r="F302" s="6">
        <v>0</v>
      </c>
      <c r="G302" s="6">
        <v>2</v>
      </c>
      <c r="H302" s="6">
        <v>0</v>
      </c>
      <c r="I302" s="5" t="str">
        <f>VLOOKUP(B302,Formulas_Majors!A$2:B$1000,2,FALSE)</f>
        <v>Performance and Fine Arts</v>
      </c>
      <c r="J302" s="5"/>
      <c r="K302">
        <f t="shared" si="0"/>
        <v>1</v>
      </c>
      <c r="L302" s="7">
        <f t="shared" si="1"/>
        <v>1</v>
      </c>
      <c r="M302" s="34">
        <f t="shared" si="182"/>
        <v>0</v>
      </c>
      <c r="N302" s="34" t="str">
        <f t="shared" si="183"/>
        <v>Below Benchmark</v>
      </c>
      <c r="O302" s="34">
        <f t="shared" si="184"/>
        <v>0</v>
      </c>
      <c r="P302" s="34" t="str">
        <f t="shared" si="185"/>
        <v>Below Benchmark</v>
      </c>
    </row>
    <row r="303" spans="1:29" ht="15.75" customHeight="1" x14ac:dyDescent="0.75">
      <c r="A303" s="5" t="s">
        <v>143</v>
      </c>
      <c r="B303" s="5" t="s">
        <v>255</v>
      </c>
      <c r="C303" s="5" t="s">
        <v>14</v>
      </c>
      <c r="D303" s="5" t="s">
        <v>23</v>
      </c>
      <c r="E303" s="6">
        <v>3</v>
      </c>
      <c r="F303" s="6">
        <v>3</v>
      </c>
      <c r="G303" s="6">
        <v>6</v>
      </c>
      <c r="H303" s="6">
        <v>1</v>
      </c>
      <c r="I303" s="5" t="str">
        <f>VLOOKUP(B303,Formulas_Majors!A$2:B$1000,2,FALSE)</f>
        <v>Education</v>
      </c>
      <c r="J303" s="5"/>
      <c r="K303">
        <f t="shared" si="0"/>
        <v>3</v>
      </c>
      <c r="L303" s="7">
        <f t="shared" si="1"/>
        <v>1</v>
      </c>
      <c r="M303" s="34">
        <f t="shared" ref="M303:M305" si="186">ROUND(E303*1/3,)</f>
        <v>1</v>
      </c>
      <c r="N303" s="34" t="str">
        <f t="shared" ref="N303:N305" si="187">IF(F303&gt;M303,"Above Benchmark","Below Benchmark")</f>
        <v>Above Benchmark</v>
      </c>
      <c r="O303" s="34">
        <f t="shared" ref="O303:O305" si="188">ROUND(G303*1/3,)</f>
        <v>2</v>
      </c>
      <c r="P303" s="34" t="str">
        <f t="shared" ref="P303:P305" si="189">IF(H303&gt;O303,"Above Benchmark", "Below Benchmark")</f>
        <v>Below Benchmark</v>
      </c>
    </row>
    <row r="304" spans="1:29" ht="15.75" customHeight="1" x14ac:dyDescent="0.75">
      <c r="A304" s="5" t="s">
        <v>143</v>
      </c>
      <c r="B304" s="5" t="s">
        <v>256</v>
      </c>
      <c r="C304" s="5" t="s">
        <v>14</v>
      </c>
      <c r="D304" s="5" t="s">
        <v>23</v>
      </c>
      <c r="E304" s="6">
        <v>2</v>
      </c>
      <c r="F304" s="6">
        <v>14</v>
      </c>
      <c r="G304" s="6">
        <v>0</v>
      </c>
      <c r="H304" s="6">
        <v>1</v>
      </c>
      <c r="I304" s="5" t="str">
        <f>VLOOKUP(B304,Formulas_Majors!A$2:B$1000,2,FALSE)</f>
        <v>Education</v>
      </c>
      <c r="J304" s="5"/>
      <c r="K304">
        <f t="shared" si="0"/>
        <v>-2</v>
      </c>
      <c r="L304" s="7">
        <f t="shared" si="1"/>
        <v>-1</v>
      </c>
      <c r="M304" s="34">
        <f t="shared" si="186"/>
        <v>1</v>
      </c>
      <c r="N304" s="34" t="str">
        <f t="shared" si="187"/>
        <v>Above Benchmark</v>
      </c>
      <c r="O304" s="34">
        <f t="shared" si="188"/>
        <v>0</v>
      </c>
      <c r="P304" s="34" t="str">
        <f t="shared" si="189"/>
        <v>Above Benchmark</v>
      </c>
    </row>
    <row r="305" spans="1:16" ht="15.75" customHeight="1" x14ac:dyDescent="0.75">
      <c r="A305" s="5" t="s">
        <v>143</v>
      </c>
      <c r="B305" s="5" t="s">
        <v>257</v>
      </c>
      <c r="C305" s="5" t="s">
        <v>14</v>
      </c>
      <c r="D305" s="5" t="s">
        <v>41</v>
      </c>
      <c r="E305" s="6">
        <v>6</v>
      </c>
      <c r="F305" s="6">
        <v>3</v>
      </c>
      <c r="G305" s="6">
        <v>7</v>
      </c>
      <c r="H305" s="6">
        <v>2</v>
      </c>
      <c r="I305" s="5" t="str">
        <f>VLOOKUP(B305,Formulas_Majors!A$2:B$1000,2,FALSE)</f>
        <v>Education</v>
      </c>
      <c r="J305" s="5"/>
      <c r="K305">
        <f t="shared" si="0"/>
        <v>1</v>
      </c>
      <c r="L305" s="7">
        <f t="shared" si="1"/>
        <v>0.16666666666666666</v>
      </c>
      <c r="M305" s="34">
        <f t="shared" si="186"/>
        <v>2</v>
      </c>
      <c r="N305" s="34" t="str">
        <f t="shared" si="187"/>
        <v>Above Benchmark</v>
      </c>
      <c r="O305" s="34">
        <f t="shared" si="188"/>
        <v>2</v>
      </c>
      <c r="P305" s="34" t="str">
        <f t="shared" si="189"/>
        <v>Below Benchmark</v>
      </c>
    </row>
    <row r="306" spans="1:16" ht="15.75" customHeight="1" x14ac:dyDescent="0.75">
      <c r="A306" s="5" t="s">
        <v>143</v>
      </c>
      <c r="B306" s="5" t="s">
        <v>258</v>
      </c>
      <c r="C306" s="5" t="s">
        <v>18</v>
      </c>
      <c r="D306" s="5" t="s">
        <v>37</v>
      </c>
      <c r="E306" s="6">
        <v>37</v>
      </c>
      <c r="F306" s="6">
        <v>12</v>
      </c>
      <c r="G306" s="6">
        <v>43</v>
      </c>
      <c r="H306" s="6">
        <v>7</v>
      </c>
      <c r="I306" s="5" t="str">
        <f>VLOOKUP(B306,Formulas_Majors!A$2:B$1000,2,FALSE)</f>
        <v>Tech</v>
      </c>
      <c r="J306" s="5"/>
      <c r="K306">
        <f t="shared" si="0"/>
        <v>6</v>
      </c>
      <c r="L306" s="7">
        <f t="shared" si="1"/>
        <v>0.16216216216216217</v>
      </c>
      <c r="M306" s="34">
        <f t="shared" ref="M306:M307" si="190">ROUND(E306*1/6,)</f>
        <v>6</v>
      </c>
      <c r="N306" s="34" t="str">
        <f t="shared" ref="N306:N307" si="191">IF(F306&gt;M306, "Above Benchmark", "Below Benchmark")</f>
        <v>Above Benchmark</v>
      </c>
      <c r="O306" s="34">
        <f t="shared" ref="O306:O307" si="192">ROUND(G306*1/6,)</f>
        <v>7</v>
      </c>
      <c r="P306" s="34" t="str">
        <f t="shared" ref="P306:P307" si="193">IF(H306&gt;O306,"Above Benchmark","Below Benchmark")</f>
        <v>Below Benchmark</v>
      </c>
    </row>
    <row r="307" spans="1:16" ht="15.75" customHeight="1" x14ac:dyDescent="0.75">
      <c r="A307" s="5" t="s">
        <v>143</v>
      </c>
      <c r="B307" s="5" t="s">
        <v>57</v>
      </c>
      <c r="C307" s="5" t="s">
        <v>18</v>
      </c>
      <c r="D307" s="5" t="s">
        <v>21</v>
      </c>
      <c r="E307" s="6">
        <v>40</v>
      </c>
      <c r="F307" s="6">
        <v>9</v>
      </c>
      <c r="G307" s="6">
        <v>0</v>
      </c>
      <c r="H307" s="6">
        <v>1</v>
      </c>
      <c r="I307" s="5" t="str">
        <f>VLOOKUP(B307,Formulas_Majors!A$2:B$1000,2,FALSE)</f>
        <v>Performance and Fine Arts</v>
      </c>
      <c r="J307" s="5"/>
      <c r="K307">
        <f t="shared" si="0"/>
        <v>-40</v>
      </c>
      <c r="L307" s="7">
        <f t="shared" si="1"/>
        <v>-1</v>
      </c>
      <c r="M307" s="34">
        <f t="shared" si="190"/>
        <v>7</v>
      </c>
      <c r="N307" s="34" t="str">
        <f t="shared" si="191"/>
        <v>Above Benchmark</v>
      </c>
      <c r="O307" s="34">
        <f t="shared" si="192"/>
        <v>0</v>
      </c>
      <c r="P307" s="34" t="str">
        <f t="shared" si="193"/>
        <v>Above Benchmark</v>
      </c>
    </row>
    <row r="308" spans="1:16" ht="15.75" customHeight="1" x14ac:dyDescent="0.75">
      <c r="A308" s="5" t="s">
        <v>143</v>
      </c>
      <c r="B308" s="5" t="s">
        <v>259</v>
      </c>
      <c r="C308" s="5" t="s">
        <v>14</v>
      </c>
      <c r="D308" s="5" t="s">
        <v>247</v>
      </c>
      <c r="E308" s="6">
        <v>15</v>
      </c>
      <c r="F308" s="6">
        <v>2</v>
      </c>
      <c r="G308" s="6">
        <v>18</v>
      </c>
      <c r="H308" s="6">
        <v>1</v>
      </c>
      <c r="I308" s="5" t="str">
        <f>VLOOKUP(B308,Formulas_Majors!A$2:B$1000,2,FALSE)</f>
        <v>Performance and Fine Arts</v>
      </c>
      <c r="J308" s="5"/>
      <c r="K308">
        <f t="shared" si="0"/>
        <v>3</v>
      </c>
      <c r="L308" s="7">
        <f t="shared" si="1"/>
        <v>0.2</v>
      </c>
      <c r="M308" s="34">
        <f>ROUND(E308*1/3,)</f>
        <v>5</v>
      </c>
      <c r="N308" s="34" t="str">
        <f>IF(F308&gt;M308,"Above Benchmark","Below Benchmark")</f>
        <v>Below Benchmark</v>
      </c>
      <c r="O308" s="34">
        <f>ROUND(G308*1/3,)</f>
        <v>6</v>
      </c>
      <c r="P308" s="34" t="str">
        <f>IF(H308&gt;O308,"Above Benchmark", "Below Benchmark")</f>
        <v>Below Benchmark</v>
      </c>
    </row>
    <row r="309" spans="1:16" ht="15.75" customHeight="1" x14ac:dyDescent="0.75">
      <c r="A309" s="5" t="s">
        <v>143</v>
      </c>
      <c r="B309" s="5" t="s">
        <v>260</v>
      </c>
      <c r="C309" s="5" t="s">
        <v>73</v>
      </c>
      <c r="D309" s="5" t="s">
        <v>154</v>
      </c>
      <c r="E309" s="6">
        <v>23</v>
      </c>
      <c r="F309" s="6">
        <v>15</v>
      </c>
      <c r="G309" s="6">
        <v>15</v>
      </c>
      <c r="H309" s="6">
        <v>5</v>
      </c>
      <c r="I309" s="5" t="str">
        <f>VLOOKUP(B309,Formulas_Majors!A$2:B$1000,2,FALSE)</f>
        <v>Education</v>
      </c>
      <c r="J309" s="5"/>
      <c r="K309">
        <f t="shared" si="0"/>
        <v>-8</v>
      </c>
      <c r="L309" s="7">
        <f t="shared" si="1"/>
        <v>-0.34782608695652173</v>
      </c>
      <c r="M309" s="37"/>
      <c r="N309" s="37"/>
      <c r="O309" s="38"/>
      <c r="P309" s="38"/>
    </row>
    <row r="310" spans="1:16" ht="15.75" customHeight="1" x14ac:dyDescent="0.75">
      <c r="A310" s="5" t="s">
        <v>143</v>
      </c>
      <c r="B310" s="5" t="s">
        <v>260</v>
      </c>
      <c r="C310" s="5" t="s">
        <v>14</v>
      </c>
      <c r="D310" s="5" t="s">
        <v>23</v>
      </c>
      <c r="E310" s="6">
        <v>4</v>
      </c>
      <c r="F310" s="6">
        <v>1</v>
      </c>
      <c r="G310" s="6">
        <v>5</v>
      </c>
      <c r="H310" s="6">
        <v>2</v>
      </c>
      <c r="I310" s="5" t="str">
        <f>VLOOKUP(B310,Formulas_Majors!A$2:B$1000,2,FALSE)</f>
        <v>Education</v>
      </c>
      <c r="J310" s="5"/>
      <c r="K310">
        <f t="shared" si="0"/>
        <v>1</v>
      </c>
      <c r="L310" s="7">
        <f t="shared" si="1"/>
        <v>0.25</v>
      </c>
      <c r="M310" s="34">
        <f t="shared" ref="M310:M313" si="194">ROUND(E310*1/3,)</f>
        <v>1</v>
      </c>
      <c r="N310" s="34" t="str">
        <f t="shared" ref="N310:N313" si="195">IF(F310&gt;M310,"Above Benchmark","Below Benchmark")</f>
        <v>Below Benchmark</v>
      </c>
      <c r="O310" s="34">
        <f t="shared" ref="O310:O313" si="196">ROUND(G310*1/3,)</f>
        <v>2</v>
      </c>
      <c r="P310" s="34" t="str">
        <f t="shared" ref="P310:P313" si="197">IF(H310&gt;O310,"Above Benchmark", "Below Benchmark")</f>
        <v>Below Benchmark</v>
      </c>
    </row>
    <row r="311" spans="1:16" ht="15.75" customHeight="1" x14ac:dyDescent="0.75">
      <c r="A311" s="5" t="s">
        <v>143</v>
      </c>
      <c r="B311" s="5" t="s">
        <v>260</v>
      </c>
      <c r="C311" s="5" t="s">
        <v>14</v>
      </c>
      <c r="D311" s="5" t="s">
        <v>247</v>
      </c>
      <c r="E311" s="6">
        <v>27</v>
      </c>
      <c r="F311" s="6">
        <v>3</v>
      </c>
      <c r="G311" s="6">
        <v>32</v>
      </c>
      <c r="H311" s="6">
        <v>3</v>
      </c>
      <c r="I311" s="5" t="str">
        <f>VLOOKUP(B311,Formulas_Majors!A$2:B$1000,2,FALSE)</f>
        <v>Education</v>
      </c>
      <c r="J311" s="5"/>
      <c r="K311">
        <f t="shared" si="0"/>
        <v>5</v>
      </c>
      <c r="L311" s="7">
        <f t="shared" si="1"/>
        <v>0.18518518518518517</v>
      </c>
      <c r="M311" s="34">
        <f t="shared" si="194"/>
        <v>9</v>
      </c>
      <c r="N311" s="34" t="str">
        <f t="shared" si="195"/>
        <v>Below Benchmark</v>
      </c>
      <c r="O311" s="34">
        <f t="shared" si="196"/>
        <v>11</v>
      </c>
      <c r="P311" s="34" t="str">
        <f t="shared" si="197"/>
        <v>Below Benchmark</v>
      </c>
    </row>
    <row r="312" spans="1:16" ht="15.75" customHeight="1" x14ac:dyDescent="0.75">
      <c r="A312" s="5" t="s">
        <v>143</v>
      </c>
      <c r="B312" s="5" t="s">
        <v>261</v>
      </c>
      <c r="C312" s="5" t="s">
        <v>14</v>
      </c>
      <c r="D312" s="5" t="s">
        <v>196</v>
      </c>
      <c r="E312" s="6">
        <v>16</v>
      </c>
      <c r="F312" s="6">
        <v>4</v>
      </c>
      <c r="G312" s="6">
        <v>10</v>
      </c>
      <c r="H312" s="6">
        <v>9</v>
      </c>
      <c r="I312" s="5" t="str">
        <f>VLOOKUP(B312,Formulas_Majors!A$2:B$1000,2,FALSE)</f>
        <v>Performance and Fine Arts</v>
      </c>
      <c r="J312" s="5"/>
      <c r="K312">
        <f t="shared" si="0"/>
        <v>-6</v>
      </c>
      <c r="L312" s="7">
        <f t="shared" si="1"/>
        <v>-0.375</v>
      </c>
      <c r="M312" s="34">
        <f t="shared" si="194"/>
        <v>5</v>
      </c>
      <c r="N312" s="34" t="str">
        <f t="shared" si="195"/>
        <v>Below Benchmark</v>
      </c>
      <c r="O312" s="34">
        <f t="shared" si="196"/>
        <v>3</v>
      </c>
      <c r="P312" s="34" t="str">
        <f t="shared" si="197"/>
        <v>Above Benchmark</v>
      </c>
    </row>
    <row r="313" spans="1:16" ht="15.75" customHeight="1" x14ac:dyDescent="0.75">
      <c r="A313" s="5" t="s">
        <v>143</v>
      </c>
      <c r="B313" s="5" t="s">
        <v>262</v>
      </c>
      <c r="C313" s="5" t="s">
        <v>14</v>
      </c>
      <c r="D313" s="5" t="s">
        <v>196</v>
      </c>
      <c r="E313" s="6">
        <v>30</v>
      </c>
      <c r="F313" s="6">
        <v>11</v>
      </c>
      <c r="G313" s="6">
        <v>32</v>
      </c>
      <c r="H313" s="6">
        <v>15</v>
      </c>
      <c r="I313" s="5" t="str">
        <f>VLOOKUP(B313,Formulas_Majors!A$2:B$1000,2,FALSE)</f>
        <v>Performance and Fine Arts</v>
      </c>
      <c r="J313" s="5"/>
      <c r="K313">
        <f t="shared" si="0"/>
        <v>2</v>
      </c>
      <c r="L313" s="7">
        <f t="shared" si="1"/>
        <v>6.6666666666666666E-2</v>
      </c>
      <c r="M313" s="34">
        <f t="shared" si="194"/>
        <v>10</v>
      </c>
      <c r="N313" s="34" t="str">
        <f t="shared" si="195"/>
        <v>Above Benchmark</v>
      </c>
      <c r="O313" s="34">
        <f t="shared" si="196"/>
        <v>11</v>
      </c>
      <c r="P313" s="34" t="str">
        <f t="shared" si="197"/>
        <v>Above Benchmark</v>
      </c>
    </row>
    <row r="314" spans="1:16" ht="15.75" customHeight="1" x14ac:dyDescent="0.75">
      <c r="A314" s="5" t="s">
        <v>143</v>
      </c>
      <c r="B314" s="5" t="s">
        <v>263</v>
      </c>
      <c r="C314" s="5" t="s">
        <v>73</v>
      </c>
      <c r="D314" s="5" t="s">
        <v>158</v>
      </c>
      <c r="E314" s="6">
        <v>1</v>
      </c>
      <c r="F314" s="6">
        <v>0</v>
      </c>
      <c r="G314" s="6">
        <v>0</v>
      </c>
      <c r="H314" s="6">
        <v>0</v>
      </c>
      <c r="I314" s="5" t="str">
        <f>VLOOKUP(B314,Formulas_Majors!A$2:B$1000,2,FALSE)</f>
        <v>Performance and Fine Arts</v>
      </c>
      <c r="J314" s="5"/>
      <c r="K314">
        <f t="shared" si="0"/>
        <v>-1</v>
      </c>
      <c r="L314" s="7">
        <f t="shared" si="1"/>
        <v>-1</v>
      </c>
      <c r="M314" s="37"/>
      <c r="N314" s="37"/>
      <c r="O314" s="38"/>
      <c r="P314" s="38"/>
    </row>
    <row r="315" spans="1:16" ht="15.75" customHeight="1" x14ac:dyDescent="0.75">
      <c r="A315" s="5" t="s">
        <v>143</v>
      </c>
      <c r="B315" s="5" t="s">
        <v>263</v>
      </c>
      <c r="C315" s="5" t="s">
        <v>73</v>
      </c>
      <c r="D315" s="5" t="s">
        <v>264</v>
      </c>
      <c r="E315" s="6">
        <v>6</v>
      </c>
      <c r="F315" s="6">
        <v>1</v>
      </c>
      <c r="G315" s="6">
        <v>0</v>
      </c>
      <c r="H315" s="6">
        <v>0</v>
      </c>
      <c r="I315" s="5" t="str">
        <f>VLOOKUP(B315,Formulas_Majors!A$2:B$1000,2,FALSE)</f>
        <v>Performance and Fine Arts</v>
      </c>
      <c r="J315" s="5"/>
      <c r="K315">
        <f t="shared" si="0"/>
        <v>-6</v>
      </c>
      <c r="L315" s="7">
        <f t="shared" si="1"/>
        <v>-1</v>
      </c>
      <c r="M315" s="37"/>
      <c r="N315" s="37"/>
      <c r="O315" s="38"/>
      <c r="P315" s="38"/>
    </row>
    <row r="316" spans="1:16" ht="15.75" customHeight="1" x14ac:dyDescent="0.75">
      <c r="A316" s="5" t="s">
        <v>143</v>
      </c>
      <c r="B316" s="5" t="s">
        <v>265</v>
      </c>
      <c r="C316" s="5" t="s">
        <v>14</v>
      </c>
      <c r="D316" s="5" t="s">
        <v>23</v>
      </c>
      <c r="E316" s="6">
        <v>3</v>
      </c>
      <c r="F316" s="6">
        <v>3</v>
      </c>
      <c r="G316" s="6">
        <v>4</v>
      </c>
      <c r="H316" s="6">
        <v>2</v>
      </c>
      <c r="I316" s="5" t="str">
        <f>VLOOKUP(B316,Formulas_Majors!A$2:B$1000,2,FALSE)</f>
        <v>Performance and Fine Arts</v>
      </c>
      <c r="J316" s="5"/>
      <c r="K316">
        <f t="shared" si="0"/>
        <v>1</v>
      </c>
      <c r="L316" s="7">
        <f t="shared" si="1"/>
        <v>0.33333333333333331</v>
      </c>
      <c r="M316" s="34">
        <f t="shared" ref="M316:M319" si="198">ROUND(E316*1/3,)</f>
        <v>1</v>
      </c>
      <c r="N316" s="34" t="str">
        <f t="shared" ref="N316:N319" si="199">IF(F316&gt;M316,"Above Benchmark","Below Benchmark")</f>
        <v>Above Benchmark</v>
      </c>
      <c r="O316" s="34">
        <f t="shared" ref="O316:O319" si="200">ROUND(G316*1/3,)</f>
        <v>1</v>
      </c>
      <c r="P316" s="34" t="str">
        <f t="shared" ref="P316:P319" si="201">IF(H316&gt;O316,"Above Benchmark", "Below Benchmark")</f>
        <v>Above Benchmark</v>
      </c>
    </row>
    <row r="317" spans="1:16" ht="15.75" customHeight="1" x14ac:dyDescent="0.75">
      <c r="A317" s="5" t="s">
        <v>143</v>
      </c>
      <c r="B317" s="5" t="s">
        <v>266</v>
      </c>
      <c r="C317" s="5" t="s">
        <v>14</v>
      </c>
      <c r="D317" s="5" t="s">
        <v>16</v>
      </c>
      <c r="E317" s="6">
        <v>72</v>
      </c>
      <c r="F317" s="6">
        <v>21</v>
      </c>
      <c r="G317" s="6">
        <v>63</v>
      </c>
      <c r="H317" s="6">
        <v>17</v>
      </c>
      <c r="I317" s="5" t="str">
        <f>VLOOKUP(B317,Formulas_Majors!A$2:B$1000,2,FALSE)</f>
        <v>Health</v>
      </c>
      <c r="J317" s="5"/>
      <c r="K317">
        <f t="shared" si="0"/>
        <v>-9</v>
      </c>
      <c r="L317" s="7">
        <f t="shared" si="1"/>
        <v>-0.125</v>
      </c>
      <c r="M317" s="34">
        <f t="shared" si="198"/>
        <v>24</v>
      </c>
      <c r="N317" s="34" t="str">
        <f t="shared" si="199"/>
        <v>Below Benchmark</v>
      </c>
      <c r="O317" s="34">
        <f t="shared" si="200"/>
        <v>21</v>
      </c>
      <c r="P317" s="34" t="str">
        <f t="shared" si="201"/>
        <v>Below Benchmark</v>
      </c>
    </row>
    <row r="318" spans="1:16" ht="15.75" customHeight="1" x14ac:dyDescent="0.75">
      <c r="A318" s="5" t="s">
        <v>143</v>
      </c>
      <c r="B318" s="5" t="s">
        <v>267</v>
      </c>
      <c r="C318" s="5" t="s">
        <v>14</v>
      </c>
      <c r="D318" s="5" t="s">
        <v>247</v>
      </c>
      <c r="E318" s="6">
        <v>27</v>
      </c>
      <c r="F318" s="6">
        <v>4</v>
      </c>
      <c r="G318" s="6">
        <v>23</v>
      </c>
      <c r="H318" s="6">
        <v>7</v>
      </c>
      <c r="I318" s="5" t="str">
        <f>VLOOKUP(B318,Formulas_Majors!A$2:B$1000,2,FALSE)</f>
        <v>Performance and Fine Arts</v>
      </c>
      <c r="J318" s="5"/>
      <c r="K318">
        <f t="shared" si="0"/>
        <v>-4</v>
      </c>
      <c r="L318" s="7">
        <f t="shared" si="1"/>
        <v>-0.14814814814814814</v>
      </c>
      <c r="M318" s="34">
        <f t="shared" si="198"/>
        <v>9</v>
      </c>
      <c r="N318" s="34" t="str">
        <f t="shared" si="199"/>
        <v>Below Benchmark</v>
      </c>
      <c r="O318" s="34">
        <f t="shared" si="200"/>
        <v>8</v>
      </c>
      <c r="P318" s="34" t="str">
        <f t="shared" si="201"/>
        <v>Below Benchmark</v>
      </c>
    </row>
    <row r="319" spans="1:16" ht="15.75" customHeight="1" x14ac:dyDescent="0.75">
      <c r="A319" s="5" t="s">
        <v>143</v>
      </c>
      <c r="B319" s="5" t="s">
        <v>268</v>
      </c>
      <c r="C319" s="5" t="s">
        <v>14</v>
      </c>
      <c r="D319" s="5" t="s">
        <v>152</v>
      </c>
      <c r="E319" s="6">
        <v>15</v>
      </c>
      <c r="F319" s="6">
        <v>6</v>
      </c>
      <c r="G319" s="6">
        <v>12</v>
      </c>
      <c r="H319" s="6">
        <v>6</v>
      </c>
      <c r="I319" s="5" t="str">
        <f>VLOOKUP(B319,Formulas_Majors!A$2:B$1000,2,FALSE)</f>
        <v>Performance and Fine Arts</v>
      </c>
      <c r="J319" s="5"/>
      <c r="K319">
        <f t="shared" si="0"/>
        <v>-3</v>
      </c>
      <c r="L319" s="7">
        <f t="shared" si="1"/>
        <v>-0.2</v>
      </c>
      <c r="M319" s="34">
        <f t="shared" si="198"/>
        <v>5</v>
      </c>
      <c r="N319" s="34" t="str">
        <f t="shared" si="199"/>
        <v>Above Benchmark</v>
      </c>
      <c r="O319" s="34">
        <f t="shared" si="200"/>
        <v>4</v>
      </c>
      <c r="P319" s="34" t="str">
        <f t="shared" si="201"/>
        <v>Above Benchmark</v>
      </c>
    </row>
    <row r="320" spans="1:16" ht="15.75" customHeight="1" x14ac:dyDescent="0.75">
      <c r="A320" s="5" t="s">
        <v>143</v>
      </c>
      <c r="B320" s="5" t="s">
        <v>58</v>
      </c>
      <c r="C320" s="5" t="s">
        <v>18</v>
      </c>
      <c r="D320" s="5" t="s">
        <v>21</v>
      </c>
      <c r="E320" s="6">
        <v>70</v>
      </c>
      <c r="F320" s="6">
        <v>20</v>
      </c>
      <c r="G320" s="6">
        <v>64</v>
      </c>
      <c r="H320" s="6">
        <v>20</v>
      </c>
      <c r="I320" s="5" t="str">
        <f>VLOOKUP(B320,Formulas_Majors!A$2:B$1000,2,FALSE)</f>
        <v>Liberal Arts</v>
      </c>
      <c r="J320" s="5"/>
      <c r="K320">
        <f t="shared" si="0"/>
        <v>-6</v>
      </c>
      <c r="L320" s="7">
        <f t="shared" si="1"/>
        <v>-8.5714285714285715E-2</v>
      </c>
      <c r="M320" s="34">
        <f t="shared" ref="M320:M321" si="202">ROUND(E320*1/6,)</f>
        <v>12</v>
      </c>
      <c r="N320" s="34" t="str">
        <f t="shared" ref="N320:N321" si="203">IF(F320&gt;M320, "Above Benchmark", "Below Benchmark")</f>
        <v>Above Benchmark</v>
      </c>
      <c r="O320" s="34">
        <f t="shared" ref="O320:O321" si="204">ROUND(G320*1/6,)</f>
        <v>11</v>
      </c>
      <c r="P320" s="34" t="str">
        <f t="shared" ref="P320:P321" si="205">IF(H320&gt;O320,"Above Benchmark","Below Benchmark")</f>
        <v>Above Benchmark</v>
      </c>
    </row>
    <row r="321" spans="1:29" ht="15.75" customHeight="1" x14ac:dyDescent="0.75">
      <c r="A321" s="5" t="s">
        <v>143</v>
      </c>
      <c r="B321" s="5" t="s">
        <v>269</v>
      </c>
      <c r="C321" s="5" t="s">
        <v>18</v>
      </c>
      <c r="D321" s="5" t="s">
        <v>37</v>
      </c>
      <c r="E321" s="6">
        <v>162</v>
      </c>
      <c r="F321" s="6">
        <v>26</v>
      </c>
      <c r="G321" s="6">
        <v>191</v>
      </c>
      <c r="H321" s="6">
        <v>22</v>
      </c>
      <c r="I321" s="5" t="str">
        <f>VLOOKUP(B321,Formulas_Majors!A$2:B$1000,2,FALSE)</f>
        <v>Education</v>
      </c>
      <c r="J321" s="5"/>
      <c r="K321">
        <f t="shared" si="0"/>
        <v>29</v>
      </c>
      <c r="L321" s="7">
        <f t="shared" si="1"/>
        <v>0.17901234567901234</v>
      </c>
      <c r="M321" s="34">
        <f t="shared" si="202"/>
        <v>27</v>
      </c>
      <c r="N321" s="34" t="str">
        <f t="shared" si="203"/>
        <v>Below Benchmark</v>
      </c>
      <c r="O321" s="34">
        <f t="shared" si="204"/>
        <v>32</v>
      </c>
      <c r="P321" s="34" t="str">
        <f t="shared" si="205"/>
        <v>Below Benchmark</v>
      </c>
    </row>
    <row r="322" spans="1:29" ht="15.75" customHeight="1" x14ac:dyDescent="0.75">
      <c r="A322" s="5" t="s">
        <v>143</v>
      </c>
      <c r="B322" s="5" t="s">
        <v>269</v>
      </c>
      <c r="C322" s="5" t="s">
        <v>14</v>
      </c>
      <c r="D322" s="5" t="s">
        <v>41</v>
      </c>
      <c r="E322" s="6">
        <v>60</v>
      </c>
      <c r="F322" s="6">
        <v>6</v>
      </c>
      <c r="G322" s="6">
        <v>26</v>
      </c>
      <c r="H322" s="6">
        <v>8</v>
      </c>
      <c r="I322" s="5" t="str">
        <f>VLOOKUP(B322,Formulas_Majors!A$2:B$1000,2,FALSE)</f>
        <v>Education</v>
      </c>
      <c r="J322" s="5"/>
      <c r="K322">
        <f t="shared" si="0"/>
        <v>-34</v>
      </c>
      <c r="L322" s="7">
        <f t="shared" si="1"/>
        <v>-0.56666666666666665</v>
      </c>
      <c r="M322" s="34">
        <f t="shared" ref="M322:M323" si="206">ROUND(E322*1/3,)</f>
        <v>20</v>
      </c>
      <c r="N322" s="34" t="str">
        <f t="shared" ref="N322:N323" si="207">IF(F322&gt;M322,"Above Benchmark","Below Benchmark")</f>
        <v>Below Benchmark</v>
      </c>
      <c r="O322" s="34">
        <f t="shared" ref="O322:O323" si="208">ROUND(G322*1/3,)</f>
        <v>9</v>
      </c>
      <c r="P322" s="34" t="str">
        <f t="shared" ref="P322:P323" si="209">IF(H322&gt;O322,"Above Benchmark", "Below Benchmark")</f>
        <v>Below Benchmark</v>
      </c>
    </row>
    <row r="323" spans="1:29" ht="15.75" customHeight="1" x14ac:dyDescent="0.75">
      <c r="A323" s="5" t="s">
        <v>143</v>
      </c>
      <c r="B323" s="5" t="s">
        <v>270</v>
      </c>
      <c r="C323" s="5" t="s">
        <v>14</v>
      </c>
      <c r="D323" s="5" t="s">
        <v>41</v>
      </c>
      <c r="E323" s="6">
        <v>31</v>
      </c>
      <c r="F323" s="6">
        <v>0</v>
      </c>
      <c r="G323" s="6">
        <v>72</v>
      </c>
      <c r="H323" s="6">
        <v>25</v>
      </c>
      <c r="I323" s="5" t="str">
        <f>VLOOKUP(B323,Formulas_Majors!A$2:B$1000,2,FALSE)</f>
        <v>Education</v>
      </c>
      <c r="J323" s="5"/>
      <c r="K323">
        <f t="shared" si="0"/>
        <v>41</v>
      </c>
      <c r="L323" s="7">
        <f t="shared" si="1"/>
        <v>1.3225806451612903</v>
      </c>
      <c r="M323" s="34">
        <f t="shared" si="206"/>
        <v>10</v>
      </c>
      <c r="N323" s="34" t="str">
        <f t="shared" si="207"/>
        <v>Below Benchmark</v>
      </c>
      <c r="O323" s="34">
        <f t="shared" si="208"/>
        <v>24</v>
      </c>
      <c r="P323" s="34" t="str">
        <f t="shared" si="209"/>
        <v>Above Benchmark</v>
      </c>
    </row>
    <row r="324" spans="1:29" ht="15.75" customHeight="1" x14ac:dyDescent="0.75">
      <c r="A324" s="5" t="s">
        <v>143</v>
      </c>
      <c r="B324" s="5" t="s">
        <v>271</v>
      </c>
      <c r="C324" s="5" t="s">
        <v>18</v>
      </c>
      <c r="D324" s="5" t="s">
        <v>21</v>
      </c>
      <c r="E324" s="6">
        <v>18</v>
      </c>
      <c r="F324" s="6">
        <v>2</v>
      </c>
      <c r="G324" s="6">
        <v>10</v>
      </c>
      <c r="H324" s="6">
        <v>2</v>
      </c>
      <c r="I324" s="5" t="str">
        <f>VLOOKUP(B324,Formulas_Majors!A$2:B$1000,2,FALSE)</f>
        <v>Natural Sciences</v>
      </c>
      <c r="J324" s="5"/>
      <c r="K324">
        <f t="shared" si="0"/>
        <v>-8</v>
      </c>
      <c r="L324" s="7">
        <f t="shared" si="1"/>
        <v>-0.44444444444444442</v>
      </c>
      <c r="M324" s="34">
        <f t="shared" ref="M324:M326" si="210">ROUND(E324*1/6,)</f>
        <v>3</v>
      </c>
      <c r="N324" s="34" t="str">
        <f t="shared" ref="N324:N326" si="211">IF(F324&gt;M324, "Above Benchmark", "Below Benchmark")</f>
        <v>Below Benchmark</v>
      </c>
      <c r="O324" s="34">
        <f t="shared" ref="O324:O326" si="212">ROUND(G324*1/6,)</f>
        <v>2</v>
      </c>
      <c r="P324" s="34" t="str">
        <f t="shared" ref="P324:P326" si="213">IF(H324&gt;O324,"Above Benchmark","Below Benchmark")</f>
        <v>Below Benchmark</v>
      </c>
    </row>
    <row r="325" spans="1:29" ht="15.75" customHeight="1" x14ac:dyDescent="0.75">
      <c r="A325" s="5" t="s">
        <v>143</v>
      </c>
      <c r="B325" s="5" t="s">
        <v>271</v>
      </c>
      <c r="C325" s="5" t="s">
        <v>18</v>
      </c>
      <c r="D325" s="5" t="s">
        <v>37</v>
      </c>
      <c r="E325" s="6">
        <v>47</v>
      </c>
      <c r="F325" s="6">
        <v>1</v>
      </c>
      <c r="G325" s="6">
        <v>47</v>
      </c>
      <c r="H325" s="6">
        <v>2</v>
      </c>
      <c r="I325" s="5" t="str">
        <f>VLOOKUP(B325,Formulas_Majors!A$2:B$1000,2,FALSE)</f>
        <v>Natural Sciences</v>
      </c>
      <c r="J325" s="5"/>
      <c r="K325">
        <f t="shared" si="0"/>
        <v>0</v>
      </c>
      <c r="L325" s="7">
        <f t="shared" si="1"/>
        <v>0</v>
      </c>
      <c r="M325" s="34">
        <f t="shared" si="210"/>
        <v>8</v>
      </c>
      <c r="N325" s="34" t="str">
        <f t="shared" si="211"/>
        <v>Below Benchmark</v>
      </c>
      <c r="O325" s="34">
        <f t="shared" si="212"/>
        <v>8</v>
      </c>
      <c r="P325" s="34" t="str">
        <f t="shared" si="213"/>
        <v>Below Benchmark</v>
      </c>
    </row>
    <row r="326" spans="1:29" ht="15.75" customHeight="1" x14ac:dyDescent="0.75">
      <c r="A326" s="5" t="s">
        <v>143</v>
      </c>
      <c r="B326" s="5" t="s">
        <v>272</v>
      </c>
      <c r="C326" s="5" t="s">
        <v>18</v>
      </c>
      <c r="D326" s="5" t="s">
        <v>21</v>
      </c>
      <c r="E326" s="6">
        <v>4</v>
      </c>
      <c r="F326" s="6">
        <v>0</v>
      </c>
      <c r="G326" s="6">
        <v>1</v>
      </c>
      <c r="H326" s="6">
        <v>0</v>
      </c>
      <c r="I326" s="5" t="str">
        <f>VLOOKUP(B326,Formulas_Majors!A$2:B$1000,2,FALSE)</f>
        <v>Education</v>
      </c>
      <c r="J326" s="5"/>
      <c r="K326">
        <f t="shared" si="0"/>
        <v>-3</v>
      </c>
      <c r="L326" s="7">
        <f t="shared" si="1"/>
        <v>-0.75</v>
      </c>
      <c r="M326" s="34">
        <f t="shared" si="210"/>
        <v>1</v>
      </c>
      <c r="N326" s="34" t="str">
        <f t="shared" si="211"/>
        <v>Below Benchmark</v>
      </c>
      <c r="O326" s="34">
        <f t="shared" si="212"/>
        <v>0</v>
      </c>
      <c r="P326" s="34" t="str">
        <f t="shared" si="213"/>
        <v>Below Benchmark</v>
      </c>
    </row>
    <row r="327" spans="1:29" ht="15.75" customHeight="1" x14ac:dyDescent="0.75">
      <c r="A327" s="5"/>
      <c r="B327" s="5"/>
      <c r="C327" s="5"/>
      <c r="D327" s="5"/>
      <c r="E327" s="6"/>
      <c r="F327" s="6"/>
      <c r="G327" s="6"/>
      <c r="H327" s="6"/>
      <c r="I327" s="5"/>
      <c r="J327" s="5"/>
      <c r="K327">
        <f t="shared" si="0"/>
        <v>0</v>
      </c>
      <c r="L327" s="7" t="e">
        <f t="shared" si="1"/>
        <v>#DIV/0!</v>
      </c>
      <c r="M327" s="37"/>
      <c r="N327" s="37"/>
      <c r="O327" s="38"/>
      <c r="P327" s="38"/>
    </row>
    <row r="328" spans="1:29" ht="15.75" customHeight="1" x14ac:dyDescent="0.75">
      <c r="A328" s="5" t="s">
        <v>143</v>
      </c>
      <c r="B328" s="5" t="s">
        <v>273</v>
      </c>
      <c r="C328" s="5" t="s">
        <v>73</v>
      </c>
      <c r="D328" s="5" t="s">
        <v>154</v>
      </c>
      <c r="E328" s="6">
        <v>6</v>
      </c>
      <c r="F328" s="6">
        <v>19</v>
      </c>
      <c r="G328" s="6">
        <v>1</v>
      </c>
      <c r="H328" s="6">
        <v>7</v>
      </c>
      <c r="I328" s="5" t="str">
        <f>VLOOKUP(B328,Formulas_Majors!A$2:B$1000,2,FALSE)</f>
        <v>Health</v>
      </c>
      <c r="J328" s="5"/>
      <c r="K328">
        <f t="shared" si="0"/>
        <v>-5</v>
      </c>
      <c r="L328" s="7">
        <f t="shared" si="1"/>
        <v>-0.83333333333333337</v>
      </c>
      <c r="M328" s="37"/>
      <c r="N328" s="37"/>
      <c r="O328" s="38"/>
      <c r="P328" s="38"/>
    </row>
    <row r="329" spans="1:29" ht="15.75" customHeight="1" x14ac:dyDescent="0.75">
      <c r="A329" s="5" t="s">
        <v>143</v>
      </c>
      <c r="B329" s="5" t="s">
        <v>274</v>
      </c>
      <c r="C329" s="5" t="s">
        <v>18</v>
      </c>
      <c r="D329" s="5" t="s">
        <v>21</v>
      </c>
      <c r="E329" s="6">
        <v>141</v>
      </c>
      <c r="F329" s="6">
        <v>42</v>
      </c>
      <c r="G329" s="6">
        <v>151</v>
      </c>
      <c r="H329" s="6">
        <v>41</v>
      </c>
      <c r="I329" s="5" t="str">
        <f>VLOOKUP(B329,Formulas_Majors!A$2:B$1000,2,FALSE)</f>
        <v>Liberal Arts</v>
      </c>
      <c r="J329" s="5"/>
      <c r="K329">
        <f t="shared" si="0"/>
        <v>10</v>
      </c>
      <c r="L329" s="7">
        <f t="shared" si="1"/>
        <v>7.0921985815602842E-2</v>
      </c>
      <c r="M329" s="34">
        <f>ROUND(E329*1/6,)</f>
        <v>24</v>
      </c>
      <c r="N329" s="34" t="str">
        <f>IF(F329&gt;M329, "Above Benchmark", "Below Benchmark")</f>
        <v>Above Benchmark</v>
      </c>
      <c r="O329" s="34">
        <f>ROUND(G329*1/6,)</f>
        <v>25</v>
      </c>
      <c r="P329" s="34" t="str">
        <f>IF(H329&gt;O329,"Above Benchmark","Below Benchmark")</f>
        <v>Above Benchmark</v>
      </c>
    </row>
    <row r="330" spans="1:29" ht="15.75" customHeight="1" x14ac:dyDescent="0.75">
      <c r="A330" s="5" t="s">
        <v>143</v>
      </c>
      <c r="B330" s="5" t="s">
        <v>274</v>
      </c>
      <c r="C330" s="5" t="s">
        <v>14</v>
      </c>
      <c r="D330" s="5" t="s">
        <v>23</v>
      </c>
      <c r="E330" s="6">
        <v>40</v>
      </c>
      <c r="F330" s="6">
        <v>16</v>
      </c>
      <c r="G330" s="6">
        <v>30</v>
      </c>
      <c r="H330" s="6">
        <v>19</v>
      </c>
      <c r="I330" s="5" t="str">
        <f>VLOOKUP(B330,Formulas_Majors!A$2:B$1000,2,FALSE)</f>
        <v>Liberal Arts</v>
      </c>
      <c r="J330" s="5"/>
      <c r="K330">
        <f t="shared" si="0"/>
        <v>-10</v>
      </c>
      <c r="L330" s="7">
        <f t="shared" si="1"/>
        <v>-0.25</v>
      </c>
      <c r="M330" s="34">
        <f>ROUND(E330*1/3,)</f>
        <v>13</v>
      </c>
      <c r="N330" s="34" t="str">
        <f>IF(F330&gt;M330,"Above Benchmark","Below Benchmark")</f>
        <v>Above Benchmark</v>
      </c>
      <c r="O330" s="34">
        <f>ROUND(G330*1/3,)</f>
        <v>10</v>
      </c>
      <c r="P330" s="34" t="str">
        <f>IF(H330&gt;O330,"Above Benchmark", "Below Benchmark")</f>
        <v>Above Benchmark</v>
      </c>
    </row>
    <row r="331" spans="1:29" ht="15.75" customHeight="1" x14ac:dyDescent="0.75">
      <c r="A331" s="5" t="s">
        <v>143</v>
      </c>
      <c r="B331" s="5" t="s">
        <v>59</v>
      </c>
      <c r="C331" s="5" t="s">
        <v>18</v>
      </c>
      <c r="D331" s="5" t="s">
        <v>21</v>
      </c>
      <c r="E331" s="6">
        <v>932</v>
      </c>
      <c r="F331" s="6">
        <v>311</v>
      </c>
      <c r="G331" s="6">
        <v>900</v>
      </c>
      <c r="H331" s="6">
        <v>312</v>
      </c>
      <c r="I331" s="5" t="str">
        <f>VLOOKUP(B331,Formulas_Majors!A$2:B$1000,2,FALSE)</f>
        <v>Liberal Arts</v>
      </c>
      <c r="J331" s="5"/>
      <c r="K331">
        <f t="shared" si="0"/>
        <v>-32</v>
      </c>
      <c r="L331" s="7">
        <f t="shared" si="1"/>
        <v>-3.4334763948497854E-2</v>
      </c>
      <c r="M331" s="34">
        <f t="shared" ref="M331:M335" si="214">ROUND(E331*1/6,)</f>
        <v>155</v>
      </c>
      <c r="N331" s="34" t="str">
        <f t="shared" ref="N331:N335" si="215">IF(F331&gt;M331, "Above Benchmark", "Below Benchmark")</f>
        <v>Above Benchmark</v>
      </c>
      <c r="O331" s="34">
        <f t="shared" ref="O331:O335" si="216">ROUND(G331*1/6,)</f>
        <v>150</v>
      </c>
      <c r="P331" s="34" t="str">
        <f t="shared" ref="P331:P335" si="217">IF(H331&gt;O331,"Above Benchmark","Below Benchmark")</f>
        <v>Above Benchmark</v>
      </c>
    </row>
    <row r="332" spans="1:29" ht="15.75" customHeight="1" x14ac:dyDescent="0.75">
      <c r="A332" s="5" t="s">
        <v>143</v>
      </c>
      <c r="B332" s="5" t="s">
        <v>59</v>
      </c>
      <c r="C332" s="5" t="s">
        <v>18</v>
      </c>
      <c r="D332" s="5" t="s">
        <v>37</v>
      </c>
      <c r="E332" s="6">
        <v>522</v>
      </c>
      <c r="F332" s="6">
        <v>188</v>
      </c>
      <c r="G332" s="6">
        <v>544</v>
      </c>
      <c r="H332" s="6">
        <v>181</v>
      </c>
      <c r="I332" s="5" t="str">
        <f>VLOOKUP(B332,Formulas_Majors!A$2:B$1000,2,FALSE)</f>
        <v>Liberal Arts</v>
      </c>
      <c r="J332" s="5"/>
      <c r="K332">
        <f t="shared" si="0"/>
        <v>22</v>
      </c>
      <c r="L332" s="7">
        <f t="shared" si="1"/>
        <v>4.2145593869731802E-2</v>
      </c>
      <c r="M332" s="34">
        <f t="shared" si="214"/>
        <v>87</v>
      </c>
      <c r="N332" s="34" t="str">
        <f t="shared" si="215"/>
        <v>Above Benchmark</v>
      </c>
      <c r="O332" s="34">
        <f t="shared" si="216"/>
        <v>91</v>
      </c>
      <c r="P332" s="34" t="str">
        <f t="shared" si="217"/>
        <v>Above Benchmark</v>
      </c>
    </row>
    <row r="333" spans="1:29" ht="15.75" customHeight="1" x14ac:dyDescent="0.75">
      <c r="A333" s="5" t="s">
        <v>143</v>
      </c>
      <c r="B333" s="5" t="s">
        <v>275</v>
      </c>
      <c r="C333" s="5" t="s">
        <v>18</v>
      </c>
      <c r="D333" s="5" t="s">
        <v>37</v>
      </c>
      <c r="E333" s="6">
        <v>327</v>
      </c>
      <c r="F333" s="6">
        <v>138</v>
      </c>
      <c r="G333" s="6">
        <v>371</v>
      </c>
      <c r="H333" s="6">
        <v>119</v>
      </c>
      <c r="I333" s="5" t="str">
        <f>VLOOKUP(B333,Formulas_Majors!A$2:B$1000,2,FALSE)</f>
        <v>Finance/Accounting</v>
      </c>
      <c r="J333" s="5"/>
      <c r="K333">
        <f t="shared" si="0"/>
        <v>44</v>
      </c>
      <c r="L333" s="7">
        <f t="shared" si="1"/>
        <v>0.13455657492354739</v>
      </c>
      <c r="M333" s="34">
        <f t="shared" si="214"/>
        <v>55</v>
      </c>
      <c r="N333" s="34" t="str">
        <f t="shared" si="215"/>
        <v>Above Benchmark</v>
      </c>
      <c r="O333" s="34">
        <f t="shared" si="216"/>
        <v>62</v>
      </c>
      <c r="P333" s="34" t="str">
        <f t="shared" si="217"/>
        <v>Above Benchmark</v>
      </c>
      <c r="Q333" s="8"/>
      <c r="R333" s="8"/>
      <c r="S333" s="8"/>
      <c r="T333" s="8"/>
      <c r="U333" s="8"/>
      <c r="V333" s="8"/>
      <c r="W333" s="8"/>
      <c r="X333" s="8"/>
      <c r="Y333" s="8"/>
      <c r="Z333" s="8"/>
      <c r="AA333" s="8"/>
      <c r="AB333" s="8"/>
      <c r="AC333" s="8"/>
    </row>
    <row r="334" spans="1:29" ht="15.75" customHeight="1" x14ac:dyDescent="0.75">
      <c r="A334" s="5" t="s">
        <v>143</v>
      </c>
      <c r="B334" s="5" t="s">
        <v>276</v>
      </c>
      <c r="C334" s="5" t="s">
        <v>18</v>
      </c>
      <c r="D334" s="5" t="s">
        <v>21</v>
      </c>
      <c r="E334" s="6">
        <v>22</v>
      </c>
      <c r="F334" s="6">
        <v>2</v>
      </c>
      <c r="G334" s="6">
        <v>16</v>
      </c>
      <c r="H334" s="6">
        <v>1</v>
      </c>
      <c r="I334" s="5" t="str">
        <f>VLOOKUP(B334,Formulas_Majors!A$2:B$1000,2,FALSE)</f>
        <v>Liberal Arts</v>
      </c>
      <c r="J334" s="5"/>
      <c r="K334">
        <f t="shared" si="0"/>
        <v>-6</v>
      </c>
      <c r="L334" s="7">
        <f t="shared" si="1"/>
        <v>-0.27272727272727271</v>
      </c>
      <c r="M334" s="34">
        <f t="shared" si="214"/>
        <v>4</v>
      </c>
      <c r="N334" s="34" t="str">
        <f t="shared" si="215"/>
        <v>Below Benchmark</v>
      </c>
      <c r="O334" s="34">
        <f t="shared" si="216"/>
        <v>3</v>
      </c>
      <c r="P334" s="34" t="str">
        <f t="shared" si="217"/>
        <v>Below Benchmark</v>
      </c>
    </row>
    <row r="335" spans="1:29" ht="15.75" customHeight="1" x14ac:dyDescent="0.75">
      <c r="A335" s="5" t="s">
        <v>143</v>
      </c>
      <c r="B335" s="5" t="s">
        <v>277</v>
      </c>
      <c r="C335" s="5" t="s">
        <v>18</v>
      </c>
      <c r="D335" s="5" t="s">
        <v>21</v>
      </c>
      <c r="E335" s="6">
        <v>2</v>
      </c>
      <c r="F335" s="6">
        <v>0</v>
      </c>
      <c r="G335" s="6">
        <v>5</v>
      </c>
      <c r="H335" s="6">
        <v>0</v>
      </c>
      <c r="I335" s="5" t="str">
        <f>VLOOKUP(B335,Formulas_Majors!A$2:B$1000,2,FALSE)</f>
        <v>Liberal Arts</v>
      </c>
      <c r="J335" s="5"/>
      <c r="K335">
        <f t="shared" si="0"/>
        <v>3</v>
      </c>
      <c r="L335" s="7">
        <f t="shared" si="1"/>
        <v>1.5</v>
      </c>
      <c r="M335" s="34">
        <f t="shared" si="214"/>
        <v>0</v>
      </c>
      <c r="N335" s="34" t="str">
        <f t="shared" si="215"/>
        <v>Below Benchmark</v>
      </c>
      <c r="O335" s="34">
        <f t="shared" si="216"/>
        <v>1</v>
      </c>
      <c r="P335" s="34" t="str">
        <f t="shared" si="217"/>
        <v>Below Benchmark</v>
      </c>
    </row>
    <row r="336" spans="1:29" ht="15.75" customHeight="1" x14ac:dyDescent="0.75">
      <c r="A336" s="5" t="s">
        <v>143</v>
      </c>
      <c r="B336" s="5" t="s">
        <v>278</v>
      </c>
      <c r="C336" s="5" t="s">
        <v>73</v>
      </c>
      <c r="D336" s="5" t="s">
        <v>154</v>
      </c>
      <c r="E336" s="6">
        <v>10</v>
      </c>
      <c r="F336" s="6">
        <v>15</v>
      </c>
      <c r="G336" s="6">
        <v>8</v>
      </c>
      <c r="H336" s="6">
        <v>7</v>
      </c>
      <c r="I336" s="5" t="str">
        <f>VLOOKUP(B336,Formulas_Majors!A$2:B$1000,2,FALSE)</f>
        <v>Education</v>
      </c>
      <c r="J336" s="5"/>
      <c r="K336">
        <f t="shared" si="0"/>
        <v>-2</v>
      </c>
      <c r="L336" s="7">
        <f t="shared" si="1"/>
        <v>-0.2</v>
      </c>
      <c r="M336" s="37"/>
      <c r="N336" s="37"/>
      <c r="O336" s="38"/>
      <c r="P336" s="38"/>
    </row>
    <row r="337" spans="1:29" ht="15.75" customHeight="1" x14ac:dyDescent="0.75">
      <c r="A337" s="5" t="s">
        <v>143</v>
      </c>
      <c r="B337" s="5" t="s">
        <v>278</v>
      </c>
      <c r="C337" s="5" t="s">
        <v>14</v>
      </c>
      <c r="D337" s="5" t="s">
        <v>41</v>
      </c>
      <c r="E337" s="6">
        <v>95</v>
      </c>
      <c r="F337" s="6">
        <v>32</v>
      </c>
      <c r="G337" s="6">
        <v>85</v>
      </c>
      <c r="H337" s="6">
        <v>37</v>
      </c>
      <c r="I337" s="5" t="str">
        <f>VLOOKUP(B337,Formulas_Majors!A$2:B$1000,2,FALSE)</f>
        <v>Education</v>
      </c>
      <c r="J337" s="5"/>
      <c r="K337">
        <f t="shared" si="0"/>
        <v>-10</v>
      </c>
      <c r="L337" s="7">
        <f t="shared" si="1"/>
        <v>-0.10526315789473684</v>
      </c>
      <c r="M337" s="34">
        <f t="shared" ref="M337:M338" si="218">ROUND(E337*1/3,)</f>
        <v>32</v>
      </c>
      <c r="N337" s="34" t="str">
        <f t="shared" ref="N337:N338" si="219">IF(F337&gt;M337,"Above Benchmark","Below Benchmark")</f>
        <v>Below Benchmark</v>
      </c>
      <c r="O337" s="34">
        <f t="shared" ref="O337:O338" si="220">ROUND(G337*1/3,)</f>
        <v>28</v>
      </c>
      <c r="P337" s="34" t="str">
        <f t="shared" ref="P337:P338" si="221">IF(H337&gt;O337,"Above Benchmark", "Below Benchmark")</f>
        <v>Above Benchmark</v>
      </c>
    </row>
    <row r="338" spans="1:29" ht="15.75" customHeight="1" x14ac:dyDescent="0.75">
      <c r="A338" s="5" t="s">
        <v>143</v>
      </c>
      <c r="B338" s="5" t="s">
        <v>279</v>
      </c>
      <c r="C338" s="5" t="s">
        <v>14</v>
      </c>
      <c r="D338" s="5" t="s">
        <v>41</v>
      </c>
      <c r="E338" s="6">
        <v>2</v>
      </c>
      <c r="F338" s="6">
        <v>32</v>
      </c>
      <c r="G338" s="6">
        <v>0</v>
      </c>
      <c r="H338" s="6">
        <v>2</v>
      </c>
      <c r="I338" s="5" t="str">
        <f>VLOOKUP(B338,Formulas_Majors!A$2:B$1000,2,FALSE)</f>
        <v>Education</v>
      </c>
      <c r="J338" s="5"/>
      <c r="K338">
        <f t="shared" si="0"/>
        <v>-2</v>
      </c>
      <c r="L338" s="7">
        <f t="shared" si="1"/>
        <v>-1</v>
      </c>
      <c r="M338" s="34">
        <f t="shared" si="218"/>
        <v>1</v>
      </c>
      <c r="N338" s="34" t="str">
        <f t="shared" si="219"/>
        <v>Above Benchmark</v>
      </c>
      <c r="O338" s="34">
        <f t="shared" si="220"/>
        <v>0</v>
      </c>
      <c r="P338" s="34" t="str">
        <f t="shared" si="221"/>
        <v>Above Benchmark</v>
      </c>
    </row>
    <row r="339" spans="1:29" ht="15.75" customHeight="1" x14ac:dyDescent="0.75">
      <c r="A339" s="5" t="s">
        <v>143</v>
      </c>
      <c r="B339" s="5" t="s">
        <v>280</v>
      </c>
      <c r="C339" s="5" t="s">
        <v>73</v>
      </c>
      <c r="D339" s="5" t="s">
        <v>154</v>
      </c>
      <c r="E339" s="6">
        <v>21</v>
      </c>
      <c r="F339" s="6">
        <v>37</v>
      </c>
      <c r="G339" s="6">
        <v>35</v>
      </c>
      <c r="H339" s="6">
        <v>20</v>
      </c>
      <c r="I339" s="5" t="str">
        <f>VLOOKUP(B339,Formulas_Majors!A$2:B$1000,2,FALSE)</f>
        <v>Education</v>
      </c>
      <c r="J339" s="5"/>
      <c r="K339">
        <f t="shared" si="0"/>
        <v>14</v>
      </c>
      <c r="L339" s="7">
        <f t="shared" si="1"/>
        <v>0.66666666666666663</v>
      </c>
      <c r="M339" s="37"/>
      <c r="N339" s="37"/>
      <c r="O339" s="38"/>
      <c r="P339" s="38"/>
    </row>
    <row r="340" spans="1:29" ht="15.75" customHeight="1" x14ac:dyDescent="0.75">
      <c r="A340" s="5" t="s">
        <v>143</v>
      </c>
      <c r="B340" s="5" t="s">
        <v>280</v>
      </c>
      <c r="C340" s="5" t="s">
        <v>14</v>
      </c>
      <c r="D340" s="5" t="s">
        <v>41</v>
      </c>
      <c r="E340" s="6">
        <v>80</v>
      </c>
      <c r="F340" s="6">
        <v>20</v>
      </c>
      <c r="G340" s="6">
        <v>67</v>
      </c>
      <c r="H340" s="6">
        <v>34</v>
      </c>
      <c r="I340" s="5" t="str">
        <f>VLOOKUP(B340,Formulas_Majors!A$2:B$1000,2,FALSE)</f>
        <v>Education</v>
      </c>
      <c r="J340" s="5"/>
      <c r="K340">
        <f t="shared" si="0"/>
        <v>-13</v>
      </c>
      <c r="L340" s="7">
        <f t="shared" si="1"/>
        <v>-0.16250000000000001</v>
      </c>
      <c r="M340" s="34">
        <f t="shared" ref="M340:M341" si="222">ROUND(E340*1/3,)</f>
        <v>27</v>
      </c>
      <c r="N340" s="34" t="str">
        <f t="shared" ref="N340:N341" si="223">IF(F340&gt;M340,"Above Benchmark","Below Benchmark")</f>
        <v>Below Benchmark</v>
      </c>
      <c r="O340" s="34">
        <f t="shared" ref="O340:O341" si="224">ROUND(G340*1/3,)</f>
        <v>22</v>
      </c>
      <c r="P340" s="34" t="str">
        <f t="shared" ref="P340:P341" si="225">IF(H340&gt;O340,"Above Benchmark", "Below Benchmark")</f>
        <v>Above Benchmark</v>
      </c>
    </row>
    <row r="341" spans="1:29" ht="15.75" customHeight="1" x14ac:dyDescent="0.75">
      <c r="A341" s="5" t="s">
        <v>143</v>
      </c>
      <c r="B341" s="5" t="s">
        <v>281</v>
      </c>
      <c r="C341" s="5" t="s">
        <v>14</v>
      </c>
      <c r="D341" s="5" t="s">
        <v>23</v>
      </c>
      <c r="E341" s="6">
        <v>10</v>
      </c>
      <c r="F341" s="6">
        <v>7</v>
      </c>
      <c r="G341" s="6">
        <v>14</v>
      </c>
      <c r="H341" s="6">
        <v>6</v>
      </c>
      <c r="I341" s="5" t="str">
        <f>VLOOKUP(B341,Formulas_Majors!A$2:B$1000,2,FALSE)</f>
        <v>Communications/Media</v>
      </c>
      <c r="J341" s="5"/>
      <c r="K341">
        <f t="shared" si="0"/>
        <v>4</v>
      </c>
      <c r="L341" s="7">
        <f t="shared" si="1"/>
        <v>0.4</v>
      </c>
      <c r="M341" s="34">
        <f t="shared" si="222"/>
        <v>3</v>
      </c>
      <c r="N341" s="34" t="str">
        <f t="shared" si="223"/>
        <v>Above Benchmark</v>
      </c>
      <c r="O341" s="34">
        <f t="shared" si="224"/>
        <v>5</v>
      </c>
      <c r="P341" s="34" t="str">
        <f t="shared" si="225"/>
        <v>Above Benchmark</v>
      </c>
    </row>
    <row r="342" spans="1:29" ht="15.75" customHeight="1" x14ac:dyDescent="0.75">
      <c r="A342" s="5" t="s">
        <v>143</v>
      </c>
      <c r="B342" s="5" t="s">
        <v>282</v>
      </c>
      <c r="C342" s="5" t="s">
        <v>18</v>
      </c>
      <c r="D342" s="5" t="s">
        <v>21</v>
      </c>
      <c r="E342" s="6">
        <v>43</v>
      </c>
      <c r="F342" s="6">
        <v>6</v>
      </c>
      <c r="G342" s="6">
        <v>37</v>
      </c>
      <c r="H342" s="6">
        <v>17</v>
      </c>
      <c r="I342" s="5" t="str">
        <f>VLOOKUP(B342,Formulas_Majors!A$2:B$1000,2,FALSE)</f>
        <v>Education</v>
      </c>
      <c r="J342" s="5"/>
      <c r="K342">
        <f t="shared" si="0"/>
        <v>-6</v>
      </c>
      <c r="L342" s="7">
        <f t="shared" si="1"/>
        <v>-0.13953488372093023</v>
      </c>
      <c r="M342" s="34">
        <f>ROUND(E342*1/6,)</f>
        <v>7</v>
      </c>
      <c r="N342" s="34" t="str">
        <f>IF(F342&gt;M342, "Above Benchmark", "Below Benchmark")</f>
        <v>Below Benchmark</v>
      </c>
      <c r="O342" s="34">
        <f>ROUND(G342*1/6,)</f>
        <v>6</v>
      </c>
      <c r="P342" s="34" t="str">
        <f>IF(H342&gt;O342,"Above Benchmark","Below Benchmark")</f>
        <v>Above Benchmark</v>
      </c>
    </row>
    <row r="343" spans="1:29" ht="15.75" customHeight="1" x14ac:dyDescent="0.75">
      <c r="A343" s="5" t="s">
        <v>143</v>
      </c>
      <c r="B343" s="5" t="s">
        <v>282</v>
      </c>
      <c r="C343" s="5" t="s">
        <v>14</v>
      </c>
      <c r="D343" s="5" t="s">
        <v>23</v>
      </c>
      <c r="E343" s="6">
        <v>31</v>
      </c>
      <c r="F343" s="6">
        <v>5</v>
      </c>
      <c r="G343" s="6">
        <v>19</v>
      </c>
      <c r="H343" s="6">
        <v>14</v>
      </c>
      <c r="I343" s="5" t="str">
        <f>VLOOKUP(B343,Formulas_Majors!A$2:B$1000,2,FALSE)</f>
        <v>Education</v>
      </c>
      <c r="J343" s="5"/>
      <c r="K343">
        <f t="shared" si="0"/>
        <v>-12</v>
      </c>
      <c r="L343" s="7">
        <f t="shared" si="1"/>
        <v>-0.38709677419354838</v>
      </c>
      <c r="M343" s="34">
        <f>ROUND(E343*1/3,)</f>
        <v>10</v>
      </c>
      <c r="N343" s="34" t="str">
        <f>IF(F343&gt;M343,"Above Benchmark","Below Benchmark")</f>
        <v>Below Benchmark</v>
      </c>
      <c r="O343" s="34">
        <f>ROUND(G343*1/3,)</f>
        <v>6</v>
      </c>
      <c r="P343" s="34" t="str">
        <f>IF(H343&gt;O343,"Above Benchmark", "Below Benchmark")</f>
        <v>Above Benchmark</v>
      </c>
    </row>
    <row r="344" spans="1:29" ht="15.75" customHeight="1" x14ac:dyDescent="0.75">
      <c r="A344" s="5" t="s">
        <v>143</v>
      </c>
      <c r="B344" s="5" t="s">
        <v>65</v>
      </c>
      <c r="C344" s="5" t="s">
        <v>18</v>
      </c>
      <c r="D344" s="5" t="s">
        <v>21</v>
      </c>
      <c r="E344" s="6">
        <v>111</v>
      </c>
      <c r="F344" s="6">
        <v>22</v>
      </c>
      <c r="G344" s="6">
        <v>104</v>
      </c>
      <c r="H344" s="6">
        <v>30</v>
      </c>
      <c r="I344" s="5" t="str">
        <f>VLOOKUP(B344,Formulas_Majors!A$2:B$1000,2,FALSE)</f>
        <v>Liberal Arts</v>
      </c>
      <c r="J344" s="5"/>
      <c r="K344">
        <f t="shared" si="0"/>
        <v>-7</v>
      </c>
      <c r="L344" s="7">
        <f t="shared" si="1"/>
        <v>-6.3063063063063057E-2</v>
      </c>
      <c r="M344" s="34">
        <f>ROUND(E344*1/6,)</f>
        <v>19</v>
      </c>
      <c r="N344" s="34" t="str">
        <f>IF(F344&gt;M344, "Above Benchmark", "Below Benchmark")</f>
        <v>Above Benchmark</v>
      </c>
      <c r="O344" s="34">
        <f>ROUND(G344*1/6,)</f>
        <v>17</v>
      </c>
      <c r="P344" s="34" t="str">
        <f>IF(H344&gt;O344,"Above Benchmark","Below Benchmark")</f>
        <v>Above Benchmark</v>
      </c>
    </row>
    <row r="345" spans="1:29" ht="15.75" customHeight="1" x14ac:dyDescent="0.75">
      <c r="A345" s="5" t="s">
        <v>143</v>
      </c>
      <c r="B345" s="5" t="s">
        <v>65</v>
      </c>
      <c r="C345" s="5" t="s">
        <v>14</v>
      </c>
      <c r="D345" s="5" t="s">
        <v>23</v>
      </c>
      <c r="E345" s="6">
        <v>14</v>
      </c>
      <c r="F345" s="6">
        <v>2</v>
      </c>
      <c r="G345" s="6">
        <v>10</v>
      </c>
      <c r="H345" s="6">
        <v>3</v>
      </c>
      <c r="I345" s="5" t="str">
        <f>VLOOKUP(B345,Formulas_Majors!A$2:B$1000,2,FALSE)</f>
        <v>Liberal Arts</v>
      </c>
      <c r="J345" s="5"/>
      <c r="K345">
        <f t="shared" si="0"/>
        <v>-4</v>
      </c>
      <c r="L345" s="7">
        <f t="shared" si="1"/>
        <v>-0.2857142857142857</v>
      </c>
      <c r="M345" s="34">
        <f t="shared" ref="M345:M346" si="226">ROUND(E345*1/3,)</f>
        <v>5</v>
      </c>
      <c r="N345" s="34" t="str">
        <f t="shared" ref="N345:N346" si="227">IF(F345&gt;M345,"Above Benchmark","Below Benchmark")</f>
        <v>Below Benchmark</v>
      </c>
      <c r="O345" s="34">
        <f t="shared" ref="O345:O346" si="228">ROUND(G345*1/3,)</f>
        <v>3</v>
      </c>
      <c r="P345" s="34" t="str">
        <f t="shared" ref="P345:P346" si="229">IF(H345&gt;O345,"Above Benchmark", "Below Benchmark")</f>
        <v>Below Benchmark</v>
      </c>
    </row>
    <row r="346" spans="1:29" ht="15.75" customHeight="1" x14ac:dyDescent="0.75">
      <c r="A346" s="5" t="s">
        <v>143</v>
      </c>
      <c r="B346" s="5" t="s">
        <v>283</v>
      </c>
      <c r="C346" s="5" t="s">
        <v>14</v>
      </c>
      <c r="D346" s="5" t="s">
        <v>152</v>
      </c>
      <c r="E346" s="6">
        <v>22</v>
      </c>
      <c r="F346" s="6">
        <v>0</v>
      </c>
      <c r="G346" s="6">
        <v>25</v>
      </c>
      <c r="H346" s="6">
        <v>5</v>
      </c>
      <c r="I346" s="5" t="str">
        <f>VLOOKUP(B346,Formulas_Majors!A$2:B$1000,2,FALSE)</f>
        <v>Communications/Media</v>
      </c>
      <c r="J346" s="5"/>
      <c r="K346">
        <f t="shared" si="0"/>
        <v>3</v>
      </c>
      <c r="L346" s="7">
        <f t="shared" si="1"/>
        <v>0.13636363636363635</v>
      </c>
      <c r="M346" s="34">
        <f t="shared" si="226"/>
        <v>7</v>
      </c>
      <c r="N346" s="34" t="str">
        <f t="shared" si="227"/>
        <v>Below Benchmark</v>
      </c>
      <c r="O346" s="34">
        <f t="shared" si="228"/>
        <v>8</v>
      </c>
      <c r="P346" s="34" t="str">
        <f t="shared" si="229"/>
        <v>Below Benchmark</v>
      </c>
    </row>
    <row r="347" spans="1:29" ht="15.75" customHeight="1" x14ac:dyDescent="0.75">
      <c r="A347" s="5" t="s">
        <v>143</v>
      </c>
      <c r="B347" s="5" t="s">
        <v>66</v>
      </c>
      <c r="C347" s="5" t="s">
        <v>18</v>
      </c>
      <c r="D347" s="5" t="s">
        <v>21</v>
      </c>
      <c r="E347" s="6">
        <v>23</v>
      </c>
      <c r="F347" s="6">
        <v>0</v>
      </c>
      <c r="G347" s="6">
        <v>24</v>
      </c>
      <c r="H347" s="6">
        <v>1</v>
      </c>
      <c r="I347" s="5" t="str">
        <f>VLOOKUP(B347,Formulas_Majors!A$2:B$1000,2,FALSE)</f>
        <v>Liberal Arts</v>
      </c>
      <c r="J347" s="5"/>
      <c r="K347">
        <f t="shared" si="0"/>
        <v>1</v>
      </c>
      <c r="L347" s="7">
        <f t="shared" si="1"/>
        <v>4.3478260869565216E-2</v>
      </c>
      <c r="M347" s="34">
        <f>ROUND(E347*1/6,)</f>
        <v>4</v>
      </c>
      <c r="N347" s="34" t="str">
        <f>IF(F347&gt;M347, "Above Benchmark", "Below Benchmark")</f>
        <v>Below Benchmark</v>
      </c>
      <c r="O347" s="34">
        <f>ROUND(G347*1/6,)</f>
        <v>4</v>
      </c>
      <c r="P347" s="34" t="str">
        <f>IF(H347&gt;O347,"Above Benchmark","Below Benchmark")</f>
        <v>Below Benchmark</v>
      </c>
    </row>
    <row r="348" spans="1:29" ht="15.75" customHeight="1" x14ac:dyDescent="0.75">
      <c r="A348" s="5" t="s">
        <v>143</v>
      </c>
      <c r="B348" s="5" t="s">
        <v>66</v>
      </c>
      <c r="C348" s="5" t="s">
        <v>14</v>
      </c>
      <c r="D348" s="5" t="s">
        <v>23</v>
      </c>
      <c r="E348" s="6">
        <v>6</v>
      </c>
      <c r="F348" s="6">
        <v>4</v>
      </c>
      <c r="G348" s="6">
        <v>4</v>
      </c>
      <c r="H348" s="6">
        <v>2</v>
      </c>
      <c r="I348" s="5" t="str">
        <f>VLOOKUP(B348,Formulas_Majors!A$2:B$1000,2,FALSE)</f>
        <v>Liberal Arts</v>
      </c>
      <c r="J348" s="5"/>
      <c r="K348">
        <f t="shared" si="0"/>
        <v>-2</v>
      </c>
      <c r="L348" s="7">
        <f t="shared" si="1"/>
        <v>-0.33333333333333331</v>
      </c>
      <c r="M348" s="34">
        <f>ROUND(E348*1/3,)</f>
        <v>2</v>
      </c>
      <c r="N348" s="34" t="str">
        <f>IF(F348&gt;M348,"Above Benchmark","Below Benchmark")</f>
        <v>Above Benchmark</v>
      </c>
      <c r="O348" s="34">
        <f>ROUND(G348*1/3,)</f>
        <v>1</v>
      </c>
      <c r="P348" s="34" t="str">
        <f>IF(H348&gt;O348,"Above Benchmark", "Below Benchmark")</f>
        <v>Above Benchmark</v>
      </c>
    </row>
    <row r="349" spans="1:29" ht="15.75" customHeight="1" x14ac:dyDescent="0.75">
      <c r="A349" s="5" t="s">
        <v>143</v>
      </c>
      <c r="B349" s="5" t="s">
        <v>284</v>
      </c>
      <c r="C349" s="5" t="s">
        <v>18</v>
      </c>
      <c r="D349" s="5" t="s">
        <v>21</v>
      </c>
      <c r="E349" s="6">
        <v>6</v>
      </c>
      <c r="F349" s="6">
        <v>0</v>
      </c>
      <c r="G349" s="6">
        <v>9</v>
      </c>
      <c r="H349" s="6">
        <v>3</v>
      </c>
      <c r="I349" s="5" t="str">
        <f>VLOOKUP(B349,Formulas_Majors!A$2:B$1000,2,FALSE)</f>
        <v>Education</v>
      </c>
      <c r="J349" s="5"/>
      <c r="K349">
        <f t="shared" si="0"/>
        <v>3</v>
      </c>
      <c r="L349" s="7">
        <f t="shared" si="1"/>
        <v>0.5</v>
      </c>
      <c r="M349" s="34">
        <f>ROUND(E349*1/6,)</f>
        <v>1</v>
      </c>
      <c r="N349" s="34" t="str">
        <f>IF(F349&gt;M349, "Above Benchmark", "Below Benchmark")</f>
        <v>Below Benchmark</v>
      </c>
      <c r="O349" s="34">
        <f>ROUND(G349*1/6,)</f>
        <v>2</v>
      </c>
      <c r="P349" s="34" t="str">
        <f>IF(H349&gt;O349,"Above Benchmark","Below Benchmark")</f>
        <v>Above Benchmark</v>
      </c>
      <c r="Q349" s="8"/>
      <c r="R349" s="8"/>
      <c r="S349" s="8"/>
      <c r="T349" s="8"/>
      <c r="U349" s="8"/>
      <c r="V349" s="8"/>
      <c r="W349" s="8"/>
      <c r="X349" s="8"/>
      <c r="Y349" s="8"/>
      <c r="Z349" s="8"/>
      <c r="AA349" s="8"/>
      <c r="AB349" s="8"/>
      <c r="AC349" s="8"/>
    </row>
    <row r="350" spans="1:29" ht="15.75" customHeight="1" x14ac:dyDescent="0.75">
      <c r="A350" s="5" t="s">
        <v>143</v>
      </c>
      <c r="B350" s="5" t="s">
        <v>284</v>
      </c>
      <c r="C350" s="5" t="s">
        <v>14</v>
      </c>
      <c r="D350" s="5" t="s">
        <v>23</v>
      </c>
      <c r="E350" s="6">
        <v>12</v>
      </c>
      <c r="F350" s="6">
        <v>2</v>
      </c>
      <c r="G350" s="6">
        <v>11</v>
      </c>
      <c r="H350" s="6">
        <v>3</v>
      </c>
      <c r="I350" s="5" t="str">
        <f>VLOOKUP(B350,Formulas_Majors!A$2:B$1000,2,FALSE)</f>
        <v>Education</v>
      </c>
      <c r="J350" s="5"/>
      <c r="K350">
        <f t="shared" si="0"/>
        <v>-1</v>
      </c>
      <c r="L350" s="7">
        <f t="shared" si="1"/>
        <v>-8.3333333333333329E-2</v>
      </c>
      <c r="M350" s="34">
        <f>ROUND(E350*1/3,)</f>
        <v>4</v>
      </c>
      <c r="N350" s="34" t="str">
        <f>IF(F350&gt;M350,"Above Benchmark","Below Benchmark")</f>
        <v>Below Benchmark</v>
      </c>
      <c r="O350" s="34">
        <f>ROUND(G350*1/3,)</f>
        <v>4</v>
      </c>
      <c r="P350" s="34" t="str">
        <f>IF(H350&gt;O350,"Above Benchmark", "Below Benchmark")</f>
        <v>Below Benchmark</v>
      </c>
    </row>
    <row r="351" spans="1:29" ht="15.75" customHeight="1" x14ac:dyDescent="0.75">
      <c r="A351" s="5" t="s">
        <v>143</v>
      </c>
      <c r="B351" s="5" t="s">
        <v>285</v>
      </c>
      <c r="C351" s="5" t="s">
        <v>18</v>
      </c>
      <c r="D351" s="5" t="s">
        <v>21</v>
      </c>
      <c r="E351" s="6">
        <v>12</v>
      </c>
      <c r="F351" s="6">
        <v>0</v>
      </c>
      <c r="G351" s="6">
        <v>18</v>
      </c>
      <c r="H351" s="6">
        <v>0</v>
      </c>
      <c r="I351" s="5" t="str">
        <f>VLOOKUP(B351,Formulas_Majors!A$2:B$1000,2,FALSE)</f>
        <v>Liberal Arts</v>
      </c>
      <c r="J351" s="5"/>
      <c r="K351">
        <f t="shared" si="0"/>
        <v>6</v>
      </c>
      <c r="L351" s="7">
        <f t="shared" si="1"/>
        <v>0.5</v>
      </c>
      <c r="M351" s="34">
        <f>ROUND(E351*1/6,)</f>
        <v>2</v>
      </c>
      <c r="N351" s="34" t="str">
        <f>IF(F351&gt;M351, "Above Benchmark", "Below Benchmark")</f>
        <v>Below Benchmark</v>
      </c>
      <c r="O351" s="34">
        <f>ROUND(G351*1/6,)</f>
        <v>3</v>
      </c>
      <c r="P351" s="34" t="str">
        <f>IF(H351&gt;O351,"Above Benchmark","Below Benchmark")</f>
        <v>Below Benchmark</v>
      </c>
    </row>
    <row r="352" spans="1:29" ht="15.75" customHeight="1" x14ac:dyDescent="0.75">
      <c r="A352" s="5" t="s">
        <v>143</v>
      </c>
      <c r="B352" s="5" t="s">
        <v>286</v>
      </c>
      <c r="C352" s="5" t="s">
        <v>14</v>
      </c>
      <c r="D352" s="5" t="s">
        <v>16</v>
      </c>
      <c r="E352" s="6">
        <v>76</v>
      </c>
      <c r="F352" s="6">
        <v>27</v>
      </c>
      <c r="G352" s="6">
        <v>71</v>
      </c>
      <c r="H352" s="6">
        <v>32</v>
      </c>
      <c r="I352" s="5" t="str">
        <f>VLOOKUP(B352,Formulas_Majors!A$2:B$1000,2,FALSE)</f>
        <v>Health</v>
      </c>
      <c r="J352" s="5"/>
      <c r="K352">
        <f t="shared" si="0"/>
        <v>-5</v>
      </c>
      <c r="L352" s="7">
        <f t="shared" si="1"/>
        <v>-6.5789473684210523E-2</v>
      </c>
      <c r="M352" s="34">
        <f>ROUND(E352*1/3,)</f>
        <v>25</v>
      </c>
      <c r="N352" s="34" t="str">
        <f>IF(F352&gt;M352,"Above Benchmark","Below Benchmark")</f>
        <v>Above Benchmark</v>
      </c>
      <c r="O352" s="34">
        <f>ROUND(G352*1/3,)</f>
        <v>24</v>
      </c>
      <c r="P352" s="34" t="str">
        <f>IF(H352&gt;O352,"Above Benchmark", "Below Benchmark")</f>
        <v>Above Benchmark</v>
      </c>
    </row>
    <row r="353" spans="1:29" ht="15.75" customHeight="1" x14ac:dyDescent="0.75">
      <c r="A353" s="5" t="s">
        <v>143</v>
      </c>
      <c r="B353" s="5" t="s">
        <v>287</v>
      </c>
      <c r="C353" s="5" t="s">
        <v>18</v>
      </c>
      <c r="D353" s="5" t="s">
        <v>21</v>
      </c>
      <c r="E353" s="6">
        <v>265</v>
      </c>
      <c r="F353" s="6">
        <v>84</v>
      </c>
      <c r="G353" s="6"/>
      <c r="H353" s="6"/>
      <c r="I353" s="5" t="str">
        <f>VLOOKUP(B353,Formulas_Majors!A$2:B$1000,2,FALSE)</f>
        <v>Health</v>
      </c>
      <c r="J353" s="5"/>
      <c r="K353">
        <f t="shared" si="0"/>
        <v>-265</v>
      </c>
      <c r="L353" s="7">
        <f t="shared" si="1"/>
        <v>-1</v>
      </c>
      <c r="M353" s="34">
        <f>ROUND(E353*1/6,)</f>
        <v>44</v>
      </c>
      <c r="N353" s="34" t="str">
        <f>IF(F353&gt;M353, "Above Benchmark", "Below Benchmark")</f>
        <v>Above Benchmark</v>
      </c>
      <c r="O353" s="34">
        <f>ROUND(G353*1/6,)</f>
        <v>0</v>
      </c>
      <c r="P353" s="34" t="str">
        <f>IF(H353&gt;O353,"Above Benchmark","Below Benchmark")</f>
        <v>Below Benchmark</v>
      </c>
    </row>
    <row r="354" spans="1:29" ht="15.75" customHeight="1" x14ac:dyDescent="0.75">
      <c r="A354" s="5" t="s">
        <v>143</v>
      </c>
      <c r="B354" s="5" t="s">
        <v>288</v>
      </c>
      <c r="C354" s="5" t="s">
        <v>14</v>
      </c>
      <c r="D354" s="5" t="s">
        <v>16</v>
      </c>
      <c r="E354" s="6">
        <v>29</v>
      </c>
      <c r="F354" s="6">
        <v>18</v>
      </c>
      <c r="G354" s="6">
        <v>32</v>
      </c>
      <c r="H354" s="6">
        <v>16</v>
      </c>
      <c r="I354" s="5" t="str">
        <f>VLOOKUP(B354,Formulas_Majors!A$2:B$1000,2,FALSE)</f>
        <v>Communications/Media</v>
      </c>
      <c r="J354" s="5"/>
      <c r="K354">
        <f t="shared" si="0"/>
        <v>3</v>
      </c>
      <c r="L354" s="7">
        <f t="shared" si="1"/>
        <v>0.10344827586206896</v>
      </c>
      <c r="M354" s="34">
        <f t="shared" ref="M354:M356" si="230">ROUND(E354*1/3,)</f>
        <v>10</v>
      </c>
      <c r="N354" s="34" t="str">
        <f t="shared" ref="N354:N356" si="231">IF(F354&gt;M354,"Above Benchmark","Below Benchmark")</f>
        <v>Above Benchmark</v>
      </c>
      <c r="O354" s="34">
        <f t="shared" ref="O354:O356" si="232">ROUND(G354*1/3,)</f>
        <v>11</v>
      </c>
      <c r="P354" s="34" t="str">
        <f t="shared" ref="P354:P356" si="233">IF(H354&gt;O354,"Above Benchmark", "Below Benchmark")</f>
        <v>Above Benchmark</v>
      </c>
    </row>
    <row r="355" spans="1:29" ht="15.75" customHeight="1" x14ac:dyDescent="0.75">
      <c r="A355" s="5" t="s">
        <v>143</v>
      </c>
      <c r="B355" s="5" t="s">
        <v>289</v>
      </c>
      <c r="C355" s="5" t="s">
        <v>14</v>
      </c>
      <c r="D355" s="5" t="s">
        <v>41</v>
      </c>
      <c r="E355" s="6">
        <v>17</v>
      </c>
      <c r="F355" s="6">
        <v>18</v>
      </c>
      <c r="G355" s="6">
        <v>24</v>
      </c>
      <c r="H355" s="6">
        <v>26</v>
      </c>
      <c r="I355" s="5" t="str">
        <f>VLOOKUP(B355,Formulas_Majors!A$2:B$1000,2,FALSE)</f>
        <v>Education</v>
      </c>
      <c r="J355" s="5"/>
      <c r="K355">
        <f t="shared" si="0"/>
        <v>7</v>
      </c>
      <c r="L355" s="7">
        <f t="shared" si="1"/>
        <v>0.41176470588235292</v>
      </c>
      <c r="M355" s="34">
        <f t="shared" si="230"/>
        <v>6</v>
      </c>
      <c r="N355" s="34" t="str">
        <f t="shared" si="231"/>
        <v>Above Benchmark</v>
      </c>
      <c r="O355" s="34">
        <f t="shared" si="232"/>
        <v>8</v>
      </c>
      <c r="P355" s="34" t="str">
        <f t="shared" si="233"/>
        <v>Above Benchmark</v>
      </c>
    </row>
    <row r="356" spans="1:29" ht="15.75" customHeight="1" x14ac:dyDescent="0.75">
      <c r="A356" s="5" t="s">
        <v>143</v>
      </c>
      <c r="B356" s="5" t="s">
        <v>290</v>
      </c>
      <c r="C356" s="5" t="s">
        <v>14</v>
      </c>
      <c r="D356" s="5" t="s">
        <v>41</v>
      </c>
      <c r="E356" s="6">
        <v>268</v>
      </c>
      <c r="F356" s="6">
        <v>32</v>
      </c>
      <c r="G356" s="6">
        <v>310</v>
      </c>
      <c r="H356" s="6">
        <v>44</v>
      </c>
      <c r="I356" s="5" t="str">
        <f>VLOOKUP(B356,Formulas_Majors!A$2:B$1000,2,FALSE)</f>
        <v>Education</v>
      </c>
      <c r="J356" s="5"/>
      <c r="K356">
        <f t="shared" si="0"/>
        <v>42</v>
      </c>
      <c r="L356" s="7">
        <f t="shared" si="1"/>
        <v>0.15671641791044777</v>
      </c>
      <c r="M356" s="34">
        <f t="shared" si="230"/>
        <v>89</v>
      </c>
      <c r="N356" s="34" t="str">
        <f t="shared" si="231"/>
        <v>Below Benchmark</v>
      </c>
      <c r="O356" s="34">
        <f t="shared" si="232"/>
        <v>103</v>
      </c>
      <c r="P356" s="34" t="str">
        <f t="shared" si="233"/>
        <v>Below Benchmark</v>
      </c>
    </row>
    <row r="357" spans="1:29" ht="15.75" customHeight="1" x14ac:dyDescent="0.75">
      <c r="A357" s="5" t="s">
        <v>143</v>
      </c>
      <c r="B357" s="5" t="s">
        <v>291</v>
      </c>
      <c r="C357" s="5" t="s">
        <v>18</v>
      </c>
      <c r="D357" s="5" t="s">
        <v>21</v>
      </c>
      <c r="E357" s="6">
        <v>198</v>
      </c>
      <c r="F357" s="6">
        <v>67</v>
      </c>
      <c r="G357" s="6">
        <v>171</v>
      </c>
      <c r="H357" s="6">
        <v>59</v>
      </c>
      <c r="I357" s="5" t="str">
        <f>VLOOKUP(B357,Formulas_Majors!A$2:B$1000,2,FALSE)</f>
        <v>Communications/Media</v>
      </c>
      <c r="J357" s="5"/>
      <c r="K357">
        <f t="shared" si="0"/>
        <v>-27</v>
      </c>
      <c r="L357" s="7">
        <f t="shared" si="1"/>
        <v>-0.13636363636363635</v>
      </c>
      <c r="M357" s="34">
        <f>ROUND(E357*1/6,)</f>
        <v>33</v>
      </c>
      <c r="N357" s="34" t="str">
        <f>IF(F357&gt;M357, "Above Benchmark", "Below Benchmark")</f>
        <v>Above Benchmark</v>
      </c>
      <c r="O357" s="34">
        <f>ROUND(G357*1/6,)</f>
        <v>29</v>
      </c>
      <c r="P357" s="34" t="str">
        <f>IF(H357&gt;O357,"Above Benchmark","Below Benchmark")</f>
        <v>Above Benchmark</v>
      </c>
    </row>
    <row r="358" spans="1:29" ht="15.75" customHeight="1" x14ac:dyDescent="0.75">
      <c r="A358" s="5" t="s">
        <v>143</v>
      </c>
      <c r="B358" s="5" t="s">
        <v>292</v>
      </c>
      <c r="C358" s="5" t="s">
        <v>14</v>
      </c>
      <c r="D358" s="5" t="s">
        <v>152</v>
      </c>
      <c r="E358" s="6">
        <v>13</v>
      </c>
      <c r="F358" s="6">
        <v>9</v>
      </c>
      <c r="G358" s="6">
        <v>3</v>
      </c>
      <c r="H358" s="6">
        <v>6</v>
      </c>
      <c r="I358" s="5" t="str">
        <f>VLOOKUP(B358,Formulas_Majors!A$2:B$1000,2,FALSE)</f>
        <v>Communications/Media</v>
      </c>
      <c r="J358" s="5"/>
      <c r="K358">
        <f t="shared" si="0"/>
        <v>-10</v>
      </c>
      <c r="L358" s="7">
        <f t="shared" si="1"/>
        <v>-0.76923076923076927</v>
      </c>
      <c r="M358" s="34">
        <f>ROUND(E358*1/3,)</f>
        <v>4</v>
      </c>
      <c r="N358" s="34" t="str">
        <f>IF(F358&gt;M358,"Above Benchmark","Below Benchmark")</f>
        <v>Above Benchmark</v>
      </c>
      <c r="O358" s="34">
        <f>ROUND(G358*1/3,)</f>
        <v>1</v>
      </c>
      <c r="P358" s="34" t="str">
        <f>IF(H358&gt;O358,"Above Benchmark", "Below Benchmark")</f>
        <v>Above Benchmark</v>
      </c>
    </row>
    <row r="359" spans="1:29" ht="15.75" customHeight="1" x14ac:dyDescent="0.75">
      <c r="A359" s="5" t="s">
        <v>143</v>
      </c>
      <c r="B359" s="5" t="s">
        <v>293</v>
      </c>
      <c r="C359" s="5" t="s">
        <v>18</v>
      </c>
      <c r="D359" s="5" t="s">
        <v>21</v>
      </c>
      <c r="E359" s="6">
        <v>39</v>
      </c>
      <c r="F359" s="6">
        <v>12</v>
      </c>
      <c r="G359" s="6">
        <v>44</v>
      </c>
      <c r="H359" s="6">
        <v>8</v>
      </c>
      <c r="I359" s="5" t="str">
        <f>VLOOKUP(B359,Formulas_Majors!A$2:B$1000,2,FALSE)</f>
        <v>Performance and Fine Arts</v>
      </c>
      <c r="J359" s="5"/>
      <c r="K359">
        <f t="shared" si="0"/>
        <v>5</v>
      </c>
      <c r="L359" s="7">
        <f t="shared" si="1"/>
        <v>0.12820512820512819</v>
      </c>
      <c r="M359" s="34">
        <f t="shared" ref="M359:M360" si="234">ROUND(E359*1/6,)</f>
        <v>7</v>
      </c>
      <c r="N359" s="34" t="str">
        <f t="shared" ref="N359:N360" si="235">IF(F359&gt;M359, "Above Benchmark", "Below Benchmark")</f>
        <v>Above Benchmark</v>
      </c>
      <c r="O359" s="34">
        <f t="shared" ref="O359:O360" si="236">ROUND(G359*1/6,)</f>
        <v>7</v>
      </c>
      <c r="P359" s="34" t="str">
        <f t="shared" ref="P359:P360" si="237">IF(H359&gt;O359,"Above Benchmark","Below Benchmark")</f>
        <v>Above Benchmark</v>
      </c>
    </row>
    <row r="360" spans="1:29" ht="15.75" customHeight="1" x14ac:dyDescent="0.75">
      <c r="A360" s="5" t="s">
        <v>143</v>
      </c>
      <c r="B360" s="5" t="s">
        <v>293</v>
      </c>
      <c r="C360" s="5" t="s">
        <v>18</v>
      </c>
      <c r="D360" s="5" t="s">
        <v>151</v>
      </c>
      <c r="E360" s="6">
        <v>55</v>
      </c>
      <c r="F360" s="6">
        <v>17</v>
      </c>
      <c r="G360" s="6">
        <v>43</v>
      </c>
      <c r="H360" s="6">
        <v>15</v>
      </c>
      <c r="I360" s="5" t="str">
        <f>VLOOKUP(B360,Formulas_Majors!A$2:B$1000,2,FALSE)</f>
        <v>Performance and Fine Arts</v>
      </c>
      <c r="J360" s="5"/>
      <c r="K360">
        <f t="shared" si="0"/>
        <v>-12</v>
      </c>
      <c r="L360" s="7">
        <f t="shared" si="1"/>
        <v>-0.21818181818181817</v>
      </c>
      <c r="M360" s="34">
        <f t="shared" si="234"/>
        <v>9</v>
      </c>
      <c r="N360" s="34" t="str">
        <f t="shared" si="235"/>
        <v>Above Benchmark</v>
      </c>
      <c r="O360" s="34">
        <f t="shared" si="236"/>
        <v>7</v>
      </c>
      <c r="P360" s="34" t="str">
        <f t="shared" si="237"/>
        <v>Above Benchmark</v>
      </c>
    </row>
    <row r="361" spans="1:29" ht="15.75" customHeight="1" x14ac:dyDescent="0.75">
      <c r="A361" s="5" t="s">
        <v>143</v>
      </c>
      <c r="B361" s="5" t="s">
        <v>293</v>
      </c>
      <c r="C361" s="5" t="s">
        <v>14</v>
      </c>
      <c r="D361" s="5" t="s">
        <v>23</v>
      </c>
      <c r="E361" s="6">
        <v>4</v>
      </c>
      <c r="F361" s="6">
        <v>1</v>
      </c>
      <c r="G361" s="6">
        <v>1</v>
      </c>
      <c r="H361" s="6">
        <v>2</v>
      </c>
      <c r="I361" s="5" t="str">
        <f>VLOOKUP(B361,Formulas_Majors!A$2:B$1000,2,FALSE)</f>
        <v>Performance and Fine Arts</v>
      </c>
      <c r="J361" s="5"/>
      <c r="K361">
        <f t="shared" si="0"/>
        <v>-3</v>
      </c>
      <c r="L361" s="7">
        <f t="shared" si="1"/>
        <v>-0.75</v>
      </c>
      <c r="M361" s="34">
        <f t="shared" ref="M361:M362" si="238">ROUND(E361*1/3,)</f>
        <v>1</v>
      </c>
      <c r="N361" s="34" t="str">
        <f t="shared" ref="N361:N362" si="239">IF(F361&gt;M361,"Above Benchmark","Below Benchmark")</f>
        <v>Below Benchmark</v>
      </c>
      <c r="O361" s="34">
        <f t="shared" ref="O361:O362" si="240">ROUND(G361*1/3,)</f>
        <v>0</v>
      </c>
      <c r="P361" s="34" t="str">
        <f t="shared" ref="P361:P362" si="241">IF(H361&gt;O361,"Above Benchmark", "Below Benchmark")</f>
        <v>Above Benchmark</v>
      </c>
    </row>
    <row r="362" spans="1:29" ht="15.75" customHeight="1" x14ac:dyDescent="0.75">
      <c r="A362" s="5" t="s">
        <v>143</v>
      </c>
      <c r="B362" s="5" t="s">
        <v>293</v>
      </c>
      <c r="C362" s="5" t="s">
        <v>14</v>
      </c>
      <c r="D362" s="5" t="s">
        <v>152</v>
      </c>
      <c r="E362" s="6">
        <v>50</v>
      </c>
      <c r="F362" s="6">
        <v>14</v>
      </c>
      <c r="G362" s="6">
        <v>50</v>
      </c>
      <c r="H362" s="6">
        <v>19</v>
      </c>
      <c r="I362" s="5" t="str">
        <f>VLOOKUP(B362,Formulas_Majors!A$2:B$1000,2,FALSE)</f>
        <v>Performance and Fine Arts</v>
      </c>
      <c r="J362" s="5"/>
      <c r="K362">
        <f t="shared" si="0"/>
        <v>0</v>
      </c>
      <c r="L362" s="7">
        <f t="shared" si="1"/>
        <v>0</v>
      </c>
      <c r="M362" s="34">
        <f t="shared" si="238"/>
        <v>17</v>
      </c>
      <c r="N362" s="34" t="str">
        <f t="shared" si="239"/>
        <v>Below Benchmark</v>
      </c>
      <c r="O362" s="34">
        <f t="shared" si="240"/>
        <v>17</v>
      </c>
      <c r="P362" s="34" t="str">
        <f t="shared" si="241"/>
        <v>Above Benchmark</v>
      </c>
    </row>
    <row r="363" spans="1:29" ht="15.75" customHeight="1" x14ac:dyDescent="0.75">
      <c r="A363" s="5" t="s">
        <v>143</v>
      </c>
      <c r="B363" s="5" t="s">
        <v>294</v>
      </c>
      <c r="C363" s="5" t="s">
        <v>18</v>
      </c>
      <c r="D363" s="5" t="s">
        <v>21</v>
      </c>
      <c r="E363" s="6">
        <v>40</v>
      </c>
      <c r="F363" s="6">
        <v>8</v>
      </c>
      <c r="G363" s="6">
        <v>39</v>
      </c>
      <c r="H363" s="6">
        <v>10</v>
      </c>
      <c r="I363" s="5" t="str">
        <f>VLOOKUP(B363,Formulas_Majors!A$2:B$1000,2,FALSE)</f>
        <v>Architecture/MEC Engineering/Construction</v>
      </c>
      <c r="J363" s="5"/>
      <c r="K363">
        <f t="shared" si="0"/>
        <v>-1</v>
      </c>
      <c r="L363" s="7">
        <f t="shared" si="1"/>
        <v>-2.5000000000000001E-2</v>
      </c>
      <c r="M363" s="34">
        <f t="shared" ref="M363:M368" si="242">ROUND(E363*1/6,)</f>
        <v>7</v>
      </c>
      <c r="N363" s="34" t="str">
        <f t="shared" ref="N363:N368" si="243">IF(F363&gt;M363, "Above Benchmark", "Below Benchmark")</f>
        <v>Above Benchmark</v>
      </c>
      <c r="O363" s="34">
        <f t="shared" ref="O363:O368" si="244">ROUND(G363*1/6,)</f>
        <v>7</v>
      </c>
      <c r="P363" s="34" t="str">
        <f t="shared" ref="P363:P368" si="245">IF(H363&gt;O363,"Above Benchmark","Below Benchmark")</f>
        <v>Above Benchmark</v>
      </c>
    </row>
    <row r="364" spans="1:29" ht="15.75" customHeight="1" x14ac:dyDescent="0.75">
      <c r="A364" s="5" t="s">
        <v>143</v>
      </c>
      <c r="B364" s="5" t="s">
        <v>295</v>
      </c>
      <c r="C364" s="5" t="s">
        <v>18</v>
      </c>
      <c r="D364" s="5" t="s">
        <v>21</v>
      </c>
      <c r="E364" s="6">
        <v>25</v>
      </c>
      <c r="F364" s="6">
        <v>10</v>
      </c>
      <c r="G364" s="6">
        <v>17</v>
      </c>
      <c r="H364" s="6">
        <v>5</v>
      </c>
      <c r="I364" s="5" t="str">
        <f>VLOOKUP(B364,Formulas_Majors!A$2:B$1000,2,FALSE)</f>
        <v>Liberal Arts</v>
      </c>
      <c r="J364" s="5"/>
      <c r="K364">
        <f t="shared" si="0"/>
        <v>-8</v>
      </c>
      <c r="L364" s="7">
        <f t="shared" si="1"/>
        <v>-0.32</v>
      </c>
      <c r="M364" s="34">
        <f t="shared" si="242"/>
        <v>4</v>
      </c>
      <c r="N364" s="34" t="str">
        <f t="shared" si="243"/>
        <v>Above Benchmark</v>
      </c>
      <c r="O364" s="34">
        <f t="shared" si="244"/>
        <v>3</v>
      </c>
      <c r="P364" s="34" t="str">
        <f t="shared" si="245"/>
        <v>Above Benchmark</v>
      </c>
    </row>
    <row r="365" spans="1:29" ht="15.75" customHeight="1" x14ac:dyDescent="0.75">
      <c r="A365" s="5" t="s">
        <v>296</v>
      </c>
      <c r="B365" s="5" t="s">
        <v>149</v>
      </c>
      <c r="C365" s="5" t="s">
        <v>18</v>
      </c>
      <c r="D365" s="5" t="s">
        <v>21</v>
      </c>
      <c r="E365" s="6">
        <v>50</v>
      </c>
      <c r="F365" s="6">
        <v>14</v>
      </c>
      <c r="G365" s="6">
        <v>45</v>
      </c>
      <c r="H365" s="6">
        <v>17</v>
      </c>
      <c r="I365" s="5" t="str">
        <f>VLOOKUP(B365,Formulas_Majors!A$2:B$1000,2,FALSE)</f>
        <v>Liberal Arts</v>
      </c>
      <c r="J365" s="5"/>
      <c r="K365">
        <f t="shared" si="0"/>
        <v>-5</v>
      </c>
      <c r="L365" s="7">
        <f t="shared" si="1"/>
        <v>-0.1</v>
      </c>
      <c r="M365" s="34">
        <f t="shared" si="242"/>
        <v>8</v>
      </c>
      <c r="N365" s="34" t="str">
        <f t="shared" si="243"/>
        <v>Above Benchmark</v>
      </c>
      <c r="O365" s="34">
        <f t="shared" si="244"/>
        <v>8</v>
      </c>
      <c r="P365" s="34" t="str">
        <f t="shared" si="245"/>
        <v>Above Benchmark</v>
      </c>
      <c r="Q365" s="8"/>
      <c r="R365" s="8"/>
      <c r="S365" s="8"/>
      <c r="T365" s="8"/>
      <c r="U365" s="8"/>
      <c r="V365" s="8"/>
      <c r="W365" s="8"/>
      <c r="X365" s="8"/>
      <c r="Y365" s="8"/>
      <c r="Z365" s="8"/>
      <c r="AA365" s="8"/>
      <c r="AB365" s="8"/>
      <c r="AC365" s="8"/>
    </row>
    <row r="366" spans="1:29" ht="15.75" customHeight="1" x14ac:dyDescent="0.75">
      <c r="A366" s="5" t="s">
        <v>296</v>
      </c>
      <c r="B366" s="5" t="s">
        <v>297</v>
      </c>
      <c r="C366" s="5" t="s">
        <v>18</v>
      </c>
      <c r="D366" s="5" t="s">
        <v>37</v>
      </c>
      <c r="E366" s="6">
        <v>130</v>
      </c>
      <c r="F366" s="6">
        <v>36</v>
      </c>
      <c r="G366" s="6">
        <v>126</v>
      </c>
      <c r="H366" s="6">
        <v>22</v>
      </c>
      <c r="I366" s="5" t="str">
        <f>VLOOKUP(B366,Formulas_Majors!A$2:B$1000,2,FALSE)</f>
        <v>Mathematics</v>
      </c>
      <c r="J366" s="5"/>
      <c r="K366">
        <f t="shared" si="0"/>
        <v>-4</v>
      </c>
      <c r="L366" s="7">
        <f t="shared" si="1"/>
        <v>-3.0769230769230771E-2</v>
      </c>
      <c r="M366" s="34">
        <f t="shared" si="242"/>
        <v>22</v>
      </c>
      <c r="N366" s="34" t="str">
        <f t="shared" si="243"/>
        <v>Above Benchmark</v>
      </c>
      <c r="O366" s="34">
        <f t="shared" si="244"/>
        <v>21</v>
      </c>
      <c r="P366" s="34" t="str">
        <f t="shared" si="245"/>
        <v>Above Benchmark</v>
      </c>
    </row>
    <row r="367" spans="1:29" ht="15.75" customHeight="1" x14ac:dyDescent="0.75">
      <c r="A367" s="5" t="s">
        <v>296</v>
      </c>
      <c r="B367" s="5" t="s">
        <v>298</v>
      </c>
      <c r="C367" s="5" t="s">
        <v>18</v>
      </c>
      <c r="D367" s="5" t="s">
        <v>299</v>
      </c>
      <c r="E367" s="6">
        <v>302</v>
      </c>
      <c r="F367" s="6">
        <v>40</v>
      </c>
      <c r="G367" s="6">
        <v>321</v>
      </c>
      <c r="H367" s="6">
        <v>43</v>
      </c>
      <c r="I367" s="5" t="str">
        <f>VLOOKUP(B367,Formulas_Majors!A$2:B$1000,2,FALSE)</f>
        <v>Architecture/MEC Engineering/Construction</v>
      </c>
      <c r="J367" s="5"/>
      <c r="K367">
        <f t="shared" si="0"/>
        <v>19</v>
      </c>
      <c r="L367" s="7">
        <f t="shared" si="1"/>
        <v>6.2913907284768214E-2</v>
      </c>
      <c r="M367" s="34">
        <f t="shared" si="242"/>
        <v>50</v>
      </c>
      <c r="N367" s="34" t="str">
        <f t="shared" si="243"/>
        <v>Below Benchmark</v>
      </c>
      <c r="O367" s="34">
        <f t="shared" si="244"/>
        <v>54</v>
      </c>
      <c r="P367" s="34" t="str">
        <f t="shared" si="245"/>
        <v>Below Benchmark</v>
      </c>
    </row>
    <row r="368" spans="1:29" ht="15.75" customHeight="1" x14ac:dyDescent="0.75">
      <c r="A368" s="5" t="s">
        <v>296</v>
      </c>
      <c r="B368" s="5" t="s">
        <v>298</v>
      </c>
      <c r="C368" s="5" t="s">
        <v>18</v>
      </c>
      <c r="D368" s="5" t="s">
        <v>37</v>
      </c>
      <c r="E368" s="6">
        <v>3</v>
      </c>
      <c r="F368" s="6">
        <v>4</v>
      </c>
      <c r="G368" s="6">
        <v>0</v>
      </c>
      <c r="H368" s="6">
        <v>2</v>
      </c>
      <c r="I368" s="5" t="str">
        <f>VLOOKUP(B368,Formulas_Majors!A$2:B$1000,2,FALSE)</f>
        <v>Architecture/MEC Engineering/Construction</v>
      </c>
      <c r="J368" s="5"/>
      <c r="K368">
        <f t="shared" si="0"/>
        <v>-3</v>
      </c>
      <c r="L368" s="7">
        <f t="shared" si="1"/>
        <v>-1</v>
      </c>
      <c r="M368" s="34">
        <f t="shared" si="242"/>
        <v>1</v>
      </c>
      <c r="N368" s="34" t="str">
        <f t="shared" si="243"/>
        <v>Above Benchmark</v>
      </c>
      <c r="O368" s="34">
        <f t="shared" si="244"/>
        <v>0</v>
      </c>
      <c r="P368" s="34" t="str">
        <f t="shared" si="245"/>
        <v>Above Benchmark</v>
      </c>
    </row>
    <row r="369" spans="1:29" ht="15.75" customHeight="1" x14ac:dyDescent="0.75">
      <c r="A369" s="5" t="s">
        <v>296</v>
      </c>
      <c r="B369" s="5" t="s">
        <v>300</v>
      </c>
      <c r="C369" s="5" t="s">
        <v>14</v>
      </c>
      <c r="D369" s="5" t="s">
        <v>301</v>
      </c>
      <c r="E369" s="6">
        <v>75</v>
      </c>
      <c r="F369" s="6">
        <v>23</v>
      </c>
      <c r="G369" s="6">
        <v>87</v>
      </c>
      <c r="H369" s="6">
        <v>16</v>
      </c>
      <c r="I369" s="5" t="str">
        <f>VLOOKUP(B369,Formulas_Majors!A$2:B$1000,2,FALSE)</f>
        <v>Architecture/MEC Engineering/Construction</v>
      </c>
      <c r="J369" s="5"/>
      <c r="K369">
        <f t="shared" si="0"/>
        <v>12</v>
      </c>
      <c r="L369" s="7">
        <f t="shared" si="1"/>
        <v>0.16</v>
      </c>
      <c r="M369" s="34">
        <f t="shared" ref="M369:M370" si="246">ROUND(E369*1/3,)</f>
        <v>25</v>
      </c>
      <c r="N369" s="34" t="str">
        <f t="shared" ref="N369:N370" si="247">IF(F369&gt;M369,"Above Benchmark","Below Benchmark")</f>
        <v>Below Benchmark</v>
      </c>
      <c r="O369" s="34">
        <f t="shared" ref="O369:O370" si="248">ROUND(G369*1/3,)</f>
        <v>29</v>
      </c>
      <c r="P369" s="34" t="str">
        <f t="shared" ref="P369:P370" si="249">IF(H369&gt;O369,"Above Benchmark", "Below Benchmark")</f>
        <v>Below Benchmark</v>
      </c>
    </row>
    <row r="370" spans="1:29" ht="15.75" customHeight="1" x14ac:dyDescent="0.75">
      <c r="A370" s="5" t="s">
        <v>296</v>
      </c>
      <c r="B370" s="5" t="s">
        <v>302</v>
      </c>
      <c r="C370" s="5" t="s">
        <v>14</v>
      </c>
      <c r="D370" s="5" t="s">
        <v>301</v>
      </c>
      <c r="E370" s="6">
        <v>6</v>
      </c>
      <c r="F370" s="6">
        <v>5</v>
      </c>
      <c r="G370" s="6">
        <v>5</v>
      </c>
      <c r="H370" s="6">
        <v>5</v>
      </c>
      <c r="I370" s="5" t="str">
        <f>VLOOKUP(B370,Formulas_Majors!A$2:B$1000,2,FALSE)</f>
        <v>Architecture/MEC Engineering/Construction</v>
      </c>
      <c r="J370" s="5"/>
      <c r="K370">
        <f t="shared" si="0"/>
        <v>-1</v>
      </c>
      <c r="L370" s="7">
        <f t="shared" si="1"/>
        <v>-0.16666666666666666</v>
      </c>
      <c r="M370" s="34">
        <f t="shared" si="246"/>
        <v>2</v>
      </c>
      <c r="N370" s="34" t="str">
        <f t="shared" si="247"/>
        <v>Above Benchmark</v>
      </c>
      <c r="O370" s="34">
        <f t="shared" si="248"/>
        <v>2</v>
      </c>
      <c r="P370" s="34" t="str">
        <f t="shared" si="249"/>
        <v>Above Benchmark</v>
      </c>
    </row>
    <row r="371" spans="1:29" ht="15.75" customHeight="1" x14ac:dyDescent="0.75">
      <c r="A371" s="5" t="s">
        <v>296</v>
      </c>
      <c r="B371" s="5" t="s">
        <v>303</v>
      </c>
      <c r="C371" s="5" t="s">
        <v>18</v>
      </c>
      <c r="D371" s="5" t="s">
        <v>21</v>
      </c>
      <c r="E371" s="6">
        <v>18</v>
      </c>
      <c r="F371" s="6">
        <v>16</v>
      </c>
      <c r="G371" s="6">
        <v>31</v>
      </c>
      <c r="H371" s="6">
        <v>4</v>
      </c>
      <c r="I371" s="5" t="str">
        <f>VLOOKUP(B371,Formulas_Majors!A$2:B$1000,2,FALSE)</f>
        <v>Liberal Arts</v>
      </c>
      <c r="J371" s="5"/>
      <c r="K371">
        <f t="shared" si="0"/>
        <v>13</v>
      </c>
      <c r="L371" s="7">
        <f t="shared" si="1"/>
        <v>0.72222222222222221</v>
      </c>
      <c r="M371" s="34">
        <f t="shared" ref="M371:M373" si="250">ROUND(E371*1/6,)</f>
        <v>3</v>
      </c>
      <c r="N371" s="34" t="str">
        <f t="shared" ref="N371:N373" si="251">IF(F371&gt;M371, "Above Benchmark", "Below Benchmark")</f>
        <v>Above Benchmark</v>
      </c>
      <c r="O371" s="34">
        <f t="shared" ref="O371:O373" si="252">ROUND(G371*1/6,)</f>
        <v>5</v>
      </c>
      <c r="P371" s="34" t="str">
        <f t="shared" ref="P371:P373" si="253">IF(H371&gt;O371,"Above Benchmark","Below Benchmark")</f>
        <v>Below Benchmark</v>
      </c>
    </row>
    <row r="372" spans="1:29" ht="15.75" customHeight="1" x14ac:dyDescent="0.75">
      <c r="A372" s="5" t="s">
        <v>296</v>
      </c>
      <c r="B372" s="5" t="s">
        <v>304</v>
      </c>
      <c r="C372" s="5" t="s">
        <v>18</v>
      </c>
      <c r="D372" s="5" t="s">
        <v>21</v>
      </c>
      <c r="E372" s="6">
        <v>103</v>
      </c>
      <c r="F372" s="6">
        <v>31</v>
      </c>
      <c r="G372" s="6">
        <v>91</v>
      </c>
      <c r="H372" s="6">
        <v>39</v>
      </c>
      <c r="I372" s="5" t="str">
        <f>VLOOKUP(B372,Formulas_Majors!A$2:B$1000,2,FALSE)</f>
        <v>Liberal Arts</v>
      </c>
      <c r="J372" s="5"/>
      <c r="K372">
        <f t="shared" si="0"/>
        <v>-12</v>
      </c>
      <c r="L372" s="7">
        <f t="shared" si="1"/>
        <v>-0.11650485436893204</v>
      </c>
      <c r="M372" s="34">
        <f t="shared" si="250"/>
        <v>17</v>
      </c>
      <c r="N372" s="34" t="str">
        <f t="shared" si="251"/>
        <v>Above Benchmark</v>
      </c>
      <c r="O372" s="34">
        <f t="shared" si="252"/>
        <v>15</v>
      </c>
      <c r="P372" s="34" t="str">
        <f t="shared" si="253"/>
        <v>Above Benchmark</v>
      </c>
    </row>
    <row r="373" spans="1:29" ht="15.75" customHeight="1" x14ac:dyDescent="0.75">
      <c r="A373" s="5" t="s">
        <v>296</v>
      </c>
      <c r="B373" s="5" t="s">
        <v>150</v>
      </c>
      <c r="C373" s="5" t="s">
        <v>18</v>
      </c>
      <c r="D373" s="5" t="s">
        <v>21</v>
      </c>
      <c r="E373" s="6">
        <v>417</v>
      </c>
      <c r="F373" s="6">
        <v>118</v>
      </c>
      <c r="G373" s="6">
        <v>404</v>
      </c>
      <c r="H373" s="6">
        <v>137</v>
      </c>
      <c r="I373" s="5" t="str">
        <f>VLOOKUP(B373,Formulas_Majors!A$2:B$1000,2,FALSE)</f>
        <v>Performance and Fine Arts</v>
      </c>
      <c r="J373" s="5"/>
      <c r="K373">
        <f t="shared" si="0"/>
        <v>-13</v>
      </c>
      <c r="L373" s="7">
        <f t="shared" si="1"/>
        <v>-3.117505995203837E-2</v>
      </c>
      <c r="M373" s="34">
        <f t="shared" si="250"/>
        <v>70</v>
      </c>
      <c r="N373" s="34" t="str">
        <f t="shared" si="251"/>
        <v>Above Benchmark</v>
      </c>
      <c r="O373" s="34">
        <f t="shared" si="252"/>
        <v>67</v>
      </c>
      <c r="P373" s="34" t="str">
        <f t="shared" si="253"/>
        <v>Above Benchmark</v>
      </c>
    </row>
    <row r="374" spans="1:29" ht="15.75" customHeight="1" x14ac:dyDescent="0.75">
      <c r="A374" s="5" t="s">
        <v>296</v>
      </c>
      <c r="B374" s="5" t="s">
        <v>150</v>
      </c>
      <c r="C374" s="5" t="s">
        <v>14</v>
      </c>
      <c r="D374" s="5" t="s">
        <v>152</v>
      </c>
      <c r="E374" s="6">
        <v>13</v>
      </c>
      <c r="F374" s="6">
        <v>10</v>
      </c>
      <c r="G374" s="6">
        <v>19</v>
      </c>
      <c r="H374" s="6">
        <v>3</v>
      </c>
      <c r="I374" s="5" t="str">
        <f>VLOOKUP(B374,Formulas_Majors!A$2:B$1000,2,FALSE)</f>
        <v>Performance and Fine Arts</v>
      </c>
      <c r="J374" s="5"/>
      <c r="K374">
        <f t="shared" si="0"/>
        <v>6</v>
      </c>
      <c r="L374" s="7">
        <f t="shared" si="1"/>
        <v>0.46153846153846156</v>
      </c>
      <c r="M374" s="34">
        <f t="shared" ref="M374:M375" si="254">ROUND(E374*1/3,)</f>
        <v>4</v>
      </c>
      <c r="N374" s="34" t="str">
        <f t="shared" ref="N374:N375" si="255">IF(F374&gt;M374,"Above Benchmark","Below Benchmark")</f>
        <v>Above Benchmark</v>
      </c>
      <c r="O374" s="34">
        <f t="shared" ref="O374:O375" si="256">ROUND(G374*1/3,)</f>
        <v>6</v>
      </c>
      <c r="P374" s="34" t="str">
        <f t="shared" ref="P374:P375" si="257">IF(H374&gt;O374,"Above Benchmark", "Below Benchmark")</f>
        <v>Below Benchmark</v>
      </c>
    </row>
    <row r="375" spans="1:29" ht="15.75" customHeight="1" x14ac:dyDescent="0.75">
      <c r="A375" s="5" t="s">
        <v>296</v>
      </c>
      <c r="B375" s="5" t="s">
        <v>155</v>
      </c>
      <c r="C375" s="5" t="s">
        <v>14</v>
      </c>
      <c r="D375" s="5" t="s">
        <v>23</v>
      </c>
      <c r="E375" s="6">
        <v>44</v>
      </c>
      <c r="F375" s="6">
        <v>9</v>
      </c>
      <c r="G375" s="6">
        <v>51</v>
      </c>
      <c r="H375" s="6">
        <v>11</v>
      </c>
      <c r="I375" s="5" t="str">
        <f>VLOOKUP(B375,Formulas_Majors!A$2:B$1000,2,FALSE)</f>
        <v>Liberal Arts</v>
      </c>
      <c r="J375" s="5"/>
      <c r="K375">
        <f t="shared" si="0"/>
        <v>7</v>
      </c>
      <c r="L375" s="7">
        <f t="shared" si="1"/>
        <v>0.15909090909090909</v>
      </c>
      <c r="M375" s="34">
        <f t="shared" si="254"/>
        <v>15</v>
      </c>
      <c r="N375" s="34" t="str">
        <f t="shared" si="255"/>
        <v>Below Benchmark</v>
      </c>
      <c r="O375" s="34">
        <f t="shared" si="256"/>
        <v>17</v>
      </c>
      <c r="P375" s="34" t="str">
        <f t="shared" si="257"/>
        <v>Below Benchmark</v>
      </c>
    </row>
    <row r="376" spans="1:29" ht="15.75" customHeight="1" x14ac:dyDescent="0.75">
      <c r="A376" s="5" t="s">
        <v>296</v>
      </c>
      <c r="B376" s="5" t="s">
        <v>156</v>
      </c>
      <c r="C376" s="5" t="s">
        <v>73</v>
      </c>
      <c r="D376" s="5" t="s">
        <v>154</v>
      </c>
      <c r="E376" s="6">
        <v>2</v>
      </c>
      <c r="F376" s="6">
        <v>0</v>
      </c>
      <c r="G376" s="6">
        <v>3</v>
      </c>
      <c r="H376" s="6">
        <v>3</v>
      </c>
      <c r="I376" s="5" t="str">
        <f>VLOOKUP(B376,Formulas_Majors!A$2:B$1000,2,FALSE)</f>
        <v>Education</v>
      </c>
      <c r="J376" s="5"/>
      <c r="K376">
        <f t="shared" si="0"/>
        <v>1</v>
      </c>
      <c r="L376" s="7">
        <f t="shared" si="1"/>
        <v>0.5</v>
      </c>
      <c r="M376" s="37"/>
      <c r="N376" s="37"/>
      <c r="O376" s="38"/>
      <c r="P376" s="38"/>
    </row>
    <row r="377" spans="1:29" ht="15.75" customHeight="1" x14ac:dyDescent="0.75">
      <c r="A377" s="5" t="s">
        <v>296</v>
      </c>
      <c r="B377" s="5" t="s">
        <v>156</v>
      </c>
      <c r="C377" s="5" t="s">
        <v>14</v>
      </c>
      <c r="D377" s="5" t="s">
        <v>23</v>
      </c>
      <c r="E377" s="6">
        <v>31</v>
      </c>
      <c r="F377" s="6">
        <v>15</v>
      </c>
      <c r="G377" s="6">
        <v>28</v>
      </c>
      <c r="H377" s="6">
        <v>15</v>
      </c>
      <c r="I377" s="5" t="str">
        <f>VLOOKUP(B377,Formulas_Majors!A$2:B$1000,2,FALSE)</f>
        <v>Education</v>
      </c>
      <c r="J377" s="5"/>
      <c r="K377">
        <f t="shared" si="0"/>
        <v>-3</v>
      </c>
      <c r="L377" s="7">
        <f t="shared" si="1"/>
        <v>-9.6774193548387094E-2</v>
      </c>
      <c r="M377" s="34">
        <f>ROUND(E377*1/3,)</f>
        <v>10</v>
      </c>
      <c r="N377" s="34" t="str">
        <f>IF(F377&gt;M377,"Above Benchmark","Below Benchmark")</f>
        <v>Above Benchmark</v>
      </c>
      <c r="O377" s="34">
        <f>ROUND(G377*1/3,)</f>
        <v>9</v>
      </c>
      <c r="P377" s="34" t="str">
        <f>IF(H377&gt;O377,"Above Benchmark", "Below Benchmark")</f>
        <v>Above Benchmark</v>
      </c>
    </row>
    <row r="378" spans="1:29" ht="15.75" customHeight="1" x14ac:dyDescent="0.75">
      <c r="A378" s="5" t="s">
        <v>296</v>
      </c>
      <c r="B378" s="5" t="s">
        <v>305</v>
      </c>
      <c r="C378" s="5" t="s">
        <v>18</v>
      </c>
      <c r="D378" s="5" t="s">
        <v>306</v>
      </c>
      <c r="E378" s="6">
        <v>33</v>
      </c>
      <c r="F378" s="6">
        <v>9</v>
      </c>
      <c r="G378" s="6">
        <v>115</v>
      </c>
      <c r="H378" s="6">
        <v>21</v>
      </c>
      <c r="I378" s="5" t="str">
        <f>VLOOKUP(B378,Formulas_Majors!A$2:B$1000,2,FALSE)</f>
        <v>Education</v>
      </c>
      <c r="J378" s="5"/>
      <c r="K378">
        <f t="shared" si="0"/>
        <v>82</v>
      </c>
      <c r="L378" s="7">
        <f t="shared" si="1"/>
        <v>2.4848484848484849</v>
      </c>
      <c r="M378" s="34">
        <f>ROUND(E378*1/6,)</f>
        <v>6</v>
      </c>
      <c r="N378" s="34" t="str">
        <f>IF(F378&gt;M378, "Above Benchmark", "Below Benchmark")</f>
        <v>Above Benchmark</v>
      </c>
      <c r="O378" s="34">
        <f>ROUND(G378*1/6,)</f>
        <v>19</v>
      </c>
      <c r="P378" s="34" t="str">
        <f>IF(H378&gt;O378,"Above Benchmark","Below Benchmark")</f>
        <v>Above Benchmark</v>
      </c>
    </row>
    <row r="379" spans="1:29" ht="15.75" customHeight="1" x14ac:dyDescent="0.75">
      <c r="A379" s="5" t="s">
        <v>296</v>
      </c>
      <c r="B379" s="5" t="s">
        <v>305</v>
      </c>
      <c r="C379" s="5" t="s">
        <v>14</v>
      </c>
      <c r="D379" s="5" t="s">
        <v>41</v>
      </c>
      <c r="E379" s="6">
        <v>15</v>
      </c>
      <c r="F379" s="6">
        <v>8</v>
      </c>
      <c r="G379" s="6">
        <v>16</v>
      </c>
      <c r="H379" s="6">
        <v>10</v>
      </c>
      <c r="I379" s="5" t="str">
        <f>VLOOKUP(B379,Formulas_Majors!A$2:B$1000,2,FALSE)</f>
        <v>Education</v>
      </c>
      <c r="J379" s="5"/>
      <c r="K379">
        <f t="shared" si="0"/>
        <v>1</v>
      </c>
      <c r="L379" s="7">
        <f t="shared" si="1"/>
        <v>6.6666666666666666E-2</v>
      </c>
      <c r="M379" s="34">
        <f t="shared" ref="M379:M380" si="258">ROUND(E379*1/3,)</f>
        <v>5</v>
      </c>
      <c r="N379" s="34" t="str">
        <f t="shared" ref="N379:N380" si="259">IF(F379&gt;M379,"Above Benchmark","Below Benchmark")</f>
        <v>Above Benchmark</v>
      </c>
      <c r="O379" s="34">
        <f t="shared" ref="O379:O380" si="260">ROUND(G379*1/3,)</f>
        <v>5</v>
      </c>
      <c r="P379" s="34" t="str">
        <f t="shared" ref="P379:P380" si="261">IF(H379&gt;O379,"Above Benchmark", "Below Benchmark")</f>
        <v>Above Benchmark</v>
      </c>
    </row>
    <row r="380" spans="1:29" ht="15.75" customHeight="1" x14ac:dyDescent="0.75">
      <c r="A380" s="5" t="s">
        <v>296</v>
      </c>
      <c r="B380" s="5" t="s">
        <v>307</v>
      </c>
      <c r="C380" s="5" t="s">
        <v>14</v>
      </c>
      <c r="D380" s="5" t="s">
        <v>41</v>
      </c>
      <c r="E380" s="6">
        <v>52</v>
      </c>
      <c r="F380" s="6">
        <v>12</v>
      </c>
      <c r="G380" s="6">
        <v>36</v>
      </c>
      <c r="H380" s="6">
        <v>39</v>
      </c>
      <c r="I380" s="5" t="str">
        <f>VLOOKUP(B380,Formulas_Majors!A$2:B$1000,2,FALSE)</f>
        <v>Education</v>
      </c>
      <c r="J380" s="5"/>
      <c r="K380">
        <f t="shared" si="0"/>
        <v>-16</v>
      </c>
      <c r="L380" s="7">
        <f t="shared" si="1"/>
        <v>-0.30769230769230771</v>
      </c>
      <c r="M380" s="34">
        <f t="shared" si="258"/>
        <v>17</v>
      </c>
      <c r="N380" s="34" t="str">
        <f t="shared" si="259"/>
        <v>Below Benchmark</v>
      </c>
      <c r="O380" s="34">
        <f t="shared" si="260"/>
        <v>12</v>
      </c>
      <c r="P380" s="34" t="str">
        <f t="shared" si="261"/>
        <v>Above Benchmark</v>
      </c>
    </row>
    <row r="381" spans="1:29" ht="15.75" customHeight="1" x14ac:dyDescent="0.75">
      <c r="A381" s="5" t="s">
        <v>296</v>
      </c>
      <c r="B381" s="5" t="s">
        <v>308</v>
      </c>
      <c r="C381" s="5" t="s">
        <v>18</v>
      </c>
      <c r="D381" s="5" t="s">
        <v>306</v>
      </c>
      <c r="E381" s="6">
        <v>105</v>
      </c>
      <c r="F381" s="6">
        <v>31</v>
      </c>
      <c r="G381" s="6">
        <v>115</v>
      </c>
      <c r="H381" s="6">
        <v>21</v>
      </c>
      <c r="I381" s="5" t="str">
        <f>VLOOKUP(B381,Formulas_Majors!A$2:B$1000,2,FALSE)</f>
        <v>Education</v>
      </c>
      <c r="J381" s="5"/>
      <c r="K381">
        <f t="shared" si="0"/>
        <v>10</v>
      </c>
      <c r="L381" s="7">
        <f t="shared" si="1"/>
        <v>9.5238095238095233E-2</v>
      </c>
      <c r="M381" s="34">
        <f>ROUND(E381*1/6,)</f>
        <v>18</v>
      </c>
      <c r="N381" s="34" t="str">
        <f>IF(F381&gt;M381, "Above Benchmark", "Below Benchmark")</f>
        <v>Above Benchmark</v>
      </c>
      <c r="O381" s="34">
        <f>ROUND(G381*1/6,)</f>
        <v>19</v>
      </c>
      <c r="P381" s="34" t="str">
        <f>IF(H381&gt;O381,"Above Benchmark","Below Benchmark")</f>
        <v>Above Benchmark</v>
      </c>
    </row>
    <row r="382" spans="1:29" ht="15.75" customHeight="1" x14ac:dyDescent="0.75">
      <c r="A382" s="5" t="s">
        <v>296</v>
      </c>
      <c r="B382" s="5" t="s">
        <v>309</v>
      </c>
      <c r="C382" s="5" t="s">
        <v>73</v>
      </c>
      <c r="D382" s="5" t="s">
        <v>154</v>
      </c>
      <c r="E382" s="6">
        <v>4</v>
      </c>
      <c r="F382" s="6">
        <v>43</v>
      </c>
      <c r="G382" s="6">
        <v>25</v>
      </c>
      <c r="H382" s="6">
        <v>14</v>
      </c>
      <c r="I382" s="5" t="str">
        <f>VLOOKUP(B382,Formulas_Majors!A$2:B$1000,2,FALSE)</f>
        <v>Education</v>
      </c>
      <c r="J382" s="5"/>
      <c r="K382">
        <f t="shared" si="0"/>
        <v>21</v>
      </c>
      <c r="L382" s="7">
        <f t="shared" si="1"/>
        <v>5.25</v>
      </c>
      <c r="M382" s="35"/>
      <c r="N382" s="35"/>
      <c r="O382" s="36"/>
      <c r="P382" s="36"/>
      <c r="Q382" s="8"/>
      <c r="R382" s="8"/>
      <c r="S382" s="8"/>
      <c r="T382" s="8"/>
      <c r="U382" s="8"/>
      <c r="V382" s="8"/>
      <c r="W382" s="8"/>
      <c r="X382" s="8"/>
      <c r="Y382" s="8"/>
      <c r="Z382" s="8"/>
      <c r="AA382" s="8"/>
      <c r="AB382" s="8"/>
      <c r="AC382" s="8"/>
    </row>
    <row r="383" spans="1:29" ht="15.75" customHeight="1" x14ac:dyDescent="0.75">
      <c r="A383" s="5" t="s">
        <v>296</v>
      </c>
      <c r="B383" s="5" t="s">
        <v>310</v>
      </c>
      <c r="C383" s="5" t="s">
        <v>14</v>
      </c>
      <c r="D383" s="5" t="s">
        <v>41</v>
      </c>
      <c r="E383" s="6">
        <v>2</v>
      </c>
      <c r="F383" s="6">
        <v>0</v>
      </c>
      <c r="G383" s="6">
        <v>6</v>
      </c>
      <c r="H383" s="6">
        <v>0</v>
      </c>
      <c r="I383" s="5" t="str">
        <f>VLOOKUP(B383,Formulas_Majors!A$2:B$1000,2,FALSE)</f>
        <v>Education</v>
      </c>
      <c r="J383" s="5"/>
      <c r="K383">
        <f t="shared" si="0"/>
        <v>4</v>
      </c>
      <c r="L383" s="7">
        <f t="shared" si="1"/>
        <v>2</v>
      </c>
      <c r="M383" s="34">
        <f t="shared" ref="M383:M384" si="262">ROUND(E383*1/3,)</f>
        <v>1</v>
      </c>
      <c r="N383" s="34" t="str">
        <f t="shared" ref="N383:N384" si="263">IF(F383&gt;M383,"Above Benchmark","Below Benchmark")</f>
        <v>Below Benchmark</v>
      </c>
      <c r="O383" s="34">
        <f t="shared" ref="O383:O384" si="264">ROUND(G383*1/3,)</f>
        <v>2</v>
      </c>
      <c r="P383" s="34" t="str">
        <f t="shared" ref="P383:P384" si="265">IF(H383&gt;O383,"Above Benchmark", "Below Benchmark")</f>
        <v>Below Benchmark</v>
      </c>
    </row>
    <row r="384" spans="1:29" ht="15.75" customHeight="1" x14ac:dyDescent="0.75">
      <c r="A384" s="5" t="s">
        <v>296</v>
      </c>
      <c r="B384" s="5" t="s">
        <v>311</v>
      </c>
      <c r="C384" s="5" t="s">
        <v>14</v>
      </c>
      <c r="D384" s="5" t="s">
        <v>41</v>
      </c>
      <c r="E384" s="6">
        <v>12</v>
      </c>
      <c r="F384" s="6">
        <v>0</v>
      </c>
      <c r="G384" s="6">
        <v>3</v>
      </c>
      <c r="H384" s="6">
        <v>0</v>
      </c>
      <c r="I384" s="5" t="str">
        <f>VLOOKUP(B384,Formulas_Majors!A$2:B$1000,2,FALSE)</f>
        <v>Education</v>
      </c>
      <c r="J384" s="5"/>
      <c r="K384">
        <f t="shared" si="0"/>
        <v>-9</v>
      </c>
      <c r="L384" s="7">
        <f t="shared" si="1"/>
        <v>-0.75</v>
      </c>
      <c r="M384" s="34">
        <f t="shared" si="262"/>
        <v>4</v>
      </c>
      <c r="N384" s="34" t="str">
        <f t="shared" si="263"/>
        <v>Below Benchmark</v>
      </c>
      <c r="O384" s="34">
        <f t="shared" si="264"/>
        <v>1</v>
      </c>
      <c r="P384" s="34" t="str">
        <f t="shared" si="265"/>
        <v>Below Benchmark</v>
      </c>
      <c r="Q384" s="9"/>
      <c r="R384" s="9"/>
      <c r="S384" s="9"/>
      <c r="T384" s="9"/>
      <c r="U384" s="9"/>
      <c r="V384" s="9"/>
      <c r="W384" s="9"/>
      <c r="X384" s="9"/>
      <c r="Y384" s="9"/>
      <c r="Z384" s="9"/>
      <c r="AA384" s="9"/>
      <c r="AB384" s="9"/>
      <c r="AC384" s="9"/>
    </row>
    <row r="385" spans="1:29" ht="15.75" customHeight="1" x14ac:dyDescent="0.75">
      <c r="A385" s="5" t="s">
        <v>296</v>
      </c>
      <c r="B385" s="5" t="s">
        <v>312</v>
      </c>
      <c r="C385" s="5" t="s">
        <v>18</v>
      </c>
      <c r="D385" s="5" t="s">
        <v>37</v>
      </c>
      <c r="E385" s="6">
        <v>99</v>
      </c>
      <c r="F385" s="6">
        <v>18</v>
      </c>
      <c r="G385" s="6">
        <v>122</v>
      </c>
      <c r="H385" s="6">
        <v>28</v>
      </c>
      <c r="I385" s="5" t="str">
        <f>VLOOKUP(B385,Formulas_Majors!A$2:B$1000,2,FALSE)</f>
        <v>Natural Sciences</v>
      </c>
      <c r="J385" s="5"/>
      <c r="K385">
        <f t="shared" si="0"/>
        <v>23</v>
      </c>
      <c r="L385" s="7">
        <f t="shared" si="1"/>
        <v>0.23232323232323232</v>
      </c>
      <c r="M385" s="34">
        <f>ROUND(E385*1/6,)</f>
        <v>17</v>
      </c>
      <c r="N385" s="34" t="str">
        <f>IF(F385&gt;M385, "Above Benchmark", "Below Benchmark")</f>
        <v>Above Benchmark</v>
      </c>
      <c r="O385" s="34">
        <f>ROUND(G385*1/6,)</f>
        <v>20</v>
      </c>
      <c r="P385" s="34" t="str">
        <f>IF(H385&gt;O385,"Above Benchmark","Below Benchmark")</f>
        <v>Above Benchmark</v>
      </c>
    </row>
    <row r="386" spans="1:29" ht="15.75" customHeight="1" x14ac:dyDescent="0.75">
      <c r="A386" s="5" t="s">
        <v>296</v>
      </c>
      <c r="B386" s="5" t="s">
        <v>312</v>
      </c>
      <c r="C386" s="5" t="s">
        <v>14</v>
      </c>
      <c r="D386" s="5" t="s">
        <v>16</v>
      </c>
      <c r="E386" s="6">
        <v>3</v>
      </c>
      <c r="F386" s="6">
        <v>3</v>
      </c>
      <c r="G386" s="6">
        <v>11</v>
      </c>
      <c r="H386" s="6">
        <v>4</v>
      </c>
      <c r="I386" s="5" t="str">
        <f>VLOOKUP(B386,Formulas_Majors!A$2:B$1000,2,FALSE)</f>
        <v>Natural Sciences</v>
      </c>
      <c r="J386" s="5"/>
      <c r="K386">
        <f t="shared" si="0"/>
        <v>8</v>
      </c>
      <c r="L386" s="7">
        <f t="shared" si="1"/>
        <v>2.6666666666666665</v>
      </c>
      <c r="M386" s="34">
        <f>ROUND(E386*1/3,)</f>
        <v>1</v>
      </c>
      <c r="N386" s="34" t="str">
        <f>IF(F386&gt;M386,"Above Benchmark","Below Benchmark")</f>
        <v>Above Benchmark</v>
      </c>
      <c r="O386" s="34">
        <f>ROUND(G386*1/3,)</f>
        <v>4</v>
      </c>
      <c r="P386" s="34" t="str">
        <f>IF(H386&gt;O386,"Above Benchmark", "Below Benchmark")</f>
        <v>Below Benchmark</v>
      </c>
      <c r="Q386" s="8"/>
      <c r="R386" s="8"/>
      <c r="S386" s="8"/>
      <c r="T386" s="8"/>
      <c r="U386" s="8"/>
      <c r="V386" s="8"/>
      <c r="W386" s="8"/>
      <c r="X386" s="8"/>
      <c r="Y386" s="8"/>
      <c r="Z386" s="8"/>
      <c r="AA386" s="8"/>
      <c r="AB386" s="8"/>
      <c r="AC386" s="8"/>
    </row>
    <row r="387" spans="1:29" ht="15.75" customHeight="1" x14ac:dyDescent="0.75">
      <c r="A387" s="5" t="s">
        <v>296</v>
      </c>
      <c r="B387" s="5" t="s">
        <v>160</v>
      </c>
      <c r="C387" s="5" t="s">
        <v>18</v>
      </c>
      <c r="D387" s="5" t="s">
        <v>21</v>
      </c>
      <c r="E387" s="6">
        <v>1</v>
      </c>
      <c r="F387" s="6">
        <v>0</v>
      </c>
      <c r="G387" s="6">
        <v>3</v>
      </c>
      <c r="H387" s="6">
        <v>0</v>
      </c>
      <c r="I387" s="5" t="str">
        <f>VLOOKUP(B387,Formulas_Majors!A$2:B$1000,2,FALSE)</f>
        <v>Natural Sciences</v>
      </c>
      <c r="J387" s="5"/>
      <c r="K387">
        <f t="shared" si="0"/>
        <v>2</v>
      </c>
      <c r="L387" s="7">
        <f t="shared" si="1"/>
        <v>2</v>
      </c>
      <c r="M387" s="34">
        <f t="shared" ref="M387:M388" si="266">ROUND(E387*1/6,)</f>
        <v>0</v>
      </c>
      <c r="N387" s="34" t="str">
        <f t="shared" ref="N387:N388" si="267">IF(F387&gt;M387, "Above Benchmark", "Below Benchmark")</f>
        <v>Below Benchmark</v>
      </c>
      <c r="O387" s="34">
        <f t="shared" ref="O387:O388" si="268">ROUND(G387*1/6,)</f>
        <v>1</v>
      </c>
      <c r="P387" s="34" t="str">
        <f t="shared" ref="P387:P388" si="269">IF(H387&gt;O387,"Above Benchmark","Below Benchmark")</f>
        <v>Below Benchmark</v>
      </c>
      <c r="Q387" s="8"/>
      <c r="R387" s="8"/>
      <c r="S387" s="8"/>
      <c r="T387" s="8"/>
      <c r="U387" s="8"/>
      <c r="V387" s="8"/>
      <c r="W387" s="8"/>
      <c r="X387" s="8"/>
      <c r="Y387" s="8"/>
      <c r="Z387" s="8"/>
      <c r="AA387" s="8"/>
      <c r="AB387" s="8"/>
      <c r="AC387" s="8"/>
    </row>
    <row r="388" spans="1:29" ht="15.75" customHeight="1" x14ac:dyDescent="0.75">
      <c r="A388" s="5" t="s">
        <v>296</v>
      </c>
      <c r="B388" s="5" t="s">
        <v>160</v>
      </c>
      <c r="C388" s="5" t="s">
        <v>18</v>
      </c>
      <c r="D388" s="5" t="s">
        <v>37</v>
      </c>
      <c r="E388" s="6">
        <v>364</v>
      </c>
      <c r="F388" s="6">
        <v>149</v>
      </c>
      <c r="G388" s="6">
        <v>700</v>
      </c>
      <c r="H388" s="6">
        <v>131</v>
      </c>
      <c r="I388" s="5" t="str">
        <f>VLOOKUP(B388,Formulas_Majors!A$2:B$1000,2,FALSE)</f>
        <v>Natural Sciences</v>
      </c>
      <c r="J388" s="5"/>
      <c r="K388">
        <f t="shared" si="0"/>
        <v>336</v>
      </c>
      <c r="L388" s="7">
        <f t="shared" si="1"/>
        <v>0.92307692307692313</v>
      </c>
      <c r="M388" s="34">
        <f t="shared" si="266"/>
        <v>61</v>
      </c>
      <c r="N388" s="34" t="str">
        <f t="shared" si="267"/>
        <v>Above Benchmark</v>
      </c>
      <c r="O388" s="34">
        <f t="shared" si="268"/>
        <v>117</v>
      </c>
      <c r="P388" s="34" t="str">
        <f t="shared" si="269"/>
        <v>Above Benchmark</v>
      </c>
    </row>
    <row r="389" spans="1:29" ht="15.75" customHeight="1" x14ac:dyDescent="0.75">
      <c r="A389" s="5" t="s">
        <v>296</v>
      </c>
      <c r="B389" s="5" t="s">
        <v>160</v>
      </c>
      <c r="C389" s="5" t="s">
        <v>14</v>
      </c>
      <c r="D389" s="5" t="s">
        <v>16</v>
      </c>
      <c r="E389" s="6">
        <v>25</v>
      </c>
      <c r="F389" s="6">
        <v>8</v>
      </c>
      <c r="G389" s="6">
        <v>24</v>
      </c>
      <c r="H389" s="6">
        <v>4</v>
      </c>
      <c r="I389" s="5" t="str">
        <f>VLOOKUP(B389,Formulas_Majors!A$2:B$1000,2,FALSE)</f>
        <v>Natural Sciences</v>
      </c>
      <c r="J389" s="5"/>
      <c r="K389">
        <f t="shared" si="0"/>
        <v>-1</v>
      </c>
      <c r="L389" s="7">
        <f t="shared" si="1"/>
        <v>-0.04</v>
      </c>
      <c r="M389" s="34">
        <f>ROUND(E389*1/3,)</f>
        <v>8</v>
      </c>
      <c r="N389" s="34" t="str">
        <f>IF(F389&gt;M389,"Above Benchmark","Below Benchmark")</f>
        <v>Below Benchmark</v>
      </c>
      <c r="O389" s="34">
        <f>ROUND(G389*1/3,)</f>
        <v>8</v>
      </c>
      <c r="P389" s="34" t="str">
        <f>IF(H389&gt;O389,"Above Benchmark", "Below Benchmark")</f>
        <v>Below Benchmark</v>
      </c>
    </row>
    <row r="390" spans="1:29" ht="15.75" customHeight="1" x14ac:dyDescent="0.75">
      <c r="A390" s="5"/>
      <c r="B390" s="5"/>
      <c r="C390" s="5"/>
      <c r="D390" s="5"/>
      <c r="E390" s="6"/>
      <c r="F390" s="6"/>
      <c r="G390" s="6"/>
      <c r="H390" s="6"/>
      <c r="I390" s="5"/>
      <c r="J390" s="5"/>
      <c r="K390">
        <f t="shared" si="0"/>
        <v>0</v>
      </c>
      <c r="L390" s="7" t="e">
        <f t="shared" si="1"/>
        <v>#DIV/0!</v>
      </c>
      <c r="M390" s="37"/>
      <c r="N390" s="37"/>
      <c r="O390" s="38"/>
      <c r="P390" s="38"/>
    </row>
    <row r="391" spans="1:29" ht="15.75" customHeight="1" x14ac:dyDescent="0.75">
      <c r="A391" s="5" t="s">
        <v>296</v>
      </c>
      <c r="B391" s="5" t="s">
        <v>313</v>
      </c>
      <c r="C391" s="5" t="s">
        <v>18</v>
      </c>
      <c r="D391" s="5" t="s">
        <v>314</v>
      </c>
      <c r="E391" s="6">
        <v>200</v>
      </c>
      <c r="F391" s="6">
        <v>52</v>
      </c>
      <c r="G391" s="6">
        <v>149</v>
      </c>
      <c r="H391" s="6">
        <v>30</v>
      </c>
      <c r="I391" s="5" t="str">
        <f>VLOOKUP(B391,Formulas_Majors!A$2:B$1000,2,FALSE)</f>
        <v>Engineering - Other</v>
      </c>
      <c r="J391" s="5"/>
      <c r="K391">
        <f t="shared" si="0"/>
        <v>-51</v>
      </c>
      <c r="L391" s="7">
        <f t="shared" si="1"/>
        <v>-0.255</v>
      </c>
      <c r="M391" s="34">
        <f>ROUND(E391*1/6,)</f>
        <v>33</v>
      </c>
      <c r="N391" s="34" t="str">
        <f>IF(F391&gt;M391, "Above Benchmark", "Below Benchmark")</f>
        <v>Above Benchmark</v>
      </c>
      <c r="O391" s="34">
        <f>ROUND(G391*1/6,)</f>
        <v>25</v>
      </c>
      <c r="P391" s="34" t="str">
        <f>IF(H391&gt;O391,"Above Benchmark","Below Benchmark")</f>
        <v>Above Benchmark</v>
      </c>
    </row>
    <row r="392" spans="1:29" ht="15.75" customHeight="1" x14ac:dyDescent="0.75">
      <c r="A392" s="5" t="s">
        <v>296</v>
      </c>
      <c r="B392" s="5" t="s">
        <v>313</v>
      </c>
      <c r="C392" s="5" t="s">
        <v>14</v>
      </c>
      <c r="D392" s="5" t="s">
        <v>16</v>
      </c>
      <c r="E392" s="6">
        <v>14</v>
      </c>
      <c r="F392" s="6">
        <v>6</v>
      </c>
      <c r="G392" s="6">
        <v>9</v>
      </c>
      <c r="H392" s="6">
        <v>9</v>
      </c>
      <c r="I392" s="5" t="str">
        <f>VLOOKUP(B392,Formulas_Majors!A$2:B$1000,2,FALSE)</f>
        <v>Engineering - Other</v>
      </c>
      <c r="J392" s="5"/>
      <c r="K392">
        <f t="shared" si="0"/>
        <v>-5</v>
      </c>
      <c r="L392" s="7">
        <f t="shared" si="1"/>
        <v>-0.35714285714285715</v>
      </c>
      <c r="M392" s="34">
        <f>ROUND(E392*1/3,)</f>
        <v>5</v>
      </c>
      <c r="N392" s="34" t="str">
        <f>IF(F392&gt;M392,"Above Benchmark","Below Benchmark")</f>
        <v>Above Benchmark</v>
      </c>
      <c r="O392" s="34">
        <f>ROUND(G392*1/3,)</f>
        <v>3</v>
      </c>
      <c r="P392" s="34" t="str">
        <f>IF(H392&gt;O392,"Above Benchmark", "Below Benchmark")</f>
        <v>Above Benchmark</v>
      </c>
    </row>
    <row r="393" spans="1:29" ht="15.75" customHeight="1" x14ac:dyDescent="0.75">
      <c r="A393" s="5" t="s">
        <v>296</v>
      </c>
      <c r="B393" s="5" t="s">
        <v>313</v>
      </c>
      <c r="C393" s="5" t="s">
        <v>315</v>
      </c>
      <c r="D393" s="5" t="s">
        <v>316</v>
      </c>
      <c r="E393" s="6">
        <v>32</v>
      </c>
      <c r="F393" s="6">
        <v>9</v>
      </c>
      <c r="G393" s="6">
        <v>33</v>
      </c>
      <c r="H393" s="6">
        <v>3</v>
      </c>
      <c r="I393" s="5" t="str">
        <f>VLOOKUP(B393,Formulas_Majors!A$2:B$1000,2,FALSE)</f>
        <v>Engineering - Other</v>
      </c>
      <c r="J393" s="5"/>
      <c r="K393">
        <f t="shared" si="0"/>
        <v>1</v>
      </c>
      <c r="L393" s="7">
        <f t="shared" si="1"/>
        <v>3.125E-2</v>
      </c>
      <c r="M393" s="37"/>
      <c r="N393" s="37"/>
      <c r="O393" s="38"/>
      <c r="P393" s="38"/>
    </row>
    <row r="394" spans="1:29" ht="15.75" customHeight="1" x14ac:dyDescent="0.75">
      <c r="A394" s="5" t="s">
        <v>296</v>
      </c>
      <c r="B394" s="5" t="s">
        <v>317</v>
      </c>
      <c r="C394" s="5" t="s">
        <v>18</v>
      </c>
      <c r="D394" s="5" t="s">
        <v>37</v>
      </c>
      <c r="E394" s="6">
        <v>271</v>
      </c>
      <c r="F394" s="6">
        <v>72</v>
      </c>
      <c r="G394" s="6">
        <v>240</v>
      </c>
      <c r="H394" s="6">
        <v>82</v>
      </c>
      <c r="I394" s="5" t="str">
        <f>VLOOKUP(B394,Formulas_Majors!A$2:B$1000,2,FALSE)</f>
        <v>Health</v>
      </c>
      <c r="J394" s="5"/>
      <c r="K394">
        <f t="shared" si="0"/>
        <v>-31</v>
      </c>
      <c r="L394" s="7">
        <f t="shared" si="1"/>
        <v>-0.11439114391143912</v>
      </c>
      <c r="M394" s="34">
        <f t="shared" ref="M394:M395" si="270">ROUND(E394*1/6,)</f>
        <v>45</v>
      </c>
      <c r="N394" s="34" t="str">
        <f t="shared" ref="N394:N395" si="271">IF(F394&gt;M394, "Above Benchmark", "Below Benchmark")</f>
        <v>Above Benchmark</v>
      </c>
      <c r="O394" s="34">
        <f t="shared" ref="O394:O395" si="272">ROUND(G394*1/6,)</f>
        <v>40</v>
      </c>
      <c r="P394" s="34" t="str">
        <f t="shared" ref="P394:P395" si="273">IF(H394&gt;O394,"Above Benchmark","Below Benchmark")</f>
        <v>Above Benchmark</v>
      </c>
    </row>
    <row r="395" spans="1:29" ht="15.75" customHeight="1" x14ac:dyDescent="0.75">
      <c r="A395" s="5" t="s">
        <v>296</v>
      </c>
      <c r="B395" s="5" t="s">
        <v>81</v>
      </c>
      <c r="C395" s="5" t="s">
        <v>18</v>
      </c>
      <c r="D395" s="5" t="s">
        <v>37</v>
      </c>
      <c r="E395" s="6">
        <v>13</v>
      </c>
      <c r="F395" s="6">
        <v>4</v>
      </c>
      <c r="G395" s="6">
        <v>13</v>
      </c>
      <c r="H395" s="6">
        <v>4</v>
      </c>
      <c r="I395" s="5" t="str">
        <f>VLOOKUP(B395,Formulas_Majors!A$2:B$1000,2,FALSE)</f>
        <v>Natural Sciences</v>
      </c>
      <c r="J395" s="5"/>
      <c r="K395">
        <f t="shared" si="0"/>
        <v>0</v>
      </c>
      <c r="L395" s="7">
        <f t="shared" si="1"/>
        <v>0</v>
      </c>
      <c r="M395" s="34">
        <f t="shared" si="270"/>
        <v>2</v>
      </c>
      <c r="N395" s="34" t="str">
        <f t="shared" si="271"/>
        <v>Above Benchmark</v>
      </c>
      <c r="O395" s="34">
        <f t="shared" si="272"/>
        <v>2</v>
      </c>
      <c r="P395" s="34" t="str">
        <f t="shared" si="273"/>
        <v>Above Benchmark</v>
      </c>
    </row>
    <row r="396" spans="1:29" ht="15.75" customHeight="1" x14ac:dyDescent="0.75">
      <c r="A396" s="5" t="s">
        <v>296</v>
      </c>
      <c r="B396" s="5" t="s">
        <v>81</v>
      </c>
      <c r="C396" s="5" t="s">
        <v>14</v>
      </c>
      <c r="D396" s="5" t="s">
        <v>16</v>
      </c>
      <c r="E396" s="6">
        <v>5</v>
      </c>
      <c r="F396" s="6">
        <v>0</v>
      </c>
      <c r="G396" s="6">
        <v>8</v>
      </c>
      <c r="H396" s="6">
        <v>1</v>
      </c>
      <c r="I396" s="5" t="str">
        <f>VLOOKUP(B396,Formulas_Majors!A$2:B$1000,2,FALSE)</f>
        <v>Natural Sciences</v>
      </c>
      <c r="J396" s="5"/>
      <c r="K396">
        <f t="shared" si="0"/>
        <v>3</v>
      </c>
      <c r="L396" s="7">
        <f t="shared" si="1"/>
        <v>0.6</v>
      </c>
      <c r="M396" s="34">
        <f t="shared" ref="M396:M397" si="274">ROUND(E396*1/3,)</f>
        <v>2</v>
      </c>
      <c r="N396" s="34" t="str">
        <f t="shared" ref="N396:N397" si="275">IF(F396&gt;M396,"Above Benchmark","Below Benchmark")</f>
        <v>Below Benchmark</v>
      </c>
      <c r="O396" s="34">
        <f t="shared" ref="O396:O397" si="276">ROUND(G396*1/3,)</f>
        <v>3</v>
      </c>
      <c r="P396" s="34" t="str">
        <f t="shared" ref="P396:P397" si="277">IF(H396&gt;O396,"Above Benchmark", "Below Benchmark")</f>
        <v>Below Benchmark</v>
      </c>
    </row>
    <row r="397" spans="1:29" ht="15.75" customHeight="1" x14ac:dyDescent="0.75">
      <c r="A397" s="5" t="s">
        <v>296</v>
      </c>
      <c r="B397" s="5" t="s">
        <v>318</v>
      </c>
      <c r="C397" s="5" t="s">
        <v>14</v>
      </c>
      <c r="D397" s="5" t="s">
        <v>319</v>
      </c>
      <c r="E397" s="6">
        <v>72</v>
      </c>
      <c r="F397" s="6">
        <v>30</v>
      </c>
      <c r="G397" s="6">
        <v>72</v>
      </c>
      <c r="H397" s="6">
        <v>32</v>
      </c>
      <c r="I397" s="5" t="str">
        <f>VLOOKUP(B397,Formulas_Majors!A$2:B$1000,2,FALSE)</f>
        <v>Communications/Media</v>
      </c>
      <c r="J397" s="5"/>
      <c r="K397">
        <f t="shared" si="0"/>
        <v>0</v>
      </c>
      <c r="L397" s="7">
        <f t="shared" si="1"/>
        <v>0</v>
      </c>
      <c r="M397" s="34">
        <f t="shared" si="274"/>
        <v>24</v>
      </c>
      <c r="N397" s="34" t="str">
        <f t="shared" si="275"/>
        <v>Above Benchmark</v>
      </c>
      <c r="O397" s="34">
        <f t="shared" si="276"/>
        <v>24</v>
      </c>
      <c r="P397" s="34" t="str">
        <f t="shared" si="277"/>
        <v>Above Benchmark</v>
      </c>
    </row>
    <row r="398" spans="1:29" ht="15.75" customHeight="1" x14ac:dyDescent="0.75">
      <c r="A398" s="5" t="s">
        <v>296</v>
      </c>
      <c r="B398" s="5" t="s">
        <v>320</v>
      </c>
      <c r="C398" s="5" t="s">
        <v>315</v>
      </c>
      <c r="D398" s="5" t="s">
        <v>316</v>
      </c>
      <c r="E398" s="6">
        <v>34</v>
      </c>
      <c r="F398" s="6">
        <v>5</v>
      </c>
      <c r="G398" s="6">
        <v>34</v>
      </c>
      <c r="H398" s="6">
        <v>7</v>
      </c>
      <c r="I398" s="5" t="str">
        <f>VLOOKUP(B398,Formulas_Majors!A$2:B$1000,2,FALSE)</f>
        <v>Engineering - Other</v>
      </c>
      <c r="J398" s="5"/>
      <c r="K398">
        <f t="shared" si="0"/>
        <v>0</v>
      </c>
      <c r="L398" s="7">
        <f t="shared" si="1"/>
        <v>0</v>
      </c>
      <c r="M398" s="37"/>
      <c r="N398" s="37"/>
      <c r="O398" s="38"/>
      <c r="P398" s="38"/>
    </row>
    <row r="399" spans="1:29" ht="15.75" customHeight="1" x14ac:dyDescent="0.75">
      <c r="A399" s="5" t="s">
        <v>296</v>
      </c>
      <c r="B399" s="5" t="s">
        <v>321</v>
      </c>
      <c r="C399" s="5" t="s">
        <v>14</v>
      </c>
      <c r="D399" s="5" t="s">
        <v>322</v>
      </c>
      <c r="E399" s="6">
        <v>3</v>
      </c>
      <c r="F399" s="6">
        <v>4</v>
      </c>
      <c r="G399" s="6">
        <v>2</v>
      </c>
      <c r="H399" s="6">
        <v>4</v>
      </c>
      <c r="I399" s="5" t="str">
        <f>VLOOKUP(B399,Formulas_Majors!A$2:B$1000,2,FALSE)</f>
        <v>Engineering - Other</v>
      </c>
      <c r="J399" s="5"/>
      <c r="K399">
        <f t="shared" si="0"/>
        <v>-1</v>
      </c>
      <c r="L399" s="7">
        <f t="shared" si="1"/>
        <v>-0.33333333333333331</v>
      </c>
      <c r="M399" s="34">
        <f>ROUND(E399*1/3,)</f>
        <v>1</v>
      </c>
      <c r="N399" s="34" t="str">
        <f>IF(F399&gt;M399,"Above Benchmark","Below Benchmark")</f>
        <v>Above Benchmark</v>
      </c>
      <c r="O399" s="34">
        <f>ROUND(G399*1/3,)</f>
        <v>1</v>
      </c>
      <c r="P399" s="34" t="str">
        <f>IF(H399&gt;O399,"Above Benchmark", "Below Benchmark")</f>
        <v>Above Benchmark</v>
      </c>
    </row>
    <row r="400" spans="1:29" ht="15.75" customHeight="1" x14ac:dyDescent="0.75">
      <c r="A400" s="5" t="s">
        <v>296</v>
      </c>
      <c r="B400" s="5" t="s">
        <v>323</v>
      </c>
      <c r="C400" s="5" t="s">
        <v>18</v>
      </c>
      <c r="D400" s="5" t="s">
        <v>314</v>
      </c>
      <c r="E400" s="6">
        <v>7</v>
      </c>
      <c r="F400" s="6">
        <v>0</v>
      </c>
      <c r="G400" s="6">
        <v>0</v>
      </c>
      <c r="H400" s="6">
        <v>0</v>
      </c>
      <c r="I400" s="5" t="str">
        <f>VLOOKUP(B400,Formulas_Majors!A$2:B$1000,2,FALSE)</f>
        <v>Engineering - Other</v>
      </c>
      <c r="J400" s="5"/>
      <c r="K400">
        <f t="shared" si="0"/>
        <v>-7</v>
      </c>
      <c r="L400" s="7">
        <f t="shared" si="1"/>
        <v>-1</v>
      </c>
      <c r="M400" s="34">
        <f t="shared" ref="M400:M401" si="278">ROUND(E400*1/6,)</f>
        <v>1</v>
      </c>
      <c r="N400" s="34" t="str">
        <f t="shared" ref="N400:N401" si="279">IF(F400&gt;M400, "Above Benchmark", "Below Benchmark")</f>
        <v>Below Benchmark</v>
      </c>
      <c r="O400" s="34">
        <f t="shared" ref="O400:O401" si="280">ROUND(G400*1/6,)</f>
        <v>0</v>
      </c>
      <c r="P400" s="34" t="str">
        <f t="shared" ref="P400:P401" si="281">IF(H400&gt;O400,"Above Benchmark","Below Benchmark")</f>
        <v>Below Benchmark</v>
      </c>
    </row>
    <row r="401" spans="1:29" ht="15.75" customHeight="1" x14ac:dyDescent="0.75">
      <c r="A401" s="5" t="s">
        <v>296</v>
      </c>
      <c r="B401" s="5" t="s">
        <v>164</v>
      </c>
      <c r="C401" s="5" t="s">
        <v>18</v>
      </c>
      <c r="D401" s="5" t="s">
        <v>37</v>
      </c>
      <c r="E401" s="6">
        <v>54</v>
      </c>
      <c r="F401" s="6">
        <v>18</v>
      </c>
      <c r="G401" s="6">
        <v>76</v>
      </c>
      <c r="H401" s="6">
        <v>12</v>
      </c>
      <c r="I401" s="5" t="str">
        <f>VLOOKUP(B401,Formulas_Majors!A$2:B$1000,2,FALSE)</f>
        <v>Natural Sciences</v>
      </c>
      <c r="J401" s="5"/>
      <c r="K401">
        <f t="shared" si="0"/>
        <v>22</v>
      </c>
      <c r="L401" s="7">
        <f t="shared" si="1"/>
        <v>0.40740740740740738</v>
      </c>
      <c r="M401" s="34">
        <f t="shared" si="278"/>
        <v>9</v>
      </c>
      <c r="N401" s="34" t="str">
        <f t="shared" si="279"/>
        <v>Above Benchmark</v>
      </c>
      <c r="O401" s="34">
        <f t="shared" si="280"/>
        <v>13</v>
      </c>
      <c r="P401" s="34" t="str">
        <f t="shared" si="281"/>
        <v>Below Benchmark</v>
      </c>
      <c r="Q401" s="8"/>
      <c r="R401" s="8"/>
      <c r="S401" s="8"/>
      <c r="T401" s="8"/>
      <c r="U401" s="8"/>
      <c r="V401" s="8"/>
      <c r="W401" s="8"/>
      <c r="X401" s="8"/>
      <c r="Y401" s="8"/>
      <c r="Z401" s="8"/>
      <c r="AA401" s="8"/>
      <c r="AB401" s="8"/>
      <c r="AC401" s="8"/>
    </row>
    <row r="402" spans="1:29" ht="15.75" customHeight="1" x14ac:dyDescent="0.75">
      <c r="A402" s="5" t="s">
        <v>296</v>
      </c>
      <c r="B402" s="5" t="s">
        <v>164</v>
      </c>
      <c r="C402" s="5" t="s">
        <v>14</v>
      </c>
      <c r="D402" s="5" t="s">
        <v>16</v>
      </c>
      <c r="E402" s="6">
        <v>12</v>
      </c>
      <c r="F402" s="6">
        <v>4</v>
      </c>
      <c r="G402" s="6">
        <v>11</v>
      </c>
      <c r="H402" s="6">
        <v>6</v>
      </c>
      <c r="I402" s="5" t="str">
        <f>VLOOKUP(B402,Formulas_Majors!A$2:B$1000,2,FALSE)</f>
        <v>Natural Sciences</v>
      </c>
      <c r="J402" s="5"/>
      <c r="K402">
        <f t="shared" si="0"/>
        <v>-1</v>
      </c>
      <c r="L402" s="7">
        <f t="shared" si="1"/>
        <v>-8.3333333333333329E-2</v>
      </c>
      <c r="M402" s="34">
        <f t="shared" ref="M402:M403" si="282">ROUND(E402*1/3,)</f>
        <v>4</v>
      </c>
      <c r="N402" s="34" t="str">
        <f t="shared" ref="N402:N403" si="283">IF(F402&gt;M402,"Above Benchmark","Below Benchmark")</f>
        <v>Below Benchmark</v>
      </c>
      <c r="O402" s="34">
        <f t="shared" ref="O402:O403" si="284">ROUND(G402*1/3,)</f>
        <v>4</v>
      </c>
      <c r="P402" s="34" t="str">
        <f t="shared" ref="P402:P403" si="285">IF(H402&gt;O402,"Above Benchmark", "Below Benchmark")</f>
        <v>Above Benchmark</v>
      </c>
      <c r="Q402" s="8"/>
      <c r="R402" s="8"/>
      <c r="S402" s="8"/>
      <c r="T402" s="8"/>
      <c r="U402" s="8"/>
      <c r="V402" s="8"/>
      <c r="W402" s="8"/>
      <c r="X402" s="8"/>
      <c r="Y402" s="8"/>
      <c r="Z402" s="8"/>
      <c r="AA402" s="8"/>
      <c r="AB402" s="8"/>
      <c r="AC402" s="8"/>
    </row>
    <row r="403" spans="1:29" ht="15.75" customHeight="1" x14ac:dyDescent="0.75">
      <c r="A403" s="5" t="s">
        <v>296</v>
      </c>
      <c r="B403" s="5" t="s">
        <v>324</v>
      </c>
      <c r="C403" s="5" t="s">
        <v>14</v>
      </c>
      <c r="D403" s="5" t="s">
        <v>41</v>
      </c>
      <c r="E403" s="6">
        <v>2</v>
      </c>
      <c r="F403" s="6">
        <v>0</v>
      </c>
      <c r="G403" s="6">
        <v>0</v>
      </c>
      <c r="H403" s="6">
        <v>1</v>
      </c>
      <c r="I403" s="5" t="str">
        <f>VLOOKUP(B403,Formulas_Majors!A$2:B$1000,2,FALSE)</f>
        <v>Education</v>
      </c>
      <c r="J403" s="5"/>
      <c r="K403">
        <f t="shared" si="0"/>
        <v>-2</v>
      </c>
      <c r="L403" s="7">
        <f t="shared" si="1"/>
        <v>-1</v>
      </c>
      <c r="M403" s="34">
        <f t="shared" si="282"/>
        <v>1</v>
      </c>
      <c r="N403" s="34" t="str">
        <f t="shared" si="283"/>
        <v>Below Benchmark</v>
      </c>
      <c r="O403" s="34">
        <f t="shared" si="284"/>
        <v>0</v>
      </c>
      <c r="P403" s="34" t="str">
        <f t="shared" si="285"/>
        <v>Above Benchmark</v>
      </c>
    </row>
    <row r="404" spans="1:29" ht="15.75" customHeight="1" x14ac:dyDescent="0.75">
      <c r="A404" s="5" t="s">
        <v>296</v>
      </c>
      <c r="B404" s="5" t="s">
        <v>325</v>
      </c>
      <c r="C404" s="5" t="s">
        <v>18</v>
      </c>
      <c r="D404" s="5" t="s">
        <v>306</v>
      </c>
      <c r="E404" s="6">
        <v>290</v>
      </c>
      <c r="F404" s="6">
        <v>45</v>
      </c>
      <c r="G404" s="6">
        <v>256</v>
      </c>
      <c r="H404" s="6">
        <v>51</v>
      </c>
      <c r="I404" s="5" t="str">
        <f>VLOOKUP(B404,Formulas_Majors!A$2:B$1000,2,FALSE)</f>
        <v>Education</v>
      </c>
      <c r="J404" s="5"/>
      <c r="K404">
        <f t="shared" si="0"/>
        <v>-34</v>
      </c>
      <c r="L404" s="7">
        <f t="shared" si="1"/>
        <v>-0.11724137931034483</v>
      </c>
      <c r="M404" s="34">
        <f>ROUND(E404*1/6,)</f>
        <v>48</v>
      </c>
      <c r="N404" s="34" t="str">
        <f>IF(F404&gt;M404, "Above Benchmark", "Below Benchmark")</f>
        <v>Below Benchmark</v>
      </c>
      <c r="O404" s="34">
        <f>ROUND(G404*1/6,)</f>
        <v>43</v>
      </c>
      <c r="P404" s="34" t="str">
        <f>IF(H404&gt;O404,"Above Benchmark","Below Benchmark")</f>
        <v>Above Benchmark</v>
      </c>
      <c r="Q404" s="8"/>
      <c r="R404" s="8"/>
      <c r="S404" s="8"/>
      <c r="T404" s="8"/>
      <c r="U404" s="8"/>
      <c r="V404" s="8"/>
      <c r="W404" s="8"/>
      <c r="X404" s="8"/>
      <c r="Y404" s="8"/>
      <c r="Z404" s="8"/>
      <c r="AA404" s="8"/>
      <c r="AB404" s="8"/>
      <c r="AC404" s="8"/>
    </row>
    <row r="405" spans="1:29" ht="15.75" customHeight="1" x14ac:dyDescent="0.75">
      <c r="A405" s="5" t="s">
        <v>296</v>
      </c>
      <c r="B405" s="5" t="s">
        <v>325</v>
      </c>
      <c r="C405" s="5" t="s">
        <v>14</v>
      </c>
      <c r="D405" s="5" t="s">
        <v>41</v>
      </c>
      <c r="E405" s="6">
        <v>48</v>
      </c>
      <c r="F405" s="6">
        <v>13</v>
      </c>
      <c r="G405" s="6">
        <v>43</v>
      </c>
      <c r="H405" s="6">
        <v>18</v>
      </c>
      <c r="I405" s="5" t="str">
        <f>VLOOKUP(B405,Formulas_Majors!A$2:B$1000,2,FALSE)</f>
        <v>Education</v>
      </c>
      <c r="J405" s="5"/>
      <c r="K405">
        <f t="shared" si="0"/>
        <v>-5</v>
      </c>
      <c r="L405" s="7">
        <f t="shared" si="1"/>
        <v>-0.10416666666666667</v>
      </c>
      <c r="M405" s="34">
        <f t="shared" ref="M405:M406" si="286">ROUND(E405*1/3,)</f>
        <v>16</v>
      </c>
      <c r="N405" s="34" t="str">
        <f t="shared" ref="N405:N406" si="287">IF(F405&gt;M405,"Above Benchmark","Below Benchmark")</f>
        <v>Below Benchmark</v>
      </c>
      <c r="O405" s="34">
        <f t="shared" ref="O405:O406" si="288">ROUND(G405*1/3,)</f>
        <v>14</v>
      </c>
      <c r="P405" s="34" t="str">
        <f t="shared" ref="P405:P406" si="289">IF(H405&gt;O405,"Above Benchmark", "Below Benchmark")</f>
        <v>Above Benchmark</v>
      </c>
    </row>
    <row r="406" spans="1:29" ht="15.75" customHeight="1" x14ac:dyDescent="0.75">
      <c r="A406" s="5" t="s">
        <v>296</v>
      </c>
      <c r="B406" s="5" t="s">
        <v>169</v>
      </c>
      <c r="C406" s="5" t="s">
        <v>14</v>
      </c>
      <c r="D406" s="5" t="s">
        <v>41</v>
      </c>
      <c r="E406" s="6">
        <v>27</v>
      </c>
      <c r="F406" s="6">
        <v>18</v>
      </c>
      <c r="G406" s="6">
        <v>25</v>
      </c>
      <c r="H406" s="6">
        <v>8</v>
      </c>
      <c r="I406" s="5" t="str">
        <f>VLOOKUP(B406,Formulas_Majors!A$2:B$1000,2,FALSE)</f>
        <v>Education</v>
      </c>
      <c r="J406" s="5"/>
      <c r="K406">
        <f t="shared" si="0"/>
        <v>-2</v>
      </c>
      <c r="L406" s="7">
        <f t="shared" si="1"/>
        <v>-7.407407407407407E-2</v>
      </c>
      <c r="M406" s="34">
        <f t="shared" si="286"/>
        <v>9</v>
      </c>
      <c r="N406" s="34" t="str">
        <f t="shared" si="287"/>
        <v>Above Benchmark</v>
      </c>
      <c r="O406" s="34">
        <f t="shared" si="288"/>
        <v>8</v>
      </c>
      <c r="P406" s="34" t="str">
        <f t="shared" si="289"/>
        <v>Below Benchmark</v>
      </c>
    </row>
    <row r="407" spans="1:29" ht="15.75" customHeight="1" x14ac:dyDescent="0.75">
      <c r="A407" s="5" t="s">
        <v>296</v>
      </c>
      <c r="B407" s="5" t="s">
        <v>326</v>
      </c>
      <c r="C407" s="5" t="s">
        <v>18</v>
      </c>
      <c r="D407" s="5" t="s">
        <v>314</v>
      </c>
      <c r="E407" s="6">
        <v>492</v>
      </c>
      <c r="F407" s="6">
        <v>43</v>
      </c>
      <c r="G407" s="6">
        <v>412</v>
      </c>
      <c r="H407" s="6">
        <v>74</v>
      </c>
      <c r="I407" s="5" t="str">
        <f>VLOOKUP(B407,Formulas_Majors!A$2:B$1000,2,FALSE)</f>
        <v>Architecture/MEC Engineering/Construction</v>
      </c>
      <c r="J407" s="5"/>
      <c r="K407">
        <f t="shared" si="0"/>
        <v>-80</v>
      </c>
      <c r="L407" s="7">
        <f t="shared" si="1"/>
        <v>-0.16260162601626016</v>
      </c>
      <c r="M407" s="34">
        <f>ROUND(E407*1/6,)</f>
        <v>82</v>
      </c>
      <c r="N407" s="34" t="str">
        <f>IF(F407&gt;M407, "Above Benchmark", "Below Benchmark")</f>
        <v>Below Benchmark</v>
      </c>
      <c r="O407" s="34">
        <f>ROUND(G407*1/6,)</f>
        <v>69</v>
      </c>
      <c r="P407" s="34" t="str">
        <f>IF(H407&gt;O407,"Above Benchmark","Below Benchmark")</f>
        <v>Above Benchmark</v>
      </c>
    </row>
    <row r="408" spans="1:29" ht="15.75" customHeight="1" x14ac:dyDescent="0.75">
      <c r="A408" s="5" t="s">
        <v>296</v>
      </c>
      <c r="B408" s="5" t="s">
        <v>326</v>
      </c>
      <c r="C408" s="5" t="s">
        <v>14</v>
      </c>
      <c r="D408" s="5" t="s">
        <v>322</v>
      </c>
      <c r="E408" s="6">
        <v>59</v>
      </c>
      <c r="F408" s="6">
        <v>20</v>
      </c>
      <c r="G408" s="6">
        <v>33</v>
      </c>
      <c r="H408" s="6">
        <v>23</v>
      </c>
      <c r="I408" s="5" t="str">
        <f>VLOOKUP(B408,Formulas_Majors!A$2:B$1000,2,FALSE)</f>
        <v>Architecture/MEC Engineering/Construction</v>
      </c>
      <c r="J408" s="5"/>
      <c r="K408">
        <f t="shared" si="0"/>
        <v>-26</v>
      </c>
      <c r="L408" s="7">
        <f t="shared" si="1"/>
        <v>-0.44067796610169491</v>
      </c>
      <c r="M408" s="34">
        <f>ROUND(E408*1/3,)</f>
        <v>20</v>
      </c>
      <c r="N408" s="34" t="str">
        <f>IF(F408&gt;M408,"Above Benchmark","Below Benchmark")</f>
        <v>Below Benchmark</v>
      </c>
      <c r="O408" s="34">
        <f>ROUND(G408*1/3,)</f>
        <v>11</v>
      </c>
      <c r="P408" s="34" t="str">
        <f>IF(H408&gt;O408,"Above Benchmark", "Below Benchmark")</f>
        <v>Above Benchmark</v>
      </c>
    </row>
    <row r="409" spans="1:29" ht="15.75" customHeight="1" x14ac:dyDescent="0.75">
      <c r="A409" s="5" t="s">
        <v>296</v>
      </c>
      <c r="B409" s="5" t="s">
        <v>326</v>
      </c>
      <c r="C409" s="5" t="s">
        <v>315</v>
      </c>
      <c r="D409" s="5" t="s">
        <v>316</v>
      </c>
      <c r="E409" s="6">
        <v>32</v>
      </c>
      <c r="F409" s="6">
        <v>7</v>
      </c>
      <c r="G409" s="6">
        <v>27</v>
      </c>
      <c r="H409" s="6">
        <v>4</v>
      </c>
      <c r="I409" s="5" t="str">
        <f>VLOOKUP(B409,Formulas_Majors!A$2:B$1000,2,FALSE)</f>
        <v>Architecture/MEC Engineering/Construction</v>
      </c>
      <c r="J409" s="5"/>
      <c r="K409">
        <f t="shared" si="0"/>
        <v>-5</v>
      </c>
      <c r="L409" s="7">
        <f t="shared" si="1"/>
        <v>-0.15625</v>
      </c>
      <c r="M409" s="37"/>
      <c r="N409" s="37"/>
      <c r="O409" s="38"/>
      <c r="P409" s="38"/>
    </row>
    <row r="410" spans="1:29" ht="15.75" customHeight="1" x14ac:dyDescent="0.75">
      <c r="A410" s="5"/>
      <c r="B410" s="5"/>
      <c r="C410" s="5"/>
      <c r="D410" s="5"/>
      <c r="E410" s="6"/>
      <c r="F410" s="6"/>
      <c r="G410" s="6"/>
      <c r="H410" s="6"/>
      <c r="I410" s="5"/>
      <c r="J410" s="5"/>
      <c r="K410">
        <f t="shared" si="0"/>
        <v>0</v>
      </c>
      <c r="L410" s="7" t="e">
        <f t="shared" si="1"/>
        <v>#DIV/0!</v>
      </c>
      <c r="M410" s="37"/>
      <c r="N410" s="37"/>
      <c r="O410" s="38"/>
      <c r="P410" s="38"/>
    </row>
    <row r="411" spans="1:29" ht="15.75" customHeight="1" x14ac:dyDescent="0.75">
      <c r="A411" s="5" t="s">
        <v>296</v>
      </c>
      <c r="B411" s="5" t="s">
        <v>327</v>
      </c>
      <c r="C411" s="5" t="s">
        <v>18</v>
      </c>
      <c r="D411" s="5" t="s">
        <v>21</v>
      </c>
      <c r="E411" s="6">
        <v>179</v>
      </c>
      <c r="F411" s="6">
        <v>89</v>
      </c>
      <c r="G411" s="6">
        <v>242</v>
      </c>
      <c r="H411" s="6">
        <v>86</v>
      </c>
      <c r="I411" s="5" t="str">
        <f>VLOOKUP(B411,Formulas_Majors!A$2:B$1000,2,FALSE)</f>
        <v>Communications/Media</v>
      </c>
      <c r="J411" s="5"/>
      <c r="K411">
        <f t="shared" si="0"/>
        <v>63</v>
      </c>
      <c r="L411" s="7">
        <f t="shared" si="1"/>
        <v>0.35195530726256985</v>
      </c>
      <c r="M411" s="34">
        <f>ROUND(E411*1/6,)</f>
        <v>30</v>
      </c>
      <c r="N411" s="34" t="str">
        <f>IF(F411&gt;M411, "Above Benchmark", "Below Benchmark")</f>
        <v>Above Benchmark</v>
      </c>
      <c r="O411" s="34">
        <f>ROUND(G411*1/6,)</f>
        <v>40</v>
      </c>
      <c r="P411" s="34" t="str">
        <f>IF(H411&gt;O411,"Above Benchmark","Below Benchmark")</f>
        <v>Above Benchmark</v>
      </c>
    </row>
    <row r="412" spans="1:29" ht="15.75" customHeight="1" x14ac:dyDescent="0.75">
      <c r="A412" s="5"/>
      <c r="B412" s="5"/>
      <c r="C412" s="5"/>
      <c r="D412" s="5"/>
      <c r="E412" s="6"/>
      <c r="F412" s="6"/>
      <c r="G412" s="6"/>
      <c r="H412" s="6"/>
      <c r="I412" s="5"/>
      <c r="J412" s="5"/>
      <c r="K412">
        <f t="shared" si="0"/>
        <v>0</v>
      </c>
      <c r="L412" s="7" t="e">
        <f t="shared" si="1"/>
        <v>#DIV/0!</v>
      </c>
      <c r="M412" s="37"/>
      <c r="N412" s="37"/>
      <c r="O412" s="38"/>
      <c r="P412" s="38"/>
    </row>
    <row r="413" spans="1:29" ht="15.75" customHeight="1" x14ac:dyDescent="0.75">
      <c r="A413" s="5" t="s">
        <v>296</v>
      </c>
      <c r="B413" s="5" t="s">
        <v>328</v>
      </c>
      <c r="C413" s="5" t="s">
        <v>18</v>
      </c>
      <c r="D413" s="5" t="s">
        <v>314</v>
      </c>
      <c r="E413" s="6">
        <v>330</v>
      </c>
      <c r="F413" s="6">
        <v>38</v>
      </c>
      <c r="G413" s="6">
        <v>277</v>
      </c>
      <c r="H413" s="6">
        <v>46</v>
      </c>
      <c r="I413" s="5" t="str">
        <f>VLOOKUP(B413,Formulas_Majors!A$2:B$1000,2,FALSE)</f>
        <v>Tech</v>
      </c>
      <c r="J413" s="5"/>
      <c r="K413">
        <f t="shared" si="0"/>
        <v>-53</v>
      </c>
      <c r="L413" s="7">
        <f t="shared" si="1"/>
        <v>-0.16060606060606061</v>
      </c>
      <c r="M413" s="34">
        <f>ROUND(E413*1/6,)</f>
        <v>55</v>
      </c>
      <c r="N413" s="34" t="str">
        <f>IF(F413&gt;M413, "Above Benchmark", "Below Benchmark")</f>
        <v>Below Benchmark</v>
      </c>
      <c r="O413" s="34">
        <f>ROUND(G413*1/6,)</f>
        <v>46</v>
      </c>
      <c r="P413" s="34" t="str">
        <f>IF(H413&gt;O413,"Above Benchmark","Below Benchmark")</f>
        <v>Below Benchmark</v>
      </c>
    </row>
    <row r="414" spans="1:29" ht="15.75" customHeight="1" x14ac:dyDescent="0.75">
      <c r="A414" s="5" t="s">
        <v>296</v>
      </c>
      <c r="B414" s="5" t="s">
        <v>328</v>
      </c>
      <c r="C414" s="5" t="s">
        <v>14</v>
      </c>
      <c r="D414" s="5" t="s">
        <v>16</v>
      </c>
      <c r="E414" s="6">
        <v>8</v>
      </c>
      <c r="F414" s="6">
        <v>0</v>
      </c>
      <c r="G414" s="6">
        <v>10</v>
      </c>
      <c r="H414" s="6">
        <v>2</v>
      </c>
      <c r="I414" s="5" t="str">
        <f>VLOOKUP(B414,Formulas_Majors!A$2:B$1000,2,FALSE)</f>
        <v>Tech</v>
      </c>
      <c r="J414" s="5"/>
      <c r="K414">
        <f t="shared" si="0"/>
        <v>2</v>
      </c>
      <c r="L414" s="7">
        <f t="shared" si="1"/>
        <v>0.25</v>
      </c>
      <c r="M414" s="34">
        <f>ROUND(E414*1/3,)</f>
        <v>3</v>
      </c>
      <c r="N414" s="34" t="str">
        <f>IF(F414&gt;M414,"Above Benchmark","Below Benchmark")</f>
        <v>Below Benchmark</v>
      </c>
      <c r="O414" s="34">
        <f>ROUND(G414*1/3,)</f>
        <v>3</v>
      </c>
      <c r="P414" s="34" t="str">
        <f>IF(H414&gt;O414,"Above Benchmark", "Below Benchmark")</f>
        <v>Below Benchmark</v>
      </c>
    </row>
    <row r="415" spans="1:29" ht="15.75" customHeight="1" x14ac:dyDescent="0.75">
      <c r="A415" s="5" t="s">
        <v>296</v>
      </c>
      <c r="B415" s="5" t="s">
        <v>88</v>
      </c>
      <c r="C415" s="5" t="s">
        <v>18</v>
      </c>
      <c r="D415" s="5" t="s">
        <v>37</v>
      </c>
      <c r="E415" s="6">
        <v>527</v>
      </c>
      <c r="F415" s="6">
        <v>48</v>
      </c>
      <c r="G415" s="6">
        <v>511</v>
      </c>
      <c r="H415" s="6">
        <v>69</v>
      </c>
      <c r="I415" s="5" t="str">
        <f>VLOOKUP(B415,Formulas_Majors!A$2:B$1000,2,FALSE)</f>
        <v>Tech</v>
      </c>
      <c r="J415" s="5"/>
      <c r="K415">
        <f t="shared" si="0"/>
        <v>-16</v>
      </c>
      <c r="L415" s="7">
        <f t="shared" si="1"/>
        <v>-3.0360531309297913E-2</v>
      </c>
      <c r="M415" s="34">
        <f>ROUND(E415*1/6,)</f>
        <v>88</v>
      </c>
      <c r="N415" s="34" t="str">
        <f>IF(F415&gt;M415, "Above Benchmark", "Below Benchmark")</f>
        <v>Below Benchmark</v>
      </c>
      <c r="O415" s="34">
        <f>ROUND(G415*1/6,)</f>
        <v>85</v>
      </c>
      <c r="P415" s="34" t="str">
        <f>IF(H415&gt;O415,"Above Benchmark","Below Benchmark")</f>
        <v>Below Benchmark</v>
      </c>
    </row>
    <row r="416" spans="1:29" ht="15.75" customHeight="1" x14ac:dyDescent="0.75">
      <c r="A416" s="5" t="s">
        <v>296</v>
      </c>
      <c r="B416" s="5" t="s">
        <v>88</v>
      </c>
      <c r="C416" s="5" t="s">
        <v>14</v>
      </c>
      <c r="D416" s="5" t="s">
        <v>16</v>
      </c>
      <c r="E416" s="6">
        <v>27</v>
      </c>
      <c r="F416" s="6">
        <v>20</v>
      </c>
      <c r="G416" s="6">
        <v>16</v>
      </c>
      <c r="H416" s="6">
        <v>13</v>
      </c>
      <c r="I416" s="5" t="str">
        <f>VLOOKUP(B416,Formulas_Majors!A$2:B$1000,2,FALSE)</f>
        <v>Tech</v>
      </c>
      <c r="J416" s="5"/>
      <c r="K416">
        <f t="shared" si="0"/>
        <v>-11</v>
      </c>
      <c r="L416" s="7">
        <f t="shared" si="1"/>
        <v>-0.40740740740740738</v>
      </c>
      <c r="M416" s="34">
        <f t="shared" ref="M416:M417" si="290">ROUND(E416*1/3,)</f>
        <v>9</v>
      </c>
      <c r="N416" s="34" t="str">
        <f t="shared" ref="N416:N417" si="291">IF(F416&gt;M416,"Above Benchmark","Below Benchmark")</f>
        <v>Above Benchmark</v>
      </c>
      <c r="O416" s="34">
        <f t="shared" ref="O416:O417" si="292">ROUND(G416*1/3,)</f>
        <v>5</v>
      </c>
      <c r="P416" s="34" t="str">
        <f t="shared" ref="P416:P417" si="293">IF(H416&gt;O416,"Above Benchmark", "Below Benchmark")</f>
        <v>Above Benchmark</v>
      </c>
    </row>
    <row r="417" spans="1:29" ht="15.75" customHeight="1" x14ac:dyDescent="0.75">
      <c r="A417" s="5" t="s">
        <v>296</v>
      </c>
      <c r="B417" s="5" t="s">
        <v>177</v>
      </c>
      <c r="C417" s="5" t="s">
        <v>14</v>
      </c>
      <c r="D417" s="5" t="s">
        <v>152</v>
      </c>
      <c r="E417" s="6">
        <v>88</v>
      </c>
      <c r="F417" s="6">
        <v>26</v>
      </c>
      <c r="G417" s="6">
        <v>98</v>
      </c>
      <c r="H417" s="6">
        <v>18</v>
      </c>
      <c r="I417" s="5" t="str">
        <f>VLOOKUP(B417,Formulas_Majors!A$2:B$1000,2,FALSE)</f>
        <v>Liberal Arts</v>
      </c>
      <c r="J417" s="5"/>
      <c r="K417">
        <f t="shared" si="0"/>
        <v>10</v>
      </c>
      <c r="L417" s="7">
        <f t="shared" si="1"/>
        <v>0.11363636363636363</v>
      </c>
      <c r="M417" s="34">
        <f t="shared" si="290"/>
        <v>29</v>
      </c>
      <c r="N417" s="34" t="str">
        <f t="shared" si="291"/>
        <v>Below Benchmark</v>
      </c>
      <c r="O417" s="34">
        <f t="shared" si="292"/>
        <v>33</v>
      </c>
      <c r="P417" s="34" t="str">
        <f t="shared" si="293"/>
        <v>Below Benchmark</v>
      </c>
    </row>
    <row r="418" spans="1:29" ht="15.75" customHeight="1" x14ac:dyDescent="0.75">
      <c r="A418" s="5"/>
      <c r="B418" s="5"/>
      <c r="C418" s="5"/>
      <c r="D418" s="5"/>
      <c r="E418" s="6"/>
      <c r="F418" s="6"/>
      <c r="G418" s="6"/>
      <c r="H418" s="6"/>
      <c r="I418" s="5"/>
      <c r="J418" s="5"/>
      <c r="K418">
        <f t="shared" si="0"/>
        <v>0</v>
      </c>
      <c r="L418" s="7" t="e">
        <f t="shared" si="1"/>
        <v>#DIV/0!</v>
      </c>
      <c r="M418" s="37"/>
      <c r="N418" s="37"/>
      <c r="O418" s="38"/>
      <c r="P418" s="38"/>
    </row>
    <row r="419" spans="1:29" ht="15.75" customHeight="1" x14ac:dyDescent="0.75">
      <c r="A419" s="5" t="s">
        <v>296</v>
      </c>
      <c r="B419" s="5" t="s">
        <v>329</v>
      </c>
      <c r="C419" s="5" t="s">
        <v>14</v>
      </c>
      <c r="D419" s="5" t="s">
        <v>16</v>
      </c>
      <c r="E419" s="6">
        <v>13</v>
      </c>
      <c r="F419" s="6">
        <v>0</v>
      </c>
      <c r="G419" s="6">
        <v>24</v>
      </c>
      <c r="H419" s="6">
        <v>0</v>
      </c>
      <c r="I419" s="5" t="str">
        <f>VLOOKUP(B419,Formulas_Majors!A$2:B$1000,2,FALSE)</f>
        <v>Tech</v>
      </c>
      <c r="J419" s="5"/>
      <c r="K419">
        <f t="shared" si="0"/>
        <v>11</v>
      </c>
      <c r="L419" s="7">
        <f t="shared" si="1"/>
        <v>0.84615384615384615</v>
      </c>
      <c r="M419" s="34">
        <f t="shared" ref="M419:M421" si="294">ROUND(E419*1/3,)</f>
        <v>4</v>
      </c>
      <c r="N419" s="34" t="str">
        <f t="shared" ref="N419:N421" si="295">IF(F419&gt;M419,"Above Benchmark","Below Benchmark")</f>
        <v>Below Benchmark</v>
      </c>
      <c r="O419" s="34">
        <f t="shared" ref="O419:O421" si="296">ROUND(G419*1/3,)</f>
        <v>8</v>
      </c>
      <c r="P419" s="34" t="str">
        <f t="shared" ref="P419:P421" si="297">IF(H419&gt;O419,"Above Benchmark", "Below Benchmark")</f>
        <v>Below Benchmark</v>
      </c>
    </row>
    <row r="420" spans="1:29" ht="15.75" customHeight="1" x14ac:dyDescent="0.75">
      <c r="A420" s="5" t="s">
        <v>296</v>
      </c>
      <c r="B420" s="5" t="s">
        <v>330</v>
      </c>
      <c r="C420" s="5" t="s">
        <v>14</v>
      </c>
      <c r="D420" s="5" t="s">
        <v>152</v>
      </c>
      <c r="E420" s="6">
        <v>17</v>
      </c>
      <c r="F420" s="6">
        <v>5</v>
      </c>
      <c r="G420" s="6">
        <v>15</v>
      </c>
      <c r="H420" s="6">
        <v>4</v>
      </c>
      <c r="I420" s="5" t="str">
        <f>VLOOKUP(B420,Formulas_Majors!A$2:B$1000,2,FALSE)</f>
        <v>Communications/Media</v>
      </c>
      <c r="J420" s="5"/>
      <c r="K420">
        <f t="shared" si="0"/>
        <v>-2</v>
      </c>
      <c r="L420" s="7">
        <f t="shared" si="1"/>
        <v>-0.11764705882352941</v>
      </c>
      <c r="M420" s="34">
        <f t="shared" si="294"/>
        <v>6</v>
      </c>
      <c r="N420" s="34" t="str">
        <f t="shared" si="295"/>
        <v>Below Benchmark</v>
      </c>
      <c r="O420" s="34">
        <f t="shared" si="296"/>
        <v>5</v>
      </c>
      <c r="P420" s="34" t="str">
        <f t="shared" si="297"/>
        <v>Below Benchmark</v>
      </c>
    </row>
    <row r="421" spans="1:29" ht="15.75" customHeight="1" x14ac:dyDescent="0.75">
      <c r="A421" s="5" t="s">
        <v>296</v>
      </c>
      <c r="B421" s="5" t="s">
        <v>331</v>
      </c>
      <c r="C421" s="5" t="s">
        <v>14</v>
      </c>
      <c r="D421" s="5" t="s">
        <v>41</v>
      </c>
      <c r="E421" s="6">
        <v>81</v>
      </c>
      <c r="F421" s="6">
        <v>28</v>
      </c>
      <c r="G421" s="6">
        <v>93</v>
      </c>
      <c r="H421" s="6">
        <v>18</v>
      </c>
      <c r="I421" s="5" t="str">
        <f>VLOOKUP(B421,Formulas_Majors!A$2:B$1000,2,FALSE)</f>
        <v>Education</v>
      </c>
      <c r="J421" s="5"/>
      <c r="K421">
        <f t="shared" si="0"/>
        <v>12</v>
      </c>
      <c r="L421" s="7">
        <f t="shared" si="1"/>
        <v>0.14814814814814814</v>
      </c>
      <c r="M421" s="34">
        <f t="shared" si="294"/>
        <v>27</v>
      </c>
      <c r="N421" s="34" t="str">
        <f t="shared" si="295"/>
        <v>Above Benchmark</v>
      </c>
      <c r="O421" s="34">
        <f t="shared" si="296"/>
        <v>31</v>
      </c>
      <c r="P421" s="34" t="str">
        <f t="shared" si="297"/>
        <v>Below Benchmark</v>
      </c>
    </row>
    <row r="422" spans="1:29" ht="15.75" customHeight="1" x14ac:dyDescent="0.75">
      <c r="A422" s="5" t="s">
        <v>296</v>
      </c>
      <c r="B422" s="5" t="s">
        <v>332</v>
      </c>
      <c r="C422" s="5" t="s">
        <v>18</v>
      </c>
      <c r="D422" s="5" t="s">
        <v>37</v>
      </c>
      <c r="E422" s="6">
        <v>174</v>
      </c>
      <c r="F422" s="6">
        <v>14</v>
      </c>
      <c r="G422" s="6">
        <v>190</v>
      </c>
      <c r="H422" s="6">
        <v>20</v>
      </c>
      <c r="I422" s="5" t="str">
        <f>VLOOKUP(B422,Formulas_Majors!A$2:B$1000,2,FALSE)</f>
        <v>Education</v>
      </c>
      <c r="J422" s="5"/>
      <c r="K422">
        <f t="shared" si="0"/>
        <v>16</v>
      </c>
      <c r="L422" s="7">
        <f t="shared" si="1"/>
        <v>9.1954022988505746E-2</v>
      </c>
      <c r="M422" s="34">
        <f t="shared" ref="M422:M423" si="298">ROUND(E422*1/6,)</f>
        <v>29</v>
      </c>
      <c r="N422" s="34" t="str">
        <f t="shared" ref="N422:N423" si="299">IF(F422&gt;M422, "Above Benchmark", "Below Benchmark")</f>
        <v>Below Benchmark</v>
      </c>
      <c r="O422" s="34">
        <f t="shared" ref="O422:O423" si="300">ROUND(G422*1/6,)</f>
        <v>32</v>
      </c>
      <c r="P422" s="34" t="str">
        <f t="shared" ref="P422:P423" si="301">IF(H422&gt;O422,"Above Benchmark","Below Benchmark")</f>
        <v>Below Benchmark</v>
      </c>
    </row>
    <row r="423" spans="1:29" ht="15.75" customHeight="1" x14ac:dyDescent="0.75">
      <c r="A423" s="5" t="s">
        <v>296</v>
      </c>
      <c r="B423" s="5" t="s">
        <v>333</v>
      </c>
      <c r="C423" s="5" t="s">
        <v>18</v>
      </c>
      <c r="D423" s="5" t="s">
        <v>314</v>
      </c>
      <c r="E423" s="6">
        <v>89</v>
      </c>
      <c r="F423" s="6">
        <v>23</v>
      </c>
      <c r="G423" s="6">
        <v>81</v>
      </c>
      <c r="H423" s="6">
        <v>19</v>
      </c>
      <c r="I423" s="5" t="str">
        <f>VLOOKUP(B423,Formulas_Majors!A$2:B$1000,2,FALSE)</f>
        <v>Engineering - Other</v>
      </c>
      <c r="J423" s="5"/>
      <c r="K423">
        <f t="shared" si="0"/>
        <v>-8</v>
      </c>
      <c r="L423" s="7">
        <f t="shared" si="1"/>
        <v>-8.98876404494382E-2</v>
      </c>
      <c r="M423" s="34">
        <f t="shared" si="298"/>
        <v>15</v>
      </c>
      <c r="N423" s="34" t="str">
        <f t="shared" si="299"/>
        <v>Above Benchmark</v>
      </c>
      <c r="O423" s="34">
        <f t="shared" si="300"/>
        <v>14</v>
      </c>
      <c r="P423" s="34" t="str">
        <f t="shared" si="301"/>
        <v>Above Benchmark</v>
      </c>
    </row>
    <row r="424" spans="1:29" ht="15.75" customHeight="1" x14ac:dyDescent="0.75">
      <c r="A424" s="5" t="s">
        <v>296</v>
      </c>
      <c r="B424" s="5" t="s">
        <v>333</v>
      </c>
      <c r="C424" s="5" t="s">
        <v>14</v>
      </c>
      <c r="D424" s="5" t="s">
        <v>16</v>
      </c>
      <c r="E424" s="6">
        <v>14</v>
      </c>
      <c r="F424" s="6">
        <v>8</v>
      </c>
      <c r="G424" s="6">
        <v>17</v>
      </c>
      <c r="H424" s="6">
        <v>4</v>
      </c>
      <c r="I424" s="5" t="str">
        <f>VLOOKUP(B424,Formulas_Majors!A$2:B$1000,2,FALSE)</f>
        <v>Engineering - Other</v>
      </c>
      <c r="J424" s="5"/>
      <c r="K424">
        <f t="shared" si="0"/>
        <v>3</v>
      </c>
      <c r="L424" s="7">
        <f t="shared" si="1"/>
        <v>0.21428571428571427</v>
      </c>
      <c r="M424" s="34">
        <f>ROUND(E424*1/3,)</f>
        <v>5</v>
      </c>
      <c r="N424" s="34" t="str">
        <f>IF(F424&gt;M424,"Above Benchmark","Below Benchmark")</f>
        <v>Above Benchmark</v>
      </c>
      <c r="O424" s="34">
        <f>ROUND(G424*1/3,)</f>
        <v>6</v>
      </c>
      <c r="P424" s="34" t="str">
        <f>IF(H424&gt;O424,"Above Benchmark", "Below Benchmark")</f>
        <v>Below Benchmark</v>
      </c>
    </row>
    <row r="425" spans="1:29" ht="15.75" customHeight="1" x14ac:dyDescent="0.75">
      <c r="A425" s="5" t="s">
        <v>296</v>
      </c>
      <c r="B425" s="5" t="s">
        <v>31</v>
      </c>
      <c r="C425" s="5" t="s">
        <v>18</v>
      </c>
      <c r="D425" s="5" t="s">
        <v>21</v>
      </c>
      <c r="E425" s="6">
        <v>323</v>
      </c>
      <c r="F425" s="6">
        <v>85</v>
      </c>
      <c r="G425" s="6">
        <v>384</v>
      </c>
      <c r="H425" s="6">
        <v>92</v>
      </c>
      <c r="I425" s="5" t="str">
        <f>VLOOKUP(B425,Formulas_Majors!A$2:B$1000,2,FALSE)</f>
        <v>Business-Other</v>
      </c>
      <c r="J425" s="5"/>
      <c r="K425">
        <f t="shared" si="0"/>
        <v>61</v>
      </c>
      <c r="L425" s="7">
        <f t="shared" si="1"/>
        <v>0.18885448916408668</v>
      </c>
      <c r="M425" s="34">
        <f>ROUND(E425*1/6,)</f>
        <v>54</v>
      </c>
      <c r="N425" s="34" t="str">
        <f>IF(F425&gt;M425, "Above Benchmark", "Below Benchmark")</f>
        <v>Above Benchmark</v>
      </c>
      <c r="O425" s="34">
        <f>ROUND(G425*1/6,)</f>
        <v>64</v>
      </c>
      <c r="P425" s="34" t="str">
        <f>IF(H425&gt;O425,"Above Benchmark","Below Benchmark")</f>
        <v>Above Benchmark</v>
      </c>
    </row>
    <row r="426" spans="1:29" ht="15.75" customHeight="1" x14ac:dyDescent="0.75">
      <c r="A426" s="5" t="s">
        <v>296</v>
      </c>
      <c r="B426" s="5" t="s">
        <v>31</v>
      </c>
      <c r="C426" s="5" t="s">
        <v>14</v>
      </c>
      <c r="D426" s="5" t="s">
        <v>23</v>
      </c>
      <c r="E426" s="6">
        <v>40</v>
      </c>
      <c r="F426" s="6">
        <v>18</v>
      </c>
      <c r="G426" s="6">
        <v>39</v>
      </c>
      <c r="H426" s="6">
        <v>19</v>
      </c>
      <c r="I426" s="5" t="str">
        <f>VLOOKUP(B426,Formulas_Majors!A$2:B$1000,2,FALSE)</f>
        <v>Business-Other</v>
      </c>
      <c r="J426" s="5"/>
      <c r="K426">
        <f t="shared" si="0"/>
        <v>-1</v>
      </c>
      <c r="L426" s="7">
        <f t="shared" si="1"/>
        <v>-2.5000000000000001E-2</v>
      </c>
      <c r="M426" s="34">
        <f t="shared" ref="M426:M427" si="302">ROUND(E426*1/3,)</f>
        <v>13</v>
      </c>
      <c r="N426" s="34" t="str">
        <f t="shared" ref="N426:N427" si="303">IF(F426&gt;M426,"Above Benchmark","Below Benchmark")</f>
        <v>Above Benchmark</v>
      </c>
      <c r="O426" s="34">
        <f t="shared" ref="O426:O427" si="304">ROUND(G426*1/3,)</f>
        <v>13</v>
      </c>
      <c r="P426" s="34" t="str">
        <f t="shared" ref="P426:P427" si="305">IF(H426&gt;O426,"Above Benchmark", "Below Benchmark")</f>
        <v>Above Benchmark</v>
      </c>
      <c r="Q426" s="8"/>
      <c r="R426" s="8"/>
      <c r="S426" s="8"/>
      <c r="T426" s="8"/>
      <c r="U426" s="8"/>
      <c r="V426" s="8"/>
      <c r="W426" s="8"/>
      <c r="X426" s="8"/>
      <c r="Y426" s="8"/>
      <c r="Z426" s="8"/>
      <c r="AA426" s="8"/>
      <c r="AB426" s="8"/>
      <c r="AC426" s="8"/>
    </row>
    <row r="427" spans="1:29" ht="15.75" customHeight="1" x14ac:dyDescent="0.75">
      <c r="A427" s="5" t="s">
        <v>296</v>
      </c>
      <c r="B427" s="5" t="s">
        <v>334</v>
      </c>
      <c r="C427" s="5" t="s">
        <v>14</v>
      </c>
      <c r="D427" s="5" t="s">
        <v>23</v>
      </c>
      <c r="E427" s="6">
        <v>6</v>
      </c>
      <c r="F427" s="6">
        <v>3</v>
      </c>
      <c r="G427" s="6">
        <v>1</v>
      </c>
      <c r="H427" s="6">
        <v>3</v>
      </c>
      <c r="I427" s="5" t="str">
        <f>VLOOKUP(B427,Formulas_Majors!A$2:B$1000,2,FALSE)</f>
        <v>Business-Other</v>
      </c>
      <c r="J427" s="5"/>
      <c r="K427">
        <f t="shared" si="0"/>
        <v>-5</v>
      </c>
      <c r="L427" s="7">
        <f t="shared" si="1"/>
        <v>-0.83333333333333337</v>
      </c>
      <c r="M427" s="34">
        <f t="shared" si="302"/>
        <v>2</v>
      </c>
      <c r="N427" s="34" t="str">
        <f t="shared" si="303"/>
        <v>Above Benchmark</v>
      </c>
      <c r="O427" s="34">
        <f t="shared" si="304"/>
        <v>0</v>
      </c>
      <c r="P427" s="34" t="str">
        <f t="shared" si="305"/>
        <v>Above Benchmark</v>
      </c>
    </row>
    <row r="428" spans="1:29" ht="15.75" customHeight="1" x14ac:dyDescent="0.75">
      <c r="A428" s="5" t="s">
        <v>296</v>
      </c>
      <c r="B428" s="5" t="s">
        <v>334</v>
      </c>
      <c r="C428" s="5" t="s">
        <v>18</v>
      </c>
      <c r="D428" s="5" t="s">
        <v>21</v>
      </c>
      <c r="E428" s="6">
        <v>6</v>
      </c>
      <c r="F428" s="6">
        <v>3</v>
      </c>
      <c r="G428" s="6">
        <v>1</v>
      </c>
      <c r="H428" s="6">
        <v>3</v>
      </c>
      <c r="I428" s="5" t="str">
        <f>VLOOKUP(B428,Formulas_Majors!A$2:B$1000,2,FALSE)</f>
        <v>Business-Other</v>
      </c>
      <c r="J428" s="5"/>
      <c r="K428">
        <f t="shared" si="0"/>
        <v>-5</v>
      </c>
      <c r="L428" s="7">
        <f t="shared" si="1"/>
        <v>-0.83333333333333337</v>
      </c>
      <c r="M428" s="34">
        <f>ROUND(E428*1/6,)</f>
        <v>1</v>
      </c>
      <c r="N428" s="34" t="str">
        <f>IF(F428&gt;M428, "Above Benchmark", "Below Benchmark")</f>
        <v>Above Benchmark</v>
      </c>
      <c r="O428" s="34">
        <f>ROUND(G428*1/6,)</f>
        <v>0</v>
      </c>
      <c r="P428" s="34" t="str">
        <f>IF(H428&gt;O428,"Above Benchmark","Below Benchmark")</f>
        <v>Above Benchmark</v>
      </c>
    </row>
    <row r="429" spans="1:29" ht="15.75" customHeight="1" x14ac:dyDescent="0.75">
      <c r="A429" s="5" t="s">
        <v>296</v>
      </c>
      <c r="B429" s="5" t="s">
        <v>335</v>
      </c>
      <c r="C429" s="5" t="s">
        <v>73</v>
      </c>
      <c r="D429" s="5" t="s">
        <v>158</v>
      </c>
      <c r="E429" s="6">
        <v>7</v>
      </c>
      <c r="F429" s="6">
        <v>0</v>
      </c>
      <c r="G429" s="6">
        <v>5</v>
      </c>
      <c r="H429" s="6">
        <v>3</v>
      </c>
      <c r="I429" s="5" t="str">
        <f>VLOOKUP(B429,Formulas_Majors!A$2:B$1000,2,FALSE)</f>
        <v>Education</v>
      </c>
      <c r="J429" s="5"/>
      <c r="K429">
        <f t="shared" si="0"/>
        <v>-2</v>
      </c>
      <c r="L429" s="7">
        <f t="shared" si="1"/>
        <v>-0.2857142857142857</v>
      </c>
      <c r="M429" s="35"/>
      <c r="N429" s="35"/>
      <c r="O429" s="36"/>
      <c r="P429" s="36"/>
      <c r="Q429" s="8"/>
      <c r="R429" s="8"/>
      <c r="S429" s="8"/>
      <c r="T429" s="8"/>
      <c r="U429" s="8"/>
      <c r="V429" s="8"/>
      <c r="W429" s="8"/>
      <c r="X429" s="8"/>
      <c r="Y429" s="8"/>
      <c r="Z429" s="8"/>
      <c r="AA429" s="8"/>
      <c r="AB429" s="8"/>
      <c r="AC429" s="8"/>
    </row>
    <row r="430" spans="1:29" ht="15.75" customHeight="1" x14ac:dyDescent="0.75">
      <c r="A430" s="5" t="s">
        <v>296</v>
      </c>
      <c r="B430" s="5" t="s">
        <v>336</v>
      </c>
      <c r="C430" s="5" t="s">
        <v>14</v>
      </c>
      <c r="D430" s="5" t="s">
        <v>41</v>
      </c>
      <c r="E430" s="6">
        <v>35</v>
      </c>
      <c r="F430" s="6">
        <v>13</v>
      </c>
      <c r="G430" s="6">
        <v>30</v>
      </c>
      <c r="H430" s="6">
        <v>7</v>
      </c>
      <c r="I430" s="5" t="str">
        <f>VLOOKUP(B430,Formulas_Majors!A$2:B$1000,2,FALSE)</f>
        <v>Education</v>
      </c>
      <c r="J430" s="5"/>
      <c r="K430">
        <f t="shared" si="0"/>
        <v>-5</v>
      </c>
      <c r="L430" s="7">
        <f t="shared" si="1"/>
        <v>-0.14285714285714285</v>
      </c>
      <c r="M430" s="34">
        <f t="shared" ref="M430:M432" si="306">ROUND(E430*1/3,)</f>
        <v>12</v>
      </c>
      <c r="N430" s="34" t="str">
        <f t="shared" ref="N430:N432" si="307">IF(F430&gt;M430,"Above Benchmark","Below Benchmark")</f>
        <v>Above Benchmark</v>
      </c>
      <c r="O430" s="34">
        <f t="shared" ref="O430:O432" si="308">ROUND(G430*1/3,)</f>
        <v>10</v>
      </c>
      <c r="P430" s="34" t="str">
        <f t="shared" ref="P430:P432" si="309">IF(H430&gt;O430,"Above Benchmark", "Below Benchmark")</f>
        <v>Below Benchmark</v>
      </c>
    </row>
    <row r="431" spans="1:29" ht="15.75" customHeight="1" x14ac:dyDescent="0.75">
      <c r="A431" s="5" t="s">
        <v>296</v>
      </c>
      <c r="B431" s="5" t="s">
        <v>337</v>
      </c>
      <c r="C431" s="5" t="s">
        <v>14</v>
      </c>
      <c r="D431" s="5" t="s">
        <v>41</v>
      </c>
      <c r="E431" s="6">
        <v>3</v>
      </c>
      <c r="F431" s="6">
        <v>1</v>
      </c>
      <c r="G431" s="6">
        <v>1</v>
      </c>
      <c r="H431" s="6">
        <v>2</v>
      </c>
      <c r="I431" s="5" t="str">
        <f>VLOOKUP(B431,Formulas_Majors!A$2:B$1000,2,FALSE)</f>
        <v>Education</v>
      </c>
      <c r="J431" s="5"/>
      <c r="K431">
        <f t="shared" si="0"/>
        <v>-2</v>
      </c>
      <c r="L431" s="7">
        <f t="shared" si="1"/>
        <v>-0.66666666666666663</v>
      </c>
      <c r="M431" s="34">
        <f t="shared" si="306"/>
        <v>1</v>
      </c>
      <c r="N431" s="34" t="str">
        <f t="shared" si="307"/>
        <v>Below Benchmark</v>
      </c>
      <c r="O431" s="34">
        <f t="shared" si="308"/>
        <v>0</v>
      </c>
      <c r="P431" s="34" t="str">
        <f t="shared" si="309"/>
        <v>Above Benchmark</v>
      </c>
    </row>
    <row r="432" spans="1:29" ht="15.75" customHeight="1" x14ac:dyDescent="0.75">
      <c r="A432" s="5" t="s">
        <v>296</v>
      </c>
      <c r="B432" s="5" t="s">
        <v>338</v>
      </c>
      <c r="C432" s="5" t="s">
        <v>14</v>
      </c>
      <c r="D432" s="5" t="s">
        <v>41</v>
      </c>
      <c r="E432" s="6">
        <v>10</v>
      </c>
      <c r="F432" s="6">
        <v>6</v>
      </c>
      <c r="G432" s="6">
        <v>8</v>
      </c>
      <c r="H432" s="6">
        <v>10</v>
      </c>
      <c r="I432" s="5" t="str">
        <f>VLOOKUP(B432,Formulas_Majors!A$2:B$1000,2,FALSE)</f>
        <v>Education</v>
      </c>
      <c r="J432" s="5"/>
      <c r="K432">
        <f t="shared" si="0"/>
        <v>-2</v>
      </c>
      <c r="L432" s="7">
        <f t="shared" si="1"/>
        <v>-0.2</v>
      </c>
      <c r="M432" s="34">
        <f t="shared" si="306"/>
        <v>3</v>
      </c>
      <c r="N432" s="34" t="str">
        <f t="shared" si="307"/>
        <v>Above Benchmark</v>
      </c>
      <c r="O432" s="34">
        <f t="shared" si="308"/>
        <v>3</v>
      </c>
      <c r="P432" s="34" t="str">
        <f t="shared" si="309"/>
        <v>Above Benchmark</v>
      </c>
    </row>
    <row r="433" spans="1:16" ht="15.75" customHeight="1" x14ac:dyDescent="0.75">
      <c r="A433" s="5" t="s">
        <v>296</v>
      </c>
      <c r="B433" s="5" t="s">
        <v>339</v>
      </c>
      <c r="C433" s="5" t="s">
        <v>18</v>
      </c>
      <c r="D433" s="5" t="s">
        <v>314</v>
      </c>
      <c r="E433" s="6">
        <v>444</v>
      </c>
      <c r="F433" s="6">
        <v>84</v>
      </c>
      <c r="G433" s="6">
        <v>398</v>
      </c>
      <c r="H433" s="6">
        <v>77</v>
      </c>
      <c r="I433" s="5" t="str">
        <f>VLOOKUP(B433,Formulas_Majors!A$2:B$1000,2,FALSE)</f>
        <v>Architecture/MEC Engineering/Construction</v>
      </c>
      <c r="J433" s="5"/>
      <c r="K433">
        <f t="shared" si="0"/>
        <v>-46</v>
      </c>
      <c r="L433" s="7">
        <f t="shared" si="1"/>
        <v>-0.1036036036036036</v>
      </c>
      <c r="M433" s="34">
        <f t="shared" ref="M433:M435" si="310">ROUND(E433*1/6,)</f>
        <v>74</v>
      </c>
      <c r="N433" s="34" t="str">
        <f t="shared" ref="N433:N435" si="311">IF(F433&gt;M433, "Above Benchmark", "Below Benchmark")</f>
        <v>Above Benchmark</v>
      </c>
      <c r="O433" s="34">
        <f t="shared" ref="O433:O435" si="312">ROUND(G433*1/6,)</f>
        <v>66</v>
      </c>
      <c r="P433" s="34" t="str">
        <f t="shared" ref="P433:P435" si="313">IF(H433&gt;O433,"Above Benchmark","Below Benchmark")</f>
        <v>Above Benchmark</v>
      </c>
    </row>
    <row r="434" spans="1:16" ht="15.75" customHeight="1" x14ac:dyDescent="0.75">
      <c r="A434" s="5" t="s">
        <v>296</v>
      </c>
      <c r="B434" s="5" t="s">
        <v>339</v>
      </c>
      <c r="C434" s="5" t="s">
        <v>18</v>
      </c>
      <c r="D434" s="5" t="s">
        <v>314</v>
      </c>
      <c r="E434" s="6">
        <v>2</v>
      </c>
      <c r="F434" s="6">
        <v>1</v>
      </c>
      <c r="G434" s="6"/>
      <c r="H434" s="6"/>
      <c r="I434" s="5" t="str">
        <f>VLOOKUP(B434,Formulas_Majors!A$2:B$1000,2,FALSE)</f>
        <v>Architecture/MEC Engineering/Construction</v>
      </c>
      <c r="J434" s="5"/>
      <c r="K434">
        <f t="shared" si="0"/>
        <v>-2</v>
      </c>
      <c r="L434" s="7">
        <f t="shared" si="1"/>
        <v>-1</v>
      </c>
      <c r="M434" s="34">
        <f t="shared" si="310"/>
        <v>0</v>
      </c>
      <c r="N434" s="34" t="str">
        <f t="shared" si="311"/>
        <v>Above Benchmark</v>
      </c>
      <c r="O434" s="34">
        <f t="shared" si="312"/>
        <v>0</v>
      </c>
      <c r="P434" s="34" t="str">
        <f t="shared" si="313"/>
        <v>Below Benchmark</v>
      </c>
    </row>
    <row r="435" spans="1:16" ht="15.75" customHeight="1" x14ac:dyDescent="0.75">
      <c r="A435" s="5" t="s">
        <v>296</v>
      </c>
      <c r="B435" s="5" t="s">
        <v>339</v>
      </c>
      <c r="C435" s="5" t="s">
        <v>18</v>
      </c>
      <c r="D435" s="5" t="s">
        <v>314</v>
      </c>
      <c r="E435" s="6">
        <v>6</v>
      </c>
      <c r="F435" s="6">
        <v>2</v>
      </c>
      <c r="G435" s="6"/>
      <c r="H435" s="6"/>
      <c r="I435" s="5" t="str">
        <f>VLOOKUP(B435,Formulas_Majors!A$2:B$1000,2,FALSE)</f>
        <v>Architecture/MEC Engineering/Construction</v>
      </c>
      <c r="J435" s="5"/>
      <c r="K435">
        <f t="shared" si="0"/>
        <v>-6</v>
      </c>
      <c r="L435" s="7">
        <f t="shared" si="1"/>
        <v>-1</v>
      </c>
      <c r="M435" s="34">
        <f t="shared" si="310"/>
        <v>1</v>
      </c>
      <c r="N435" s="34" t="str">
        <f t="shared" si="311"/>
        <v>Above Benchmark</v>
      </c>
      <c r="O435" s="34">
        <f t="shared" si="312"/>
        <v>0</v>
      </c>
      <c r="P435" s="34" t="str">
        <f t="shared" si="313"/>
        <v>Below Benchmark</v>
      </c>
    </row>
    <row r="436" spans="1:16" ht="15.75" customHeight="1" x14ac:dyDescent="0.75">
      <c r="A436" s="5" t="s">
        <v>296</v>
      </c>
      <c r="B436" s="5" t="s">
        <v>339</v>
      </c>
      <c r="C436" s="5" t="s">
        <v>14</v>
      </c>
      <c r="D436" s="5" t="s">
        <v>322</v>
      </c>
      <c r="E436" s="6">
        <v>53</v>
      </c>
      <c r="F436" s="6">
        <v>24</v>
      </c>
      <c r="G436" s="6">
        <v>43</v>
      </c>
      <c r="H436" s="6">
        <v>25</v>
      </c>
      <c r="I436" s="5" t="str">
        <f>VLOOKUP(B436,Formulas_Majors!A$2:B$1000,2,FALSE)</f>
        <v>Architecture/MEC Engineering/Construction</v>
      </c>
      <c r="J436" s="5"/>
      <c r="K436">
        <f t="shared" si="0"/>
        <v>-10</v>
      </c>
      <c r="L436" s="7">
        <f t="shared" si="1"/>
        <v>-0.18867924528301888</v>
      </c>
      <c r="M436" s="34">
        <f>ROUND(E436*1/3,)</f>
        <v>18</v>
      </c>
      <c r="N436" s="34" t="str">
        <f>IF(F436&gt;M436,"Above Benchmark","Below Benchmark")</f>
        <v>Above Benchmark</v>
      </c>
      <c r="O436" s="34">
        <f>ROUND(G436*1/3,)</f>
        <v>14</v>
      </c>
      <c r="P436" s="34" t="str">
        <f>IF(H436&gt;O436,"Above Benchmark", "Below Benchmark")</f>
        <v>Above Benchmark</v>
      </c>
    </row>
    <row r="437" spans="1:16" ht="15.75" customHeight="1" x14ac:dyDescent="0.75">
      <c r="A437" s="5" t="s">
        <v>296</v>
      </c>
      <c r="B437" s="5" t="s">
        <v>339</v>
      </c>
      <c r="C437" s="5" t="s">
        <v>315</v>
      </c>
      <c r="D437" s="5" t="s">
        <v>316</v>
      </c>
      <c r="E437" s="6">
        <v>35</v>
      </c>
      <c r="F437" s="6">
        <v>8</v>
      </c>
      <c r="G437" s="6">
        <v>29</v>
      </c>
      <c r="H437" s="6">
        <v>7</v>
      </c>
      <c r="I437" s="5" t="str">
        <f>VLOOKUP(B437,Formulas_Majors!A$2:B$1000,2,FALSE)</f>
        <v>Architecture/MEC Engineering/Construction</v>
      </c>
      <c r="J437" s="5"/>
      <c r="K437">
        <f t="shared" si="0"/>
        <v>-6</v>
      </c>
      <c r="L437" s="7">
        <f t="shared" si="1"/>
        <v>-0.17142857142857143</v>
      </c>
      <c r="M437" s="37"/>
      <c r="N437" s="37"/>
      <c r="O437" s="38"/>
      <c r="P437" s="38"/>
    </row>
    <row r="438" spans="1:16" ht="15.75" customHeight="1" x14ac:dyDescent="0.75">
      <c r="A438" s="5" t="s">
        <v>296</v>
      </c>
      <c r="B438" s="5" t="s">
        <v>340</v>
      </c>
      <c r="C438" s="5" t="s">
        <v>18</v>
      </c>
      <c r="D438" s="5" t="s">
        <v>151</v>
      </c>
      <c r="E438" s="6">
        <v>43</v>
      </c>
      <c r="F438" s="6">
        <v>19</v>
      </c>
      <c r="G438" s="6">
        <v>72</v>
      </c>
      <c r="H438" s="6">
        <v>10</v>
      </c>
      <c r="I438" s="5" t="str">
        <f>VLOOKUP(B438,Formulas_Majors!A$2:B$1000,2,FALSE)</f>
        <v>Communications/Media</v>
      </c>
      <c r="J438" s="5"/>
      <c r="K438">
        <f t="shared" si="0"/>
        <v>29</v>
      </c>
      <c r="L438" s="7">
        <f t="shared" si="1"/>
        <v>0.67441860465116277</v>
      </c>
      <c r="M438" s="34">
        <f t="shared" ref="M438:M439" si="314">ROUND(E438*1/6,)</f>
        <v>7</v>
      </c>
      <c r="N438" s="34" t="str">
        <f t="shared" ref="N438:N439" si="315">IF(F438&gt;M438, "Above Benchmark", "Below Benchmark")</f>
        <v>Above Benchmark</v>
      </c>
      <c r="O438" s="34">
        <f t="shared" ref="O438:O439" si="316">ROUND(G438*1/6,)</f>
        <v>12</v>
      </c>
      <c r="P438" s="34" t="str">
        <f t="shared" ref="P438:P439" si="317">IF(H438&gt;O438,"Above Benchmark","Below Benchmark")</f>
        <v>Below Benchmark</v>
      </c>
    </row>
    <row r="439" spans="1:16" ht="15.75" customHeight="1" x14ac:dyDescent="0.75">
      <c r="A439" s="5" t="s">
        <v>296</v>
      </c>
      <c r="B439" s="5" t="s">
        <v>32</v>
      </c>
      <c r="C439" s="5" t="s">
        <v>18</v>
      </c>
      <c r="D439" s="5" t="s">
        <v>21</v>
      </c>
      <c r="E439" s="6">
        <v>357</v>
      </c>
      <c r="F439" s="6">
        <v>107</v>
      </c>
      <c r="G439" s="6">
        <v>326</v>
      </c>
      <c r="H439" s="6">
        <v>115</v>
      </c>
      <c r="I439" s="5" t="str">
        <f>VLOOKUP(B439,Formulas_Majors!A$2:B$1000,2,FALSE)</f>
        <v>Liberal Arts</v>
      </c>
      <c r="J439" s="5"/>
      <c r="K439">
        <f t="shared" si="0"/>
        <v>-31</v>
      </c>
      <c r="L439" s="7">
        <f t="shared" si="1"/>
        <v>-8.683473389355742E-2</v>
      </c>
      <c r="M439" s="34">
        <f t="shared" si="314"/>
        <v>60</v>
      </c>
      <c r="N439" s="34" t="str">
        <f t="shared" si="315"/>
        <v>Above Benchmark</v>
      </c>
      <c r="O439" s="34">
        <f t="shared" si="316"/>
        <v>54</v>
      </c>
      <c r="P439" s="34" t="str">
        <f t="shared" si="317"/>
        <v>Above Benchmark</v>
      </c>
    </row>
    <row r="440" spans="1:16" ht="15.75" customHeight="1" x14ac:dyDescent="0.75">
      <c r="A440" s="5" t="s">
        <v>296</v>
      </c>
      <c r="B440" s="5" t="s">
        <v>32</v>
      </c>
      <c r="C440" s="5" t="s">
        <v>14</v>
      </c>
      <c r="D440" s="5" t="s">
        <v>23</v>
      </c>
      <c r="E440" s="6">
        <v>35</v>
      </c>
      <c r="F440" s="6">
        <v>11</v>
      </c>
      <c r="G440" s="6">
        <v>32</v>
      </c>
      <c r="H440" s="6">
        <v>5</v>
      </c>
      <c r="I440" s="5" t="str">
        <f>VLOOKUP(B440,Formulas_Majors!A$2:B$1000,2,FALSE)</f>
        <v>Liberal Arts</v>
      </c>
      <c r="J440" s="5"/>
      <c r="K440">
        <f t="shared" si="0"/>
        <v>-3</v>
      </c>
      <c r="L440" s="7">
        <f t="shared" si="1"/>
        <v>-8.5714285714285715E-2</v>
      </c>
      <c r="M440" s="34">
        <f>ROUND(E440*1/3,)</f>
        <v>12</v>
      </c>
      <c r="N440" s="34" t="str">
        <f>IF(F440&gt;M440,"Above Benchmark","Below Benchmark")</f>
        <v>Below Benchmark</v>
      </c>
      <c r="O440" s="34">
        <f>ROUND(G440*1/3,)</f>
        <v>11</v>
      </c>
      <c r="P440" s="34" t="str">
        <f>IF(H440&gt;O440,"Above Benchmark", "Below Benchmark")</f>
        <v>Below Benchmark</v>
      </c>
    </row>
    <row r="441" spans="1:16" ht="15.75" customHeight="1" x14ac:dyDescent="0.75">
      <c r="A441" s="5" t="s">
        <v>296</v>
      </c>
      <c r="B441" s="5" t="s">
        <v>187</v>
      </c>
      <c r="C441" s="5" t="s">
        <v>73</v>
      </c>
      <c r="D441" s="5" t="s">
        <v>154</v>
      </c>
      <c r="E441" s="6">
        <v>1</v>
      </c>
      <c r="F441" s="6">
        <v>1</v>
      </c>
      <c r="G441" s="6">
        <v>2</v>
      </c>
      <c r="H441" s="6">
        <v>0</v>
      </c>
      <c r="I441" s="5" t="str">
        <f>VLOOKUP(B441,Formulas_Majors!A$2:B$1000,2,FALSE)</f>
        <v>Education</v>
      </c>
      <c r="J441" s="5"/>
      <c r="K441">
        <f t="shared" si="0"/>
        <v>1</v>
      </c>
      <c r="L441" s="7">
        <f t="shared" si="1"/>
        <v>1</v>
      </c>
      <c r="M441" s="37"/>
      <c r="N441" s="37"/>
      <c r="O441" s="38"/>
      <c r="P441" s="38"/>
    </row>
    <row r="442" spans="1:16" ht="15.75" customHeight="1" x14ac:dyDescent="0.75">
      <c r="A442" s="5" t="s">
        <v>296</v>
      </c>
      <c r="B442" s="5" t="s">
        <v>187</v>
      </c>
      <c r="C442" s="5" t="s">
        <v>14</v>
      </c>
      <c r="D442" s="5" t="s">
        <v>23</v>
      </c>
      <c r="E442" s="6">
        <v>15</v>
      </c>
      <c r="F442" s="6">
        <v>4</v>
      </c>
      <c r="G442" s="6">
        <v>16</v>
      </c>
      <c r="H442" s="6">
        <v>2</v>
      </c>
      <c r="I442" s="5" t="str">
        <f>VLOOKUP(B442,Formulas_Majors!A$2:B$1000,2,FALSE)</f>
        <v>Education</v>
      </c>
      <c r="J442" s="5"/>
      <c r="K442">
        <f t="shared" si="0"/>
        <v>1</v>
      </c>
      <c r="L442" s="7">
        <f t="shared" si="1"/>
        <v>6.6666666666666666E-2</v>
      </c>
      <c r="M442" s="34">
        <f>ROUND(E442*1/3,)</f>
        <v>5</v>
      </c>
      <c r="N442" s="34" t="str">
        <f>IF(F442&gt;M442,"Above Benchmark","Below Benchmark")</f>
        <v>Below Benchmark</v>
      </c>
      <c r="O442" s="34">
        <f>ROUND(G442*1/3,)</f>
        <v>5</v>
      </c>
      <c r="P442" s="34" t="str">
        <f>IF(H442&gt;O442,"Above Benchmark", "Below Benchmark")</f>
        <v>Below Benchmark</v>
      </c>
    </row>
    <row r="443" spans="1:16" ht="15.75" customHeight="1" x14ac:dyDescent="0.75">
      <c r="A443" s="5" t="s">
        <v>296</v>
      </c>
      <c r="B443" s="5" t="s">
        <v>341</v>
      </c>
      <c r="C443" s="5" t="s">
        <v>73</v>
      </c>
      <c r="D443" s="5" t="s">
        <v>154</v>
      </c>
      <c r="E443" s="6">
        <v>10</v>
      </c>
      <c r="F443" s="6">
        <v>0</v>
      </c>
      <c r="G443" s="6">
        <v>20</v>
      </c>
      <c r="H443" s="6">
        <v>9</v>
      </c>
      <c r="I443" s="5" t="str">
        <f>VLOOKUP(B443,Formulas_Majors!A$2:B$1000,2,FALSE)</f>
        <v>Government</v>
      </c>
      <c r="J443" s="5"/>
      <c r="K443">
        <f t="shared" si="0"/>
        <v>10</v>
      </c>
      <c r="L443" s="7">
        <f t="shared" si="1"/>
        <v>1</v>
      </c>
      <c r="M443" s="37"/>
      <c r="N443" s="37"/>
      <c r="O443" s="38"/>
      <c r="P443" s="38"/>
    </row>
    <row r="444" spans="1:16" ht="15.75" customHeight="1" x14ac:dyDescent="0.75">
      <c r="A444" s="5" t="s">
        <v>296</v>
      </c>
      <c r="B444" s="5" t="s">
        <v>342</v>
      </c>
      <c r="C444" s="5" t="s">
        <v>18</v>
      </c>
      <c r="D444" s="5" t="s">
        <v>37</v>
      </c>
      <c r="E444" s="6">
        <v>33</v>
      </c>
      <c r="F444" s="6">
        <v>9</v>
      </c>
      <c r="G444" s="6">
        <v>42</v>
      </c>
      <c r="H444" s="6">
        <v>13</v>
      </c>
      <c r="I444" s="5" t="str">
        <f>VLOOKUP(B444,Formulas_Majors!A$2:B$1000,2,FALSE)</f>
        <v>Natural Sciences</v>
      </c>
      <c r="J444" s="5"/>
      <c r="K444">
        <f t="shared" si="0"/>
        <v>9</v>
      </c>
      <c r="L444" s="7">
        <f t="shared" si="1"/>
        <v>0.27272727272727271</v>
      </c>
      <c r="M444" s="34">
        <f>ROUND(E444*1/6,)</f>
        <v>6</v>
      </c>
      <c r="N444" s="34" t="str">
        <f>IF(F444&gt;M444, "Above Benchmark", "Below Benchmark")</f>
        <v>Above Benchmark</v>
      </c>
      <c r="O444" s="34">
        <f>ROUND(G444*1/6,)</f>
        <v>7</v>
      </c>
      <c r="P444" s="34" t="str">
        <f>IF(H444&gt;O444,"Above Benchmark","Below Benchmark")</f>
        <v>Above Benchmark</v>
      </c>
    </row>
    <row r="445" spans="1:16" ht="15.75" customHeight="1" x14ac:dyDescent="0.75">
      <c r="A445" s="5" t="s">
        <v>296</v>
      </c>
      <c r="B445" s="5" t="s">
        <v>192</v>
      </c>
      <c r="C445" s="5" t="s">
        <v>14</v>
      </c>
      <c r="D445" s="5" t="s">
        <v>152</v>
      </c>
      <c r="E445" s="6">
        <v>43</v>
      </c>
      <c r="F445" s="6">
        <v>17</v>
      </c>
      <c r="G445" s="6">
        <v>34</v>
      </c>
      <c r="H445" s="6">
        <v>20</v>
      </c>
      <c r="I445" s="5" t="str">
        <f>VLOOKUP(B445,Formulas_Majors!A$2:B$1000,2,FALSE)</f>
        <v>Communications/Media</v>
      </c>
      <c r="J445" s="5"/>
      <c r="K445">
        <f t="shared" si="0"/>
        <v>-9</v>
      </c>
      <c r="L445" s="7">
        <f t="shared" si="1"/>
        <v>-0.20930232558139536</v>
      </c>
      <c r="M445" s="34">
        <f>ROUND(E445*1/3,)</f>
        <v>14</v>
      </c>
      <c r="N445" s="34" t="str">
        <f>IF(F445&gt;M445,"Above Benchmark","Below Benchmark")</f>
        <v>Above Benchmark</v>
      </c>
      <c r="O445" s="34">
        <f>ROUND(G445*1/3,)</f>
        <v>11</v>
      </c>
      <c r="P445" s="34" t="str">
        <f>IF(H445&gt;O445,"Above Benchmark", "Below Benchmark")</f>
        <v>Above Benchmark</v>
      </c>
    </row>
    <row r="446" spans="1:16" ht="15.75" customHeight="1" x14ac:dyDescent="0.75">
      <c r="A446" s="5" t="s">
        <v>296</v>
      </c>
      <c r="B446" s="5" t="s">
        <v>192</v>
      </c>
      <c r="C446" s="5" t="s">
        <v>18</v>
      </c>
      <c r="D446" s="5" t="s">
        <v>151</v>
      </c>
      <c r="E446" s="6">
        <v>60</v>
      </c>
      <c r="F446" s="6">
        <v>19</v>
      </c>
      <c r="G446" s="6">
        <v>94</v>
      </c>
      <c r="H446" s="6">
        <v>27</v>
      </c>
      <c r="I446" s="5" t="str">
        <f>VLOOKUP(B446,Formulas_Majors!A$2:B$1000,2,FALSE)</f>
        <v>Communications/Media</v>
      </c>
      <c r="J446" s="5"/>
      <c r="K446">
        <f t="shared" si="0"/>
        <v>34</v>
      </c>
      <c r="L446" s="7">
        <f t="shared" si="1"/>
        <v>0.56666666666666665</v>
      </c>
      <c r="M446" s="34">
        <f t="shared" ref="M446:M448" si="318">ROUND(E446*1/6,)</f>
        <v>10</v>
      </c>
      <c r="N446" s="34" t="str">
        <f t="shared" ref="N446:N448" si="319">IF(F446&gt;M446, "Above Benchmark", "Below Benchmark")</f>
        <v>Above Benchmark</v>
      </c>
      <c r="O446" s="34">
        <f t="shared" ref="O446:O448" si="320">ROUND(G446*1/6,)</f>
        <v>16</v>
      </c>
      <c r="P446" s="34" t="str">
        <f t="shared" ref="P446:P448" si="321">IF(H446&gt;O446,"Above Benchmark","Below Benchmark")</f>
        <v>Above Benchmark</v>
      </c>
    </row>
    <row r="447" spans="1:16" ht="15.75" customHeight="1" x14ac:dyDescent="0.75">
      <c r="A447" s="5" t="s">
        <v>296</v>
      </c>
      <c r="B447" s="5" t="s">
        <v>343</v>
      </c>
      <c r="C447" s="5" t="s">
        <v>18</v>
      </c>
      <c r="D447" s="5" t="s">
        <v>21</v>
      </c>
      <c r="E447" s="6">
        <v>1</v>
      </c>
      <c r="F447" s="6">
        <v>0</v>
      </c>
      <c r="G447" s="6">
        <v>3</v>
      </c>
      <c r="H447" s="6">
        <v>0</v>
      </c>
      <c r="I447" s="5" t="str">
        <f>VLOOKUP(B447,Formulas_Majors!A$2:B$1000,2,FALSE)</f>
        <v>Natural Sciences</v>
      </c>
      <c r="J447" s="5"/>
      <c r="K447">
        <f t="shared" si="0"/>
        <v>2</v>
      </c>
      <c r="L447" s="7">
        <f t="shared" si="1"/>
        <v>2</v>
      </c>
      <c r="M447" s="34">
        <f t="shared" si="318"/>
        <v>0</v>
      </c>
      <c r="N447" s="34" t="str">
        <f t="shared" si="319"/>
        <v>Below Benchmark</v>
      </c>
      <c r="O447" s="34">
        <f t="shared" si="320"/>
        <v>1</v>
      </c>
      <c r="P447" s="34" t="str">
        <f t="shared" si="321"/>
        <v>Below Benchmark</v>
      </c>
    </row>
    <row r="448" spans="1:16" ht="15.75" customHeight="1" x14ac:dyDescent="0.75">
      <c r="A448" s="5" t="s">
        <v>296</v>
      </c>
      <c r="B448" s="5" t="s">
        <v>343</v>
      </c>
      <c r="C448" s="5" t="s">
        <v>18</v>
      </c>
      <c r="D448" s="5" t="s">
        <v>37</v>
      </c>
      <c r="E448" s="6">
        <v>28</v>
      </c>
      <c r="F448" s="6">
        <v>15</v>
      </c>
      <c r="G448" s="6">
        <v>32</v>
      </c>
      <c r="H448" s="6">
        <v>10</v>
      </c>
      <c r="I448" s="5" t="str">
        <f>VLOOKUP(B448,Formulas_Majors!A$2:B$1000,2,FALSE)</f>
        <v>Natural Sciences</v>
      </c>
      <c r="J448" s="5"/>
      <c r="K448">
        <f t="shared" si="0"/>
        <v>4</v>
      </c>
      <c r="L448" s="7">
        <f t="shared" si="1"/>
        <v>0.14285714285714285</v>
      </c>
      <c r="M448" s="34">
        <f t="shared" si="318"/>
        <v>5</v>
      </c>
      <c r="N448" s="34" t="str">
        <f t="shared" si="319"/>
        <v>Above Benchmark</v>
      </c>
      <c r="O448" s="34">
        <f t="shared" si="320"/>
        <v>5</v>
      </c>
      <c r="P448" s="34" t="str">
        <f t="shared" si="321"/>
        <v>Above Benchmark</v>
      </c>
    </row>
    <row r="449" spans="1:16" ht="15.75" customHeight="1" x14ac:dyDescent="0.75">
      <c r="A449" s="5" t="s">
        <v>296</v>
      </c>
      <c r="B449" s="5" t="s">
        <v>343</v>
      </c>
      <c r="C449" s="5" t="s">
        <v>14</v>
      </c>
      <c r="D449" s="5" t="s">
        <v>16</v>
      </c>
      <c r="E449" s="6">
        <v>31</v>
      </c>
      <c r="F449" s="6">
        <v>6</v>
      </c>
      <c r="G449" s="6">
        <v>24</v>
      </c>
      <c r="H449" s="6">
        <v>8</v>
      </c>
      <c r="I449" s="5" t="str">
        <f>VLOOKUP(B449,Formulas_Majors!A$2:B$1000,2,FALSE)</f>
        <v>Natural Sciences</v>
      </c>
      <c r="J449" s="5"/>
      <c r="K449">
        <f t="shared" si="0"/>
        <v>-7</v>
      </c>
      <c r="L449" s="7">
        <f t="shared" si="1"/>
        <v>-0.22580645161290322</v>
      </c>
      <c r="M449" s="34">
        <f>ROUND(E449*1/3,)</f>
        <v>10</v>
      </c>
      <c r="N449" s="34" t="str">
        <f>IF(F449&gt;M449,"Above Benchmark","Below Benchmark")</f>
        <v>Below Benchmark</v>
      </c>
      <c r="O449" s="34">
        <f>ROUND(G449*1/3,)</f>
        <v>8</v>
      </c>
      <c r="P449" s="34" t="str">
        <f>IF(H449&gt;O449,"Above Benchmark", "Below Benchmark")</f>
        <v>Below Benchmark</v>
      </c>
    </row>
    <row r="450" spans="1:16" ht="15.75" customHeight="1" x14ac:dyDescent="0.75">
      <c r="A450" s="5" t="s">
        <v>296</v>
      </c>
      <c r="B450" s="5" t="s">
        <v>42</v>
      </c>
      <c r="C450" s="5" t="s">
        <v>18</v>
      </c>
      <c r="D450" s="5" t="s">
        <v>21</v>
      </c>
      <c r="E450" s="6">
        <v>134</v>
      </c>
      <c r="F450" s="6">
        <v>38</v>
      </c>
      <c r="G450" s="6">
        <v>130</v>
      </c>
      <c r="H450" s="6">
        <v>24</v>
      </c>
      <c r="I450" s="5" t="str">
        <f>VLOOKUP(B450,Formulas_Majors!A$2:B$1000,2,FALSE)</f>
        <v>Liberal Arts</v>
      </c>
      <c r="J450" s="5"/>
      <c r="K450">
        <f t="shared" si="0"/>
        <v>-4</v>
      </c>
      <c r="L450" s="7">
        <f t="shared" si="1"/>
        <v>-2.9850746268656716E-2</v>
      </c>
      <c r="M450" s="34">
        <f t="shared" ref="M450:M451" si="322">ROUND(E450*1/6,)</f>
        <v>22</v>
      </c>
      <c r="N450" s="34" t="str">
        <f t="shared" ref="N450:N451" si="323">IF(F450&gt;M450, "Above Benchmark", "Below Benchmark")</f>
        <v>Above Benchmark</v>
      </c>
      <c r="O450" s="34">
        <f t="shared" ref="O450:O451" si="324">ROUND(G450*1/6,)</f>
        <v>22</v>
      </c>
      <c r="P450" s="34" t="str">
        <f t="shared" ref="P450:P451" si="325">IF(H450&gt;O450,"Above Benchmark","Below Benchmark")</f>
        <v>Above Benchmark</v>
      </c>
    </row>
    <row r="451" spans="1:16" ht="15.75" customHeight="1" x14ac:dyDescent="0.75">
      <c r="A451" s="5" t="s">
        <v>296</v>
      </c>
      <c r="B451" s="5" t="s">
        <v>42</v>
      </c>
      <c r="C451" s="5" t="s">
        <v>18</v>
      </c>
      <c r="D451" s="5" t="s">
        <v>21</v>
      </c>
      <c r="E451" s="6">
        <v>20</v>
      </c>
      <c r="F451" s="6">
        <v>6</v>
      </c>
      <c r="G451" s="6">
        <v>26</v>
      </c>
      <c r="H451" s="6">
        <v>4</v>
      </c>
      <c r="I451" s="5" t="str">
        <f>VLOOKUP(B451,Formulas_Majors!A$2:B$1000,2,FALSE)</f>
        <v>Liberal Arts</v>
      </c>
      <c r="J451" s="5"/>
      <c r="K451">
        <f t="shared" si="0"/>
        <v>6</v>
      </c>
      <c r="L451" s="7">
        <f t="shared" si="1"/>
        <v>0.3</v>
      </c>
      <c r="M451" s="34">
        <f t="shared" si="322"/>
        <v>3</v>
      </c>
      <c r="N451" s="34" t="str">
        <f t="shared" si="323"/>
        <v>Above Benchmark</v>
      </c>
      <c r="O451" s="34">
        <f t="shared" si="324"/>
        <v>4</v>
      </c>
      <c r="P451" s="34" t="str">
        <f t="shared" si="325"/>
        <v>Below Benchmark</v>
      </c>
    </row>
    <row r="452" spans="1:16" ht="15.75" customHeight="1" x14ac:dyDescent="0.75">
      <c r="A452" s="5" t="s">
        <v>296</v>
      </c>
      <c r="B452" s="5" t="s">
        <v>42</v>
      </c>
      <c r="C452" s="5" t="s">
        <v>14</v>
      </c>
      <c r="D452" s="5" t="s">
        <v>23</v>
      </c>
      <c r="E452" s="6">
        <v>19</v>
      </c>
      <c r="F452" s="6">
        <v>6</v>
      </c>
      <c r="G452" s="6">
        <v>26</v>
      </c>
      <c r="H452" s="6">
        <v>4</v>
      </c>
      <c r="I452" s="5" t="str">
        <f>VLOOKUP(B452,Formulas_Majors!A$2:B$1000,2,FALSE)</f>
        <v>Liberal Arts</v>
      </c>
      <c r="J452" s="5"/>
      <c r="K452">
        <f t="shared" si="0"/>
        <v>7</v>
      </c>
      <c r="L452" s="7">
        <f t="shared" si="1"/>
        <v>0.36842105263157893</v>
      </c>
      <c r="M452" s="34">
        <f t="shared" ref="M452:M454" si="326">ROUND(E452*1/3,)</f>
        <v>6</v>
      </c>
      <c r="N452" s="34" t="str">
        <f t="shared" ref="N452:N454" si="327">IF(F452&gt;M452,"Above Benchmark","Below Benchmark")</f>
        <v>Below Benchmark</v>
      </c>
      <c r="O452" s="34">
        <f t="shared" ref="O452:O454" si="328">ROUND(G452*1/3,)</f>
        <v>9</v>
      </c>
      <c r="P452" s="34" t="str">
        <f t="shared" ref="P452:P454" si="329">IF(H452&gt;O452,"Above Benchmark", "Below Benchmark")</f>
        <v>Below Benchmark</v>
      </c>
    </row>
    <row r="453" spans="1:16" ht="15.75" customHeight="1" x14ac:dyDescent="0.75">
      <c r="A453" s="5" t="s">
        <v>296</v>
      </c>
      <c r="B453" s="5" t="s">
        <v>42</v>
      </c>
      <c r="C453" s="5" t="s">
        <v>14</v>
      </c>
      <c r="D453" s="5" t="s">
        <v>23</v>
      </c>
      <c r="E453" s="6">
        <v>19</v>
      </c>
      <c r="F453" s="6">
        <v>7</v>
      </c>
      <c r="G453" s="6">
        <v>16</v>
      </c>
      <c r="H453" s="6">
        <v>4</v>
      </c>
      <c r="I453" s="5" t="str">
        <f>VLOOKUP(B453,Formulas_Majors!A$2:B$1000,2,FALSE)</f>
        <v>Liberal Arts</v>
      </c>
      <c r="J453" s="5"/>
      <c r="K453">
        <f t="shared" si="0"/>
        <v>-3</v>
      </c>
      <c r="L453" s="7">
        <f t="shared" si="1"/>
        <v>-0.15789473684210525</v>
      </c>
      <c r="M453" s="34">
        <f t="shared" si="326"/>
        <v>6</v>
      </c>
      <c r="N453" s="34" t="str">
        <f t="shared" si="327"/>
        <v>Above Benchmark</v>
      </c>
      <c r="O453" s="34">
        <f t="shared" si="328"/>
        <v>5</v>
      </c>
      <c r="P453" s="34" t="str">
        <f t="shared" si="329"/>
        <v>Below Benchmark</v>
      </c>
    </row>
    <row r="454" spans="1:16" ht="15.75" customHeight="1" x14ac:dyDescent="0.75">
      <c r="A454" s="5" t="s">
        <v>296</v>
      </c>
      <c r="B454" s="5" t="s">
        <v>46</v>
      </c>
      <c r="C454" s="5" t="s">
        <v>14</v>
      </c>
      <c r="D454" s="5" t="s">
        <v>16</v>
      </c>
      <c r="E454" s="6">
        <v>22</v>
      </c>
      <c r="F454" s="6">
        <v>13</v>
      </c>
      <c r="G454" s="6">
        <v>19</v>
      </c>
      <c r="H454" s="6">
        <v>11</v>
      </c>
      <c r="I454" s="5" t="str">
        <f>VLOOKUP(B454,Formulas_Majors!A$2:B$1000,2,FALSE)</f>
        <v>Tech</v>
      </c>
      <c r="J454" s="5"/>
      <c r="K454">
        <f t="shared" si="0"/>
        <v>-3</v>
      </c>
      <c r="L454" s="7">
        <f t="shared" si="1"/>
        <v>-0.13636363636363635</v>
      </c>
      <c r="M454" s="34">
        <f t="shared" si="326"/>
        <v>7</v>
      </c>
      <c r="N454" s="34" t="str">
        <f t="shared" si="327"/>
        <v>Above Benchmark</v>
      </c>
      <c r="O454" s="34">
        <f t="shared" si="328"/>
        <v>6</v>
      </c>
      <c r="P454" s="34" t="str">
        <f t="shared" si="329"/>
        <v>Above Benchmark</v>
      </c>
    </row>
    <row r="455" spans="1:16" ht="15.75" customHeight="1" x14ac:dyDescent="0.75">
      <c r="A455" s="5" t="s">
        <v>296</v>
      </c>
      <c r="B455" s="5" t="s">
        <v>344</v>
      </c>
      <c r="C455" s="5" t="s">
        <v>18</v>
      </c>
      <c r="D455" s="5" t="s">
        <v>21</v>
      </c>
      <c r="E455" s="6">
        <v>295</v>
      </c>
      <c r="F455" s="6">
        <v>131</v>
      </c>
      <c r="G455" s="6">
        <v>291</v>
      </c>
      <c r="H455" s="6">
        <v>128</v>
      </c>
      <c r="I455" s="5" t="str">
        <f>VLOOKUP(B455,Formulas_Majors!A$2:B$1000,2,FALSE)</f>
        <v>Liberal Arts</v>
      </c>
      <c r="J455" s="5"/>
      <c r="K455">
        <f t="shared" si="0"/>
        <v>-4</v>
      </c>
      <c r="L455" s="7">
        <f t="shared" si="1"/>
        <v>-1.3559322033898305E-2</v>
      </c>
      <c r="M455" s="34">
        <f>ROUND(E455*1/6,)</f>
        <v>49</v>
      </c>
      <c r="N455" s="34" t="str">
        <f>IF(F455&gt;M455, "Above Benchmark", "Below Benchmark")</f>
        <v>Above Benchmark</v>
      </c>
      <c r="O455" s="34">
        <f>ROUND(G455*1/6,)</f>
        <v>49</v>
      </c>
      <c r="P455" s="34" t="str">
        <f>IF(H455&gt;O455,"Above Benchmark","Below Benchmark")</f>
        <v>Above Benchmark</v>
      </c>
    </row>
    <row r="456" spans="1:16" ht="15.75" customHeight="1" x14ac:dyDescent="0.75">
      <c r="A456" s="5" t="s">
        <v>296</v>
      </c>
      <c r="B456" s="5" t="s">
        <v>345</v>
      </c>
      <c r="C456" s="5" t="s">
        <v>14</v>
      </c>
      <c r="D456" s="5" t="s">
        <v>48</v>
      </c>
      <c r="E456" s="6">
        <v>21</v>
      </c>
      <c r="F456" s="6">
        <v>12</v>
      </c>
      <c r="G456" s="6">
        <v>18</v>
      </c>
      <c r="H456" s="6">
        <v>8</v>
      </c>
      <c r="I456" s="5" t="str">
        <f>VLOOKUP(B456,Formulas_Majors!A$2:B$1000,2,FALSE)</f>
        <v>Government</v>
      </c>
      <c r="J456" s="5"/>
      <c r="K456">
        <f t="shared" si="0"/>
        <v>-3</v>
      </c>
      <c r="L456" s="7">
        <f t="shared" si="1"/>
        <v>-0.14285714285714285</v>
      </c>
      <c r="M456" s="34">
        <f>ROUND(E456*1/3,)</f>
        <v>7</v>
      </c>
      <c r="N456" s="34" t="str">
        <f>IF(F456&gt;M456,"Above Benchmark","Below Benchmark")</f>
        <v>Above Benchmark</v>
      </c>
      <c r="O456" s="34">
        <f>ROUND(G456*1/3,)</f>
        <v>6</v>
      </c>
      <c r="P456" s="34" t="str">
        <f>IF(H456&gt;O456,"Above Benchmark", "Below Benchmark")</f>
        <v>Above Benchmark</v>
      </c>
    </row>
    <row r="457" spans="1:16" ht="15.75" customHeight="1" x14ac:dyDescent="0.75">
      <c r="A457" s="5" t="s">
        <v>296</v>
      </c>
      <c r="B457" s="5" t="s">
        <v>346</v>
      </c>
      <c r="C457" s="5" t="s">
        <v>18</v>
      </c>
      <c r="D457" s="5" t="s">
        <v>21</v>
      </c>
      <c r="E457" s="6">
        <v>193</v>
      </c>
      <c r="F457" s="6">
        <v>60</v>
      </c>
      <c r="G457" s="6">
        <v>206</v>
      </c>
      <c r="H457" s="6">
        <v>73</v>
      </c>
      <c r="I457" s="5" t="str">
        <f>VLOOKUP(B457,Formulas_Majors!A$2:B$1000,2,FALSE)</f>
        <v>Government</v>
      </c>
      <c r="J457" s="5"/>
      <c r="K457">
        <f t="shared" si="0"/>
        <v>13</v>
      </c>
      <c r="L457" s="7">
        <f t="shared" si="1"/>
        <v>6.7357512953367879E-2</v>
      </c>
      <c r="M457" s="34">
        <f>ROUND(E457*1/6,)</f>
        <v>32</v>
      </c>
      <c r="N457" s="34" t="str">
        <f>IF(F457&gt;M457, "Above Benchmark", "Below Benchmark")</f>
        <v>Above Benchmark</v>
      </c>
      <c r="O457" s="34">
        <f>ROUND(G457*1/6,)</f>
        <v>34</v>
      </c>
      <c r="P457" s="34" t="str">
        <f>IF(H457&gt;O457,"Above Benchmark","Below Benchmark")</f>
        <v>Above Benchmark</v>
      </c>
    </row>
    <row r="458" spans="1:16" ht="15.75" customHeight="1" x14ac:dyDescent="0.75">
      <c r="A458" s="5" t="s">
        <v>296</v>
      </c>
      <c r="B458" s="5" t="s">
        <v>347</v>
      </c>
      <c r="C458" s="5" t="s">
        <v>14</v>
      </c>
      <c r="D458" s="5" t="s">
        <v>196</v>
      </c>
      <c r="E458" s="6">
        <v>10</v>
      </c>
      <c r="F458" s="6">
        <v>0</v>
      </c>
      <c r="G458" s="6">
        <v>14</v>
      </c>
      <c r="H458" s="6">
        <v>3</v>
      </c>
      <c r="I458" s="5" t="str">
        <f>VLOOKUP(B458,Formulas_Majors!A$2:B$1000,2,FALSE)</f>
        <v>Performance and Fine Arts</v>
      </c>
      <c r="J458" s="5"/>
      <c r="K458">
        <f t="shared" si="0"/>
        <v>4</v>
      </c>
      <c r="L458" s="7">
        <f t="shared" si="1"/>
        <v>0.4</v>
      </c>
      <c r="M458" s="34">
        <f>ROUND(E458*1/3,)</f>
        <v>3</v>
      </c>
      <c r="N458" s="34" t="str">
        <f>IF(F458&gt;M458,"Above Benchmark","Below Benchmark")</f>
        <v>Below Benchmark</v>
      </c>
      <c r="O458" s="34">
        <f>ROUND(G458*1/3,)</f>
        <v>5</v>
      </c>
      <c r="P458" s="34" t="str">
        <f>IF(H458&gt;O458,"Above Benchmark", "Below Benchmark")</f>
        <v>Below Benchmark</v>
      </c>
    </row>
    <row r="459" spans="1:16" ht="15.75" customHeight="1" x14ac:dyDescent="0.75">
      <c r="A459" s="5" t="s">
        <v>296</v>
      </c>
      <c r="B459" s="5" t="s">
        <v>348</v>
      </c>
      <c r="C459" s="5" t="s">
        <v>18</v>
      </c>
      <c r="D459" s="5" t="s">
        <v>349</v>
      </c>
      <c r="E459" s="6">
        <v>30</v>
      </c>
      <c r="F459" s="6">
        <v>1</v>
      </c>
      <c r="G459" s="6">
        <v>33</v>
      </c>
      <c r="H459" s="6">
        <v>14</v>
      </c>
      <c r="I459" s="5" t="str">
        <f>VLOOKUP(B459,Formulas_Majors!A$2:B$1000,2,FALSE)</f>
        <v>Performance and Fine Arts</v>
      </c>
      <c r="J459" s="5"/>
      <c r="K459">
        <f t="shared" si="0"/>
        <v>3</v>
      </c>
      <c r="L459" s="7">
        <f t="shared" si="1"/>
        <v>0.1</v>
      </c>
      <c r="M459" s="34">
        <f t="shared" ref="M459:M461" si="330">ROUND(E459*1/6,)</f>
        <v>5</v>
      </c>
      <c r="N459" s="34" t="str">
        <f t="shared" ref="N459:N461" si="331">IF(F459&gt;M459, "Above Benchmark", "Below Benchmark")</f>
        <v>Below Benchmark</v>
      </c>
      <c r="O459" s="34">
        <f t="shared" ref="O459:O461" si="332">ROUND(G459*1/6,)</f>
        <v>6</v>
      </c>
      <c r="P459" s="34" t="str">
        <f t="shared" ref="P459:P461" si="333">IF(H459&gt;O459,"Above Benchmark","Below Benchmark")</f>
        <v>Above Benchmark</v>
      </c>
    </row>
    <row r="460" spans="1:16" ht="15.75" customHeight="1" x14ac:dyDescent="0.75">
      <c r="A460" s="5" t="s">
        <v>296</v>
      </c>
      <c r="B460" s="5" t="s">
        <v>350</v>
      </c>
      <c r="C460" s="5" t="s">
        <v>18</v>
      </c>
      <c r="D460" s="5" t="s">
        <v>349</v>
      </c>
      <c r="E460" s="6">
        <v>16</v>
      </c>
      <c r="F460" s="6">
        <v>0</v>
      </c>
      <c r="G460" s="6">
        <v>16</v>
      </c>
      <c r="H460" s="6">
        <v>1</v>
      </c>
      <c r="I460" s="5" t="str">
        <f>VLOOKUP(B460,Formulas_Majors!A$2:B$1000,2,FALSE)</f>
        <v>Performance and Fine Arts</v>
      </c>
      <c r="J460" s="5"/>
      <c r="K460">
        <f t="shared" si="0"/>
        <v>0</v>
      </c>
      <c r="L460" s="7">
        <f t="shared" si="1"/>
        <v>0</v>
      </c>
      <c r="M460" s="34">
        <f t="shared" si="330"/>
        <v>3</v>
      </c>
      <c r="N460" s="34" t="str">
        <f t="shared" si="331"/>
        <v>Below Benchmark</v>
      </c>
      <c r="O460" s="34">
        <f t="shared" si="332"/>
        <v>3</v>
      </c>
      <c r="P460" s="34" t="str">
        <f t="shared" si="333"/>
        <v>Below Benchmark</v>
      </c>
    </row>
    <row r="461" spans="1:16" ht="15.75" customHeight="1" x14ac:dyDescent="0.75">
      <c r="A461" s="5" t="s">
        <v>296</v>
      </c>
      <c r="B461" s="5" t="s">
        <v>351</v>
      </c>
      <c r="C461" s="5" t="s">
        <v>18</v>
      </c>
      <c r="D461" s="5" t="s">
        <v>349</v>
      </c>
      <c r="E461" s="6">
        <v>1</v>
      </c>
      <c r="F461" s="6">
        <v>0</v>
      </c>
      <c r="G461" s="6"/>
      <c r="H461" s="6"/>
      <c r="I461" s="5" t="str">
        <f>VLOOKUP(B461,Formulas_Majors!A$2:B$1000,2,FALSE)</f>
        <v>Performance and Fine Arts</v>
      </c>
      <c r="J461" s="5"/>
      <c r="K461">
        <f t="shared" si="0"/>
        <v>-1</v>
      </c>
      <c r="L461" s="7">
        <f t="shared" si="1"/>
        <v>-1</v>
      </c>
      <c r="M461" s="34">
        <f t="shared" si="330"/>
        <v>0</v>
      </c>
      <c r="N461" s="34" t="str">
        <f t="shared" si="331"/>
        <v>Below Benchmark</v>
      </c>
      <c r="O461" s="34">
        <f t="shared" si="332"/>
        <v>0</v>
      </c>
      <c r="P461" s="34" t="str">
        <f t="shared" si="333"/>
        <v>Below Benchmark</v>
      </c>
    </row>
    <row r="462" spans="1:16" ht="15.75" customHeight="1" x14ac:dyDescent="0.75">
      <c r="A462" s="5" t="s">
        <v>296</v>
      </c>
      <c r="B462" s="5" t="s">
        <v>352</v>
      </c>
      <c r="C462" s="5" t="s">
        <v>14</v>
      </c>
      <c r="D462" s="5" t="s">
        <v>353</v>
      </c>
      <c r="E462" s="6">
        <v>34</v>
      </c>
      <c r="F462" s="6">
        <v>12</v>
      </c>
      <c r="G462" s="6">
        <v>31</v>
      </c>
      <c r="H462" s="6">
        <v>11</v>
      </c>
      <c r="I462" s="5" t="str">
        <f>VLOOKUP(B462,Formulas_Majors!A$2:B$1000,2,FALSE)</f>
        <v>Architecture/MEC Engineering/Construction</v>
      </c>
      <c r="J462" s="5"/>
      <c r="K462">
        <f t="shared" si="0"/>
        <v>-3</v>
      </c>
      <c r="L462" s="7">
        <f t="shared" si="1"/>
        <v>-8.8235294117647065E-2</v>
      </c>
      <c r="M462" s="34">
        <f t="shared" ref="M462:M465" si="334">ROUND(E462*1/3,)</f>
        <v>11</v>
      </c>
      <c r="N462" s="34" t="str">
        <f t="shared" ref="N462:N465" si="335">IF(F462&gt;M462,"Above Benchmark","Below Benchmark")</f>
        <v>Above Benchmark</v>
      </c>
      <c r="O462" s="34">
        <f t="shared" ref="O462:O465" si="336">ROUND(G462*1/3,)</f>
        <v>10</v>
      </c>
      <c r="P462" s="34" t="str">
        <f t="shared" ref="P462:P465" si="337">IF(H462&gt;O462,"Above Benchmark", "Below Benchmark")</f>
        <v>Above Benchmark</v>
      </c>
    </row>
    <row r="463" spans="1:16" ht="15.75" customHeight="1" x14ac:dyDescent="0.75">
      <c r="A463" s="5" t="s">
        <v>296</v>
      </c>
      <c r="B463" s="5" t="s">
        <v>354</v>
      </c>
      <c r="C463" s="5" t="s">
        <v>14</v>
      </c>
      <c r="D463" s="5" t="s">
        <v>23</v>
      </c>
      <c r="E463" s="6">
        <v>29</v>
      </c>
      <c r="F463" s="6">
        <v>6</v>
      </c>
      <c r="G463" s="6">
        <v>27</v>
      </c>
      <c r="H463" s="6">
        <v>13</v>
      </c>
      <c r="I463" s="5" t="str">
        <f>VLOOKUP(B463,Formulas_Majors!A$2:B$1000,2,FALSE)</f>
        <v>Liberal Arts</v>
      </c>
      <c r="J463" s="5"/>
      <c r="K463">
        <f t="shared" si="0"/>
        <v>-2</v>
      </c>
      <c r="L463" s="7">
        <f t="shared" si="1"/>
        <v>-6.8965517241379309E-2</v>
      </c>
      <c r="M463" s="34">
        <f t="shared" si="334"/>
        <v>10</v>
      </c>
      <c r="N463" s="34" t="str">
        <f t="shared" si="335"/>
        <v>Below Benchmark</v>
      </c>
      <c r="O463" s="34">
        <f t="shared" si="336"/>
        <v>9</v>
      </c>
      <c r="P463" s="34" t="str">
        <f t="shared" si="337"/>
        <v>Above Benchmark</v>
      </c>
    </row>
    <row r="464" spans="1:16" ht="15.75" customHeight="1" x14ac:dyDescent="0.75">
      <c r="A464" s="5" t="s">
        <v>296</v>
      </c>
      <c r="B464" s="5" t="s">
        <v>355</v>
      </c>
      <c r="C464" s="5" t="s">
        <v>14</v>
      </c>
      <c r="D464" s="5" t="s">
        <v>41</v>
      </c>
      <c r="E464" s="6">
        <v>5</v>
      </c>
      <c r="F464" s="6">
        <v>5</v>
      </c>
      <c r="G464" s="6">
        <v>2</v>
      </c>
      <c r="H464" s="6">
        <v>4</v>
      </c>
      <c r="I464" s="5" t="str">
        <f>VLOOKUP(B464,Formulas_Majors!A$2:B$1000,2,FALSE)</f>
        <v>Education</v>
      </c>
      <c r="J464" s="5"/>
      <c r="K464">
        <f t="shared" si="0"/>
        <v>-3</v>
      </c>
      <c r="L464" s="7">
        <f t="shared" si="1"/>
        <v>-0.6</v>
      </c>
      <c r="M464" s="34">
        <f t="shared" si="334"/>
        <v>2</v>
      </c>
      <c r="N464" s="34" t="str">
        <f t="shared" si="335"/>
        <v>Above Benchmark</v>
      </c>
      <c r="O464" s="34">
        <f t="shared" si="336"/>
        <v>1</v>
      </c>
      <c r="P464" s="34" t="str">
        <f t="shared" si="337"/>
        <v>Above Benchmark</v>
      </c>
    </row>
    <row r="465" spans="1:29" ht="15.75" customHeight="1" x14ac:dyDescent="0.75">
      <c r="A465" s="5" t="s">
        <v>296</v>
      </c>
      <c r="B465" s="5" t="s">
        <v>356</v>
      </c>
      <c r="C465" s="5" t="s">
        <v>14</v>
      </c>
      <c r="D465" s="5" t="s">
        <v>41</v>
      </c>
      <c r="E465" s="6">
        <v>3</v>
      </c>
      <c r="F465" s="6">
        <v>0</v>
      </c>
      <c r="G465" s="6">
        <v>2</v>
      </c>
      <c r="H465" s="6">
        <v>2</v>
      </c>
      <c r="I465" s="5" t="str">
        <f>VLOOKUP(B465,Formulas_Majors!A$2:B$1000,2,FALSE)</f>
        <v>Education</v>
      </c>
      <c r="J465" s="5"/>
      <c r="K465">
        <f t="shared" si="0"/>
        <v>-1</v>
      </c>
      <c r="L465" s="7">
        <f t="shared" si="1"/>
        <v>-0.33333333333333331</v>
      </c>
      <c r="M465" s="34">
        <f t="shared" si="334"/>
        <v>1</v>
      </c>
      <c r="N465" s="34" t="str">
        <f t="shared" si="335"/>
        <v>Below Benchmark</v>
      </c>
      <c r="O465" s="34">
        <f t="shared" si="336"/>
        <v>1</v>
      </c>
      <c r="P465" s="34" t="str">
        <f t="shared" si="337"/>
        <v>Above Benchmark</v>
      </c>
    </row>
    <row r="466" spans="1:29" ht="15.75" customHeight="1" x14ac:dyDescent="0.75">
      <c r="A466" s="5" t="s">
        <v>296</v>
      </c>
      <c r="B466" s="5" t="s">
        <v>357</v>
      </c>
      <c r="C466" s="5" t="s">
        <v>18</v>
      </c>
      <c r="D466" s="5" t="s">
        <v>21</v>
      </c>
      <c r="E466" s="6">
        <v>293</v>
      </c>
      <c r="F466" s="6">
        <v>69</v>
      </c>
      <c r="G466" s="6">
        <v>376</v>
      </c>
      <c r="H466" s="6">
        <v>78</v>
      </c>
      <c r="I466" s="5" t="str">
        <f>VLOOKUP(B466,Formulas_Majors!A$2:B$1000,2,FALSE)</f>
        <v>Business-Other</v>
      </c>
      <c r="J466" s="5"/>
      <c r="K466">
        <f t="shared" si="0"/>
        <v>83</v>
      </c>
      <c r="L466" s="7">
        <f t="shared" si="1"/>
        <v>0.28327645051194539</v>
      </c>
      <c r="M466" s="34">
        <f t="shared" ref="M466:M468" si="338">ROUND(E466*1/6,)</f>
        <v>49</v>
      </c>
      <c r="N466" s="34" t="str">
        <f t="shared" ref="N466:N468" si="339">IF(F466&gt;M466, "Above Benchmark", "Below Benchmark")</f>
        <v>Above Benchmark</v>
      </c>
      <c r="O466" s="34">
        <f t="shared" ref="O466:O468" si="340">ROUND(G466*1/6,)</f>
        <v>63</v>
      </c>
      <c r="P466" s="34" t="str">
        <f t="shared" ref="P466:P468" si="341">IF(H466&gt;O466,"Above Benchmark","Below Benchmark")</f>
        <v>Above Benchmark</v>
      </c>
      <c r="Q466" s="8"/>
      <c r="R466" s="8"/>
      <c r="S466" s="8"/>
      <c r="T466" s="8"/>
      <c r="U466" s="8"/>
      <c r="V466" s="8"/>
      <c r="W466" s="8"/>
      <c r="X466" s="8"/>
      <c r="Y466" s="8"/>
      <c r="Z466" s="8"/>
      <c r="AA466" s="8"/>
      <c r="AB466" s="8"/>
      <c r="AC466" s="8"/>
    </row>
    <row r="467" spans="1:29" ht="15.75" customHeight="1" x14ac:dyDescent="0.75">
      <c r="A467" s="5" t="s">
        <v>296</v>
      </c>
      <c r="B467" s="5" t="s">
        <v>55</v>
      </c>
      <c r="C467" s="5" t="s">
        <v>18</v>
      </c>
      <c r="D467" s="5" t="s">
        <v>21</v>
      </c>
      <c r="E467" s="6">
        <v>29</v>
      </c>
      <c r="F467" s="6">
        <v>13</v>
      </c>
      <c r="G467" s="6">
        <v>29</v>
      </c>
      <c r="H467" s="6">
        <v>6</v>
      </c>
      <c r="I467" s="5" t="str">
        <f>VLOOKUP(B467,Formulas_Majors!A$2:B$1000,2,FALSE)</f>
        <v>Mathematics</v>
      </c>
      <c r="J467" s="5"/>
      <c r="K467">
        <f t="shared" si="0"/>
        <v>0</v>
      </c>
      <c r="L467" s="7">
        <f t="shared" si="1"/>
        <v>0</v>
      </c>
      <c r="M467" s="34">
        <f t="shared" si="338"/>
        <v>5</v>
      </c>
      <c r="N467" s="34" t="str">
        <f t="shared" si="339"/>
        <v>Above Benchmark</v>
      </c>
      <c r="O467" s="34">
        <f t="shared" si="340"/>
        <v>5</v>
      </c>
      <c r="P467" s="34" t="str">
        <f t="shared" si="341"/>
        <v>Above Benchmark</v>
      </c>
    </row>
    <row r="468" spans="1:29" ht="15.75" customHeight="1" x14ac:dyDescent="0.75">
      <c r="A468" s="5" t="s">
        <v>296</v>
      </c>
      <c r="B468" s="5" t="s">
        <v>55</v>
      </c>
      <c r="C468" s="5" t="s">
        <v>18</v>
      </c>
      <c r="D468" s="5" t="s">
        <v>37</v>
      </c>
      <c r="E468" s="6">
        <v>58</v>
      </c>
      <c r="F468" s="6">
        <v>10</v>
      </c>
      <c r="G468" s="6">
        <v>88</v>
      </c>
      <c r="H468" s="6">
        <v>15</v>
      </c>
      <c r="I468" s="5" t="str">
        <f>VLOOKUP(B468,Formulas_Majors!A$2:B$1000,2,FALSE)</f>
        <v>Mathematics</v>
      </c>
      <c r="J468" s="5"/>
      <c r="K468">
        <f t="shared" si="0"/>
        <v>30</v>
      </c>
      <c r="L468" s="7">
        <f t="shared" si="1"/>
        <v>0.51724137931034486</v>
      </c>
      <c r="M468" s="34">
        <f t="shared" si="338"/>
        <v>10</v>
      </c>
      <c r="N468" s="34" t="str">
        <f t="shared" si="339"/>
        <v>Below Benchmark</v>
      </c>
      <c r="O468" s="34">
        <f t="shared" si="340"/>
        <v>15</v>
      </c>
      <c r="P468" s="34" t="str">
        <f t="shared" si="341"/>
        <v>Below Benchmark</v>
      </c>
    </row>
    <row r="469" spans="1:29" ht="15.75" customHeight="1" x14ac:dyDescent="0.75">
      <c r="A469" s="5" t="s">
        <v>296</v>
      </c>
      <c r="B469" s="5" t="s">
        <v>55</v>
      </c>
      <c r="C469" s="5" t="s">
        <v>14</v>
      </c>
      <c r="D469" s="5" t="s">
        <v>16</v>
      </c>
      <c r="E469" s="6">
        <v>38</v>
      </c>
      <c r="F469" s="6">
        <v>7</v>
      </c>
      <c r="G469" s="6">
        <v>45</v>
      </c>
      <c r="H469" s="6">
        <v>14</v>
      </c>
      <c r="I469" s="5" t="str">
        <f>VLOOKUP(B469,Formulas_Majors!A$2:B$1000,2,FALSE)</f>
        <v>Mathematics</v>
      </c>
      <c r="J469" s="5"/>
      <c r="K469">
        <f t="shared" si="0"/>
        <v>7</v>
      </c>
      <c r="L469" s="7">
        <f t="shared" si="1"/>
        <v>0.18421052631578946</v>
      </c>
      <c r="M469" s="34">
        <f>ROUND(E469*1/3,)</f>
        <v>13</v>
      </c>
      <c r="N469" s="34" t="str">
        <f>IF(F469&gt;M469,"Above Benchmark","Below Benchmark")</f>
        <v>Below Benchmark</v>
      </c>
      <c r="O469" s="34">
        <f>ROUND(G469*1/3,)</f>
        <v>15</v>
      </c>
      <c r="P469" s="34" t="str">
        <f>IF(H469&gt;O469,"Above Benchmark", "Below Benchmark")</f>
        <v>Below Benchmark</v>
      </c>
    </row>
    <row r="470" spans="1:29" ht="15.75" customHeight="1" x14ac:dyDescent="0.75">
      <c r="A470" s="5"/>
      <c r="B470" s="5"/>
      <c r="C470" s="5"/>
      <c r="D470" s="5"/>
      <c r="E470" s="6"/>
      <c r="F470" s="6"/>
      <c r="G470" s="6"/>
      <c r="H470" s="6"/>
      <c r="I470" s="5"/>
      <c r="J470" s="5"/>
      <c r="K470">
        <f t="shared" si="0"/>
        <v>0</v>
      </c>
      <c r="L470" s="7" t="e">
        <f t="shared" si="1"/>
        <v>#DIV/0!</v>
      </c>
      <c r="M470" s="37"/>
      <c r="N470" s="37"/>
      <c r="O470" s="38"/>
      <c r="P470" s="38"/>
    </row>
    <row r="471" spans="1:29" ht="15.75" customHeight="1" x14ac:dyDescent="0.75">
      <c r="A471" s="5" t="s">
        <v>296</v>
      </c>
      <c r="B471" s="5" t="s">
        <v>206</v>
      </c>
      <c r="C471" s="5" t="s">
        <v>14</v>
      </c>
      <c r="D471" s="5" t="s">
        <v>23</v>
      </c>
      <c r="E471" s="6">
        <v>3</v>
      </c>
      <c r="F471" s="6">
        <v>9</v>
      </c>
      <c r="G471" s="6">
        <v>3</v>
      </c>
      <c r="H471" s="6">
        <v>2</v>
      </c>
      <c r="I471" s="5" t="str">
        <f>VLOOKUP(B471,Formulas_Majors!A$2:B$1000,2,FALSE)</f>
        <v>Education</v>
      </c>
      <c r="J471" s="5"/>
      <c r="K471">
        <f t="shared" si="0"/>
        <v>0</v>
      </c>
      <c r="L471" s="7">
        <f t="shared" si="1"/>
        <v>0</v>
      </c>
      <c r="M471" s="34">
        <f>ROUND(E471*1/3,)</f>
        <v>1</v>
      </c>
      <c r="N471" s="34" t="str">
        <f>IF(F471&gt;M471,"Above Benchmark","Below Benchmark")</f>
        <v>Above Benchmark</v>
      </c>
      <c r="O471" s="34">
        <f>ROUND(G471*1/3,)</f>
        <v>1</v>
      </c>
      <c r="P471" s="34" t="str">
        <f>IF(H471&gt;O471,"Above Benchmark", "Below Benchmark")</f>
        <v>Above Benchmark</v>
      </c>
    </row>
    <row r="472" spans="1:29" ht="15.75" customHeight="1" x14ac:dyDescent="0.75">
      <c r="A472" s="5" t="s">
        <v>296</v>
      </c>
      <c r="B472" s="5" t="s">
        <v>358</v>
      </c>
      <c r="C472" s="5" t="s">
        <v>18</v>
      </c>
      <c r="D472" s="5" t="s">
        <v>314</v>
      </c>
      <c r="E472" s="6">
        <v>5</v>
      </c>
      <c r="F472" s="6">
        <v>2</v>
      </c>
      <c r="G472" s="6">
        <v>3</v>
      </c>
      <c r="H472" s="6">
        <v>3</v>
      </c>
      <c r="I472" s="5" t="str">
        <f>VLOOKUP(B472,Formulas_Majors!A$2:B$1000,2,FALSE)</f>
        <v>Architecture/MEC Engineering/Construction</v>
      </c>
      <c r="J472" s="5"/>
      <c r="K472">
        <f t="shared" si="0"/>
        <v>-2</v>
      </c>
      <c r="L472" s="7">
        <f t="shared" si="1"/>
        <v>-0.4</v>
      </c>
      <c r="M472" s="34">
        <f t="shared" ref="M472:M474" si="342">ROUND(E472*1/6,)</f>
        <v>1</v>
      </c>
      <c r="N472" s="34" t="str">
        <f t="shared" ref="N472:N474" si="343">IF(F472&gt;M472, "Above Benchmark", "Below Benchmark")</f>
        <v>Above Benchmark</v>
      </c>
      <c r="O472" s="34">
        <f t="shared" ref="O472:O474" si="344">ROUND(G472*1/6,)</f>
        <v>1</v>
      </c>
      <c r="P472" s="34" t="str">
        <f t="shared" ref="P472:P474" si="345">IF(H472&gt;O472,"Above Benchmark","Below Benchmark")</f>
        <v>Above Benchmark</v>
      </c>
    </row>
    <row r="473" spans="1:29" ht="15.75" customHeight="1" x14ac:dyDescent="0.75">
      <c r="A473" s="5" t="s">
        <v>296</v>
      </c>
      <c r="B473" s="5" t="s">
        <v>358</v>
      </c>
      <c r="C473" s="5" t="s">
        <v>18</v>
      </c>
      <c r="D473" s="5" t="s">
        <v>314</v>
      </c>
      <c r="E473" s="6">
        <v>609</v>
      </c>
      <c r="F473" s="6">
        <v>91</v>
      </c>
      <c r="G473" s="6">
        <v>546</v>
      </c>
      <c r="H473" s="6">
        <v>137</v>
      </c>
      <c r="I473" s="5" t="str">
        <f>VLOOKUP(B473,Formulas_Majors!A$2:B$1000,2,FALSE)</f>
        <v>Architecture/MEC Engineering/Construction</v>
      </c>
      <c r="J473" s="5"/>
      <c r="K473">
        <f t="shared" si="0"/>
        <v>-63</v>
      </c>
      <c r="L473" s="7">
        <f t="shared" si="1"/>
        <v>-0.10344827586206896</v>
      </c>
      <c r="M473" s="34">
        <f t="shared" si="342"/>
        <v>102</v>
      </c>
      <c r="N473" s="34" t="str">
        <f t="shared" si="343"/>
        <v>Below Benchmark</v>
      </c>
      <c r="O473" s="34">
        <f t="shared" si="344"/>
        <v>91</v>
      </c>
      <c r="P473" s="34" t="str">
        <f t="shared" si="345"/>
        <v>Above Benchmark</v>
      </c>
    </row>
    <row r="474" spans="1:29" ht="15.75" customHeight="1" x14ac:dyDescent="0.75">
      <c r="A474" s="5" t="s">
        <v>296</v>
      </c>
      <c r="B474" s="5" t="s">
        <v>358</v>
      </c>
      <c r="C474" s="5" t="s">
        <v>18</v>
      </c>
      <c r="D474" s="5" t="s">
        <v>314</v>
      </c>
      <c r="E474" s="6">
        <v>3</v>
      </c>
      <c r="F474" s="6">
        <v>3</v>
      </c>
      <c r="G474" s="6">
        <v>0</v>
      </c>
      <c r="H474" s="6">
        <v>3</v>
      </c>
      <c r="I474" s="5" t="str">
        <f>VLOOKUP(B474,Formulas_Majors!A$2:B$1000,2,FALSE)</f>
        <v>Architecture/MEC Engineering/Construction</v>
      </c>
      <c r="J474" s="5"/>
      <c r="K474">
        <f t="shared" si="0"/>
        <v>-3</v>
      </c>
      <c r="L474" s="7">
        <f t="shared" si="1"/>
        <v>-1</v>
      </c>
      <c r="M474" s="34">
        <f t="shared" si="342"/>
        <v>1</v>
      </c>
      <c r="N474" s="34" t="str">
        <f t="shared" si="343"/>
        <v>Above Benchmark</v>
      </c>
      <c r="O474" s="34">
        <f t="shared" si="344"/>
        <v>0</v>
      </c>
      <c r="P474" s="34" t="str">
        <f t="shared" si="345"/>
        <v>Above Benchmark</v>
      </c>
    </row>
    <row r="475" spans="1:29" ht="15.75" customHeight="1" x14ac:dyDescent="0.75">
      <c r="A475" s="5" t="s">
        <v>296</v>
      </c>
      <c r="B475" s="5" t="s">
        <v>358</v>
      </c>
      <c r="C475" s="5" t="s">
        <v>14</v>
      </c>
      <c r="D475" s="5" t="s">
        <v>322</v>
      </c>
      <c r="E475" s="6">
        <v>51</v>
      </c>
      <c r="F475" s="6">
        <v>17</v>
      </c>
      <c r="G475" s="6">
        <v>39</v>
      </c>
      <c r="H475" s="6">
        <v>23</v>
      </c>
      <c r="I475" s="5" t="str">
        <f>VLOOKUP(B475,Formulas_Majors!A$2:B$1000,2,FALSE)</f>
        <v>Architecture/MEC Engineering/Construction</v>
      </c>
      <c r="J475" s="5"/>
      <c r="K475">
        <f t="shared" si="0"/>
        <v>-12</v>
      </c>
      <c r="L475" s="7">
        <f t="shared" si="1"/>
        <v>-0.23529411764705882</v>
      </c>
      <c r="M475" s="34">
        <f>ROUND(E475*1/3,)</f>
        <v>17</v>
      </c>
      <c r="N475" s="34" t="str">
        <f>IF(F475&gt;M475,"Above Benchmark","Below Benchmark")</f>
        <v>Below Benchmark</v>
      </c>
      <c r="O475" s="34">
        <f>ROUND(G475*1/3,)</f>
        <v>13</v>
      </c>
      <c r="P475" s="34" t="str">
        <f>IF(H475&gt;O475,"Above Benchmark", "Below Benchmark")</f>
        <v>Above Benchmark</v>
      </c>
    </row>
    <row r="476" spans="1:29" ht="15.75" customHeight="1" x14ac:dyDescent="0.75">
      <c r="A476" s="5" t="s">
        <v>296</v>
      </c>
      <c r="B476" s="5" t="s">
        <v>358</v>
      </c>
      <c r="C476" s="5" t="s">
        <v>315</v>
      </c>
      <c r="D476" s="5" t="s">
        <v>316</v>
      </c>
      <c r="E476" s="6">
        <v>20</v>
      </c>
      <c r="F476" s="6">
        <v>5</v>
      </c>
      <c r="G476" s="6">
        <v>21</v>
      </c>
      <c r="H476" s="6">
        <v>5</v>
      </c>
      <c r="I476" s="5" t="str">
        <f>VLOOKUP(B476,Formulas_Majors!A$2:B$1000,2,FALSE)</f>
        <v>Architecture/MEC Engineering/Construction</v>
      </c>
      <c r="J476" s="5"/>
      <c r="K476">
        <f t="shared" si="0"/>
        <v>1</v>
      </c>
      <c r="L476" s="7">
        <f t="shared" si="1"/>
        <v>0.05</v>
      </c>
      <c r="M476" s="37"/>
      <c r="N476" s="37"/>
      <c r="O476" s="38"/>
      <c r="P476" s="38"/>
    </row>
    <row r="477" spans="1:29" ht="15.75" customHeight="1" x14ac:dyDescent="0.75">
      <c r="A477" s="5" t="s">
        <v>296</v>
      </c>
      <c r="B477" s="5" t="s">
        <v>56</v>
      </c>
      <c r="C477" s="5" t="s">
        <v>14</v>
      </c>
      <c r="D477" s="5" t="s">
        <v>23</v>
      </c>
      <c r="E477" s="6">
        <v>23</v>
      </c>
      <c r="F477" s="6">
        <v>20</v>
      </c>
      <c r="G477" s="6">
        <v>36</v>
      </c>
      <c r="H477" s="6">
        <v>9</v>
      </c>
      <c r="I477" s="5" t="str">
        <f>VLOOKUP(B477,Formulas_Majors!A$2:B$1000,2,FALSE)</f>
        <v>Health</v>
      </c>
      <c r="J477" s="5"/>
      <c r="K477">
        <f t="shared" si="0"/>
        <v>13</v>
      </c>
      <c r="L477" s="7">
        <f t="shared" si="1"/>
        <v>0.56521739130434778</v>
      </c>
      <c r="M477" s="34">
        <f>ROUND(E477*1/3,)</f>
        <v>8</v>
      </c>
      <c r="N477" s="34" t="str">
        <f>IF(F477&gt;M477,"Above Benchmark","Below Benchmark")</f>
        <v>Above Benchmark</v>
      </c>
      <c r="O477" s="34">
        <f>ROUND(G477*1/3,)</f>
        <v>12</v>
      </c>
      <c r="P477" s="34" t="str">
        <f>IF(H477&gt;O477,"Above Benchmark", "Below Benchmark")</f>
        <v>Below Benchmark</v>
      </c>
      <c r="Q477" s="8"/>
      <c r="R477" s="8"/>
      <c r="S477" s="8"/>
      <c r="T477" s="8"/>
      <c r="U477" s="8"/>
      <c r="V477" s="8"/>
      <c r="W477" s="8"/>
      <c r="X477" s="8"/>
      <c r="Y477" s="8"/>
      <c r="Z477" s="8"/>
      <c r="AA477" s="8"/>
      <c r="AB477" s="8"/>
      <c r="AC477" s="8"/>
    </row>
    <row r="478" spans="1:29" ht="15.75" customHeight="1" x14ac:dyDescent="0.75">
      <c r="A478" s="5" t="s">
        <v>296</v>
      </c>
      <c r="B478" s="5" t="s">
        <v>359</v>
      </c>
      <c r="C478" s="5" t="s">
        <v>18</v>
      </c>
      <c r="D478" s="5" t="s">
        <v>21</v>
      </c>
      <c r="E478" s="6">
        <v>3</v>
      </c>
      <c r="F478" s="6">
        <v>0</v>
      </c>
      <c r="G478" s="6">
        <v>2</v>
      </c>
      <c r="H478" s="6">
        <v>3</v>
      </c>
      <c r="I478" s="5" t="str">
        <f>VLOOKUP(B478,Formulas_Majors!A$2:B$1000,2,FALSE)</f>
        <v>Liberal Arts</v>
      </c>
      <c r="J478" s="5"/>
      <c r="K478">
        <f t="shared" si="0"/>
        <v>-1</v>
      </c>
      <c r="L478" s="7">
        <f t="shared" si="1"/>
        <v>-0.33333333333333331</v>
      </c>
      <c r="M478" s="34">
        <f t="shared" ref="M478:M509" si="346">ROUND(E478*1/6,)</f>
        <v>1</v>
      </c>
      <c r="N478" s="34" t="str">
        <f t="shared" ref="N478:N509" si="347">IF(F478&gt;M478, "Above Benchmark", "Below Benchmark")</f>
        <v>Below Benchmark</v>
      </c>
      <c r="O478" s="34">
        <f t="shared" ref="O478:O509" si="348">ROUND(G478*1/6,)</f>
        <v>0</v>
      </c>
      <c r="P478" s="34" t="str">
        <f t="shared" ref="P478:P509" si="349">IF(H478&gt;O478,"Above Benchmark","Below Benchmark")</f>
        <v>Above Benchmark</v>
      </c>
    </row>
    <row r="479" spans="1:29" ht="15.75" customHeight="1" x14ac:dyDescent="0.75">
      <c r="A479" s="5" t="s">
        <v>296</v>
      </c>
      <c r="B479" s="5" t="s">
        <v>360</v>
      </c>
      <c r="C479" s="5" t="s">
        <v>18</v>
      </c>
      <c r="D479" s="5" t="s">
        <v>37</v>
      </c>
      <c r="E479" s="6">
        <v>5</v>
      </c>
      <c r="F479" s="6">
        <v>2</v>
      </c>
      <c r="G479" s="6">
        <v>3</v>
      </c>
      <c r="H479" s="6">
        <v>5</v>
      </c>
      <c r="I479" s="5" t="str">
        <f>VLOOKUP(B479,Formulas_Majors!A$2:B$1000,2,FALSE)</f>
        <v>Mathematics</v>
      </c>
      <c r="J479" s="5"/>
      <c r="K479">
        <f t="shared" si="0"/>
        <v>-2</v>
      </c>
      <c r="L479" s="7">
        <f t="shared" si="1"/>
        <v>-0.4</v>
      </c>
      <c r="M479" s="34">
        <f t="shared" si="346"/>
        <v>1</v>
      </c>
      <c r="N479" s="34" t="str">
        <f t="shared" si="347"/>
        <v>Above Benchmark</v>
      </c>
      <c r="O479" s="34">
        <f t="shared" si="348"/>
        <v>1</v>
      </c>
      <c r="P479" s="34" t="str">
        <f t="shared" si="349"/>
        <v>Above Benchmark</v>
      </c>
    </row>
    <row r="480" spans="1:29" ht="15.75" customHeight="1" x14ac:dyDescent="0.75">
      <c r="A480" s="5" t="s">
        <v>296</v>
      </c>
      <c r="B480" s="5" t="s">
        <v>361</v>
      </c>
      <c r="C480" s="5" t="s">
        <v>18</v>
      </c>
      <c r="D480" s="5" t="s">
        <v>314</v>
      </c>
      <c r="E480" s="6">
        <v>8</v>
      </c>
      <c r="F480" s="6">
        <v>6</v>
      </c>
      <c r="G480" s="6">
        <v>14</v>
      </c>
      <c r="H480" s="6">
        <v>3</v>
      </c>
      <c r="I480" s="5" t="str">
        <f>VLOOKUP(B480,Formulas_Majors!A$2:B$1000,2,FALSE)</f>
        <v>Engineering - Other</v>
      </c>
      <c r="J480" s="5"/>
      <c r="K480">
        <f t="shared" si="0"/>
        <v>6</v>
      </c>
      <c r="L480" s="7">
        <f t="shared" si="1"/>
        <v>0.75</v>
      </c>
      <c r="M480" s="34">
        <f t="shared" si="346"/>
        <v>1</v>
      </c>
      <c r="N480" s="34" t="str">
        <f t="shared" si="347"/>
        <v>Above Benchmark</v>
      </c>
      <c r="O480" s="34">
        <f t="shared" si="348"/>
        <v>2</v>
      </c>
      <c r="P480" s="34" t="str">
        <f t="shared" si="349"/>
        <v>Above Benchmark</v>
      </c>
    </row>
    <row r="481" spans="1:16" ht="15.75" customHeight="1" x14ac:dyDescent="0.75">
      <c r="A481" s="5" t="s">
        <v>296</v>
      </c>
      <c r="B481" s="5" t="s">
        <v>362</v>
      </c>
      <c r="C481" s="5" t="s">
        <v>18</v>
      </c>
      <c r="D481" s="5" t="s">
        <v>314</v>
      </c>
      <c r="E481" s="6">
        <v>6</v>
      </c>
      <c r="F481" s="6">
        <v>8</v>
      </c>
      <c r="G481" s="6">
        <v>8</v>
      </c>
      <c r="H481" s="6">
        <v>6</v>
      </c>
      <c r="I481" s="5" t="str">
        <f>VLOOKUP(B481,Formulas_Majors!A$2:B$1000,2,FALSE)</f>
        <v>Engineering - Other</v>
      </c>
      <c r="J481" s="5"/>
      <c r="K481">
        <f t="shared" si="0"/>
        <v>2</v>
      </c>
      <c r="L481" s="7">
        <f t="shared" si="1"/>
        <v>0.33333333333333331</v>
      </c>
      <c r="M481" s="34">
        <f t="shared" si="346"/>
        <v>1</v>
      </c>
      <c r="N481" s="34" t="str">
        <f t="shared" si="347"/>
        <v>Above Benchmark</v>
      </c>
      <c r="O481" s="34">
        <f t="shared" si="348"/>
        <v>1</v>
      </c>
      <c r="P481" s="34" t="str">
        <f t="shared" si="349"/>
        <v>Above Benchmark</v>
      </c>
    </row>
    <row r="482" spans="1:16" ht="15.75" customHeight="1" x14ac:dyDescent="0.75">
      <c r="A482" s="5" t="s">
        <v>296</v>
      </c>
      <c r="B482" s="5" t="s">
        <v>363</v>
      </c>
      <c r="C482" s="5" t="s">
        <v>18</v>
      </c>
      <c r="D482" s="5" t="s">
        <v>306</v>
      </c>
      <c r="E482" s="6">
        <v>1</v>
      </c>
      <c r="F482" s="6">
        <v>0</v>
      </c>
      <c r="G482" s="6">
        <v>2</v>
      </c>
      <c r="H482" s="6">
        <v>0</v>
      </c>
      <c r="I482" s="5" t="str">
        <f>VLOOKUP(B482,Formulas_Majors!A$2:B$1000,2,FALSE)</f>
        <v>Education</v>
      </c>
      <c r="J482" s="5"/>
      <c r="K482">
        <f t="shared" si="0"/>
        <v>1</v>
      </c>
      <c r="L482" s="7">
        <f t="shared" si="1"/>
        <v>1</v>
      </c>
      <c r="M482" s="34">
        <f t="shared" si="346"/>
        <v>0</v>
      </c>
      <c r="N482" s="34" t="str">
        <f t="shared" si="347"/>
        <v>Below Benchmark</v>
      </c>
      <c r="O482" s="34">
        <f t="shared" si="348"/>
        <v>0</v>
      </c>
      <c r="P482" s="34" t="str">
        <f t="shared" si="349"/>
        <v>Below Benchmark</v>
      </c>
    </row>
    <row r="483" spans="1:16" ht="15.75" customHeight="1" x14ac:dyDescent="0.75">
      <c r="A483" s="5" t="s">
        <v>296</v>
      </c>
      <c r="B483" s="5" t="s">
        <v>364</v>
      </c>
      <c r="C483" s="5" t="s">
        <v>18</v>
      </c>
      <c r="D483" s="5" t="s">
        <v>314</v>
      </c>
      <c r="E483" s="6">
        <v>2</v>
      </c>
      <c r="F483" s="6">
        <v>4</v>
      </c>
      <c r="G483" s="6">
        <v>3</v>
      </c>
      <c r="H483" s="6">
        <v>1</v>
      </c>
      <c r="I483" s="5" t="str">
        <f>VLOOKUP(B483,Formulas_Majors!A$2:B$1000,2,FALSE)</f>
        <v>Engineering - Other</v>
      </c>
      <c r="J483" s="5"/>
      <c r="K483">
        <f t="shared" si="0"/>
        <v>1</v>
      </c>
      <c r="L483" s="7">
        <f t="shared" si="1"/>
        <v>0.5</v>
      </c>
      <c r="M483" s="34">
        <f t="shared" si="346"/>
        <v>0</v>
      </c>
      <c r="N483" s="34" t="str">
        <f t="shared" si="347"/>
        <v>Above Benchmark</v>
      </c>
      <c r="O483" s="34">
        <f t="shared" si="348"/>
        <v>1</v>
      </c>
      <c r="P483" s="34" t="str">
        <f t="shared" si="349"/>
        <v>Below Benchmark</v>
      </c>
    </row>
    <row r="484" spans="1:16" ht="15.75" customHeight="1" x14ac:dyDescent="0.75">
      <c r="A484" s="5" t="s">
        <v>296</v>
      </c>
      <c r="B484" s="5" t="s">
        <v>365</v>
      </c>
      <c r="C484" s="5" t="s">
        <v>18</v>
      </c>
      <c r="D484" s="5" t="s">
        <v>299</v>
      </c>
      <c r="E484" s="6">
        <v>2</v>
      </c>
      <c r="F484" s="6">
        <v>4</v>
      </c>
      <c r="G484" s="6">
        <v>1</v>
      </c>
      <c r="H484" s="6">
        <v>0</v>
      </c>
      <c r="I484" s="5" t="str">
        <f>VLOOKUP(B484,Formulas_Majors!A$2:B$1000,2,FALSE)</f>
        <v>Architecture/MEC Engineering/Construction</v>
      </c>
      <c r="J484" s="5"/>
      <c r="K484">
        <f t="shared" si="0"/>
        <v>-1</v>
      </c>
      <c r="L484" s="7">
        <f t="shared" si="1"/>
        <v>-0.5</v>
      </c>
      <c r="M484" s="34">
        <f t="shared" si="346"/>
        <v>0</v>
      </c>
      <c r="N484" s="34" t="str">
        <f t="shared" si="347"/>
        <v>Above Benchmark</v>
      </c>
      <c r="O484" s="34">
        <f t="shared" si="348"/>
        <v>0</v>
      </c>
      <c r="P484" s="34" t="str">
        <f t="shared" si="349"/>
        <v>Below Benchmark</v>
      </c>
    </row>
    <row r="485" spans="1:16" ht="15.75" customHeight="1" x14ac:dyDescent="0.75">
      <c r="A485" s="5" t="s">
        <v>296</v>
      </c>
      <c r="B485" s="5" t="s">
        <v>221</v>
      </c>
      <c r="C485" s="5" t="s">
        <v>18</v>
      </c>
      <c r="D485" s="5" t="s">
        <v>21</v>
      </c>
      <c r="E485" s="6">
        <v>4</v>
      </c>
      <c r="F485" s="6">
        <v>1</v>
      </c>
      <c r="G485" s="6">
        <v>6</v>
      </c>
      <c r="H485" s="6">
        <v>0</v>
      </c>
      <c r="I485" s="5" t="str">
        <f>VLOOKUP(B485,Formulas_Majors!A$2:B$1000,2,FALSE)</f>
        <v>Performance and Fine Arts</v>
      </c>
      <c r="J485" s="5"/>
      <c r="K485">
        <f t="shared" si="0"/>
        <v>2</v>
      </c>
      <c r="L485" s="7">
        <f t="shared" si="1"/>
        <v>0.5</v>
      </c>
      <c r="M485" s="34">
        <f t="shared" si="346"/>
        <v>1</v>
      </c>
      <c r="N485" s="34" t="str">
        <f t="shared" si="347"/>
        <v>Below Benchmark</v>
      </c>
      <c r="O485" s="34">
        <f t="shared" si="348"/>
        <v>1</v>
      </c>
      <c r="P485" s="34" t="str">
        <f t="shared" si="349"/>
        <v>Below Benchmark</v>
      </c>
    </row>
    <row r="486" spans="1:16" ht="15.75" customHeight="1" x14ac:dyDescent="0.75">
      <c r="A486" s="5" t="s">
        <v>296</v>
      </c>
      <c r="B486" s="5" t="s">
        <v>366</v>
      </c>
      <c r="C486" s="5" t="s">
        <v>18</v>
      </c>
      <c r="D486" s="5" t="s">
        <v>37</v>
      </c>
      <c r="E486" s="6">
        <v>5</v>
      </c>
      <c r="F486" s="6">
        <v>5</v>
      </c>
      <c r="G486" s="6">
        <v>5</v>
      </c>
      <c r="H486" s="6">
        <v>1</v>
      </c>
      <c r="I486" s="5" t="str">
        <f>VLOOKUP(B486,Formulas_Majors!A$2:B$1000,2,FALSE)</f>
        <v>Natural Sciences</v>
      </c>
      <c r="J486" s="5"/>
      <c r="K486">
        <f t="shared" si="0"/>
        <v>0</v>
      </c>
      <c r="L486" s="7">
        <f t="shared" si="1"/>
        <v>0</v>
      </c>
      <c r="M486" s="34">
        <f t="shared" si="346"/>
        <v>1</v>
      </c>
      <c r="N486" s="34" t="str">
        <f t="shared" si="347"/>
        <v>Above Benchmark</v>
      </c>
      <c r="O486" s="34">
        <f t="shared" si="348"/>
        <v>1</v>
      </c>
      <c r="P486" s="34" t="str">
        <f t="shared" si="349"/>
        <v>Below Benchmark</v>
      </c>
    </row>
    <row r="487" spans="1:16" ht="15.75" customHeight="1" x14ac:dyDescent="0.75">
      <c r="A487" s="5" t="s">
        <v>296</v>
      </c>
      <c r="B487" s="5" t="s">
        <v>223</v>
      </c>
      <c r="C487" s="5" t="s">
        <v>18</v>
      </c>
      <c r="D487" s="5" t="s">
        <v>37</v>
      </c>
      <c r="E487" s="6">
        <v>16</v>
      </c>
      <c r="F487" s="6">
        <v>11</v>
      </c>
      <c r="G487" s="6">
        <v>15</v>
      </c>
      <c r="H487" s="6">
        <v>8</v>
      </c>
      <c r="I487" s="5" t="str">
        <f>VLOOKUP(B487,Formulas_Majors!A$2:B$1000,2,FALSE)</f>
        <v>Natural Sciences</v>
      </c>
      <c r="J487" s="5"/>
      <c r="K487">
        <f t="shared" si="0"/>
        <v>-1</v>
      </c>
      <c r="L487" s="7">
        <f t="shared" si="1"/>
        <v>-6.25E-2</v>
      </c>
      <c r="M487" s="34">
        <f t="shared" si="346"/>
        <v>3</v>
      </c>
      <c r="N487" s="34" t="str">
        <f t="shared" si="347"/>
        <v>Above Benchmark</v>
      </c>
      <c r="O487" s="34">
        <f t="shared" si="348"/>
        <v>3</v>
      </c>
      <c r="P487" s="34" t="str">
        <f t="shared" si="349"/>
        <v>Above Benchmark</v>
      </c>
    </row>
    <row r="488" spans="1:16" ht="15.75" customHeight="1" x14ac:dyDescent="0.75">
      <c r="A488" s="5" t="s">
        <v>296</v>
      </c>
      <c r="B488" s="5" t="s">
        <v>227</v>
      </c>
      <c r="C488" s="5" t="s">
        <v>18</v>
      </c>
      <c r="D488" s="5" t="s">
        <v>37</v>
      </c>
      <c r="E488" s="6">
        <v>1</v>
      </c>
      <c r="F488" s="6">
        <v>1</v>
      </c>
      <c r="G488" s="6">
        <v>0</v>
      </c>
      <c r="H488" s="6">
        <v>1</v>
      </c>
      <c r="I488" s="5" t="str">
        <f>VLOOKUP(B488,Formulas_Majors!A$2:B$1000,2,FALSE)</f>
        <v>Natural Sciences</v>
      </c>
      <c r="J488" s="5"/>
      <c r="K488">
        <f t="shared" si="0"/>
        <v>-1</v>
      </c>
      <c r="L488" s="7">
        <f t="shared" si="1"/>
        <v>-1</v>
      </c>
      <c r="M488" s="34">
        <f t="shared" si="346"/>
        <v>0</v>
      </c>
      <c r="N488" s="34" t="str">
        <f t="shared" si="347"/>
        <v>Above Benchmark</v>
      </c>
      <c r="O488" s="34">
        <f t="shared" si="348"/>
        <v>0</v>
      </c>
      <c r="P488" s="34" t="str">
        <f t="shared" si="349"/>
        <v>Above Benchmark</v>
      </c>
    </row>
    <row r="489" spans="1:16" ht="15.75" customHeight="1" x14ac:dyDescent="0.75">
      <c r="A489" s="5" t="s">
        <v>296</v>
      </c>
      <c r="B489" s="5" t="s">
        <v>367</v>
      </c>
      <c r="C489" s="5" t="s">
        <v>18</v>
      </c>
      <c r="D489" s="5" t="s">
        <v>314</v>
      </c>
      <c r="E489" s="6">
        <v>4</v>
      </c>
      <c r="F489" s="6">
        <v>3</v>
      </c>
      <c r="G489" s="6">
        <v>10</v>
      </c>
      <c r="H489" s="6">
        <v>0</v>
      </c>
      <c r="I489" s="5" t="str">
        <f>VLOOKUP(B489,Formulas_Majors!A$2:B$1000,2,FALSE)</f>
        <v>Architecture/MEC Engineering/Construction</v>
      </c>
      <c r="J489" s="5"/>
      <c r="K489">
        <f t="shared" si="0"/>
        <v>6</v>
      </c>
      <c r="L489" s="7">
        <f t="shared" si="1"/>
        <v>1.5</v>
      </c>
      <c r="M489" s="34">
        <f t="shared" si="346"/>
        <v>1</v>
      </c>
      <c r="N489" s="34" t="str">
        <f t="shared" si="347"/>
        <v>Above Benchmark</v>
      </c>
      <c r="O489" s="34">
        <f t="shared" si="348"/>
        <v>2</v>
      </c>
      <c r="P489" s="34" t="str">
        <f t="shared" si="349"/>
        <v>Below Benchmark</v>
      </c>
    </row>
    <row r="490" spans="1:16" ht="15.75" customHeight="1" x14ac:dyDescent="0.75">
      <c r="A490" s="5" t="s">
        <v>296</v>
      </c>
      <c r="B490" s="5" t="s">
        <v>229</v>
      </c>
      <c r="C490" s="5" t="s">
        <v>18</v>
      </c>
      <c r="D490" s="5" t="s">
        <v>21</v>
      </c>
      <c r="E490" s="6">
        <v>3</v>
      </c>
      <c r="F490" s="6">
        <v>3</v>
      </c>
      <c r="G490" s="6">
        <v>0</v>
      </c>
      <c r="H490" s="6">
        <v>3</v>
      </c>
      <c r="I490" s="5" t="str">
        <f>VLOOKUP(B490,Formulas_Majors!A$2:B$1000,2,FALSE)</f>
        <v>Communications/Media</v>
      </c>
      <c r="J490" s="5"/>
      <c r="K490">
        <f t="shared" si="0"/>
        <v>-3</v>
      </c>
      <c r="L490" s="7">
        <f t="shared" si="1"/>
        <v>-1</v>
      </c>
      <c r="M490" s="34">
        <f t="shared" si="346"/>
        <v>1</v>
      </c>
      <c r="N490" s="34" t="str">
        <f t="shared" si="347"/>
        <v>Above Benchmark</v>
      </c>
      <c r="O490" s="34">
        <f t="shared" si="348"/>
        <v>0</v>
      </c>
      <c r="P490" s="34" t="str">
        <f t="shared" si="349"/>
        <v>Above Benchmark</v>
      </c>
    </row>
    <row r="491" spans="1:16" ht="15.75" customHeight="1" x14ac:dyDescent="0.75">
      <c r="A491" s="5" t="s">
        <v>296</v>
      </c>
      <c r="B491" s="5" t="s">
        <v>368</v>
      </c>
      <c r="C491" s="5" t="s">
        <v>18</v>
      </c>
      <c r="D491" s="5" t="s">
        <v>314</v>
      </c>
      <c r="E491" s="6">
        <v>6</v>
      </c>
      <c r="F491" s="6">
        <v>3</v>
      </c>
      <c r="G491" s="6">
        <v>13</v>
      </c>
      <c r="H491" s="6">
        <v>3</v>
      </c>
      <c r="I491" s="5" t="str">
        <f>VLOOKUP(B491,Formulas_Majors!A$2:B$1000,2,FALSE)</f>
        <v>Tech</v>
      </c>
      <c r="J491" s="5"/>
      <c r="K491">
        <f t="shared" si="0"/>
        <v>7</v>
      </c>
      <c r="L491" s="7">
        <f t="shared" si="1"/>
        <v>1.1666666666666667</v>
      </c>
      <c r="M491" s="34">
        <f t="shared" si="346"/>
        <v>1</v>
      </c>
      <c r="N491" s="34" t="str">
        <f t="shared" si="347"/>
        <v>Above Benchmark</v>
      </c>
      <c r="O491" s="34">
        <f t="shared" si="348"/>
        <v>2</v>
      </c>
      <c r="P491" s="34" t="str">
        <f t="shared" si="349"/>
        <v>Above Benchmark</v>
      </c>
    </row>
    <row r="492" spans="1:16" ht="15.75" customHeight="1" x14ac:dyDescent="0.75">
      <c r="A492" s="5" t="s">
        <v>296</v>
      </c>
      <c r="B492" s="5" t="s">
        <v>231</v>
      </c>
      <c r="C492" s="5" t="s">
        <v>18</v>
      </c>
      <c r="D492" s="5" t="s">
        <v>37</v>
      </c>
      <c r="E492" s="6">
        <v>12</v>
      </c>
      <c r="F492" s="6">
        <v>1</v>
      </c>
      <c r="G492" s="6">
        <v>14</v>
      </c>
      <c r="H492" s="6">
        <v>9</v>
      </c>
      <c r="I492" s="5" t="str">
        <f>VLOOKUP(B492,Formulas_Majors!A$2:B$1000,2,FALSE)</f>
        <v>Tech</v>
      </c>
      <c r="J492" s="5"/>
      <c r="K492">
        <f t="shared" si="0"/>
        <v>2</v>
      </c>
      <c r="L492" s="7">
        <f t="shared" si="1"/>
        <v>0.16666666666666666</v>
      </c>
      <c r="M492" s="34">
        <f t="shared" si="346"/>
        <v>2</v>
      </c>
      <c r="N492" s="34" t="str">
        <f t="shared" si="347"/>
        <v>Below Benchmark</v>
      </c>
      <c r="O492" s="34">
        <f t="shared" si="348"/>
        <v>2</v>
      </c>
      <c r="P492" s="34" t="str">
        <f t="shared" si="349"/>
        <v>Above Benchmark</v>
      </c>
    </row>
    <row r="493" spans="1:16" ht="15.75" customHeight="1" x14ac:dyDescent="0.75">
      <c r="A493" s="5" t="s">
        <v>296</v>
      </c>
      <c r="B493" s="5" t="s">
        <v>233</v>
      </c>
      <c r="C493" s="5" t="s">
        <v>18</v>
      </c>
      <c r="D493" s="5" t="s">
        <v>21</v>
      </c>
      <c r="E493" s="6">
        <v>4</v>
      </c>
      <c r="F493" s="6">
        <v>4</v>
      </c>
      <c r="G493" s="6">
        <v>2</v>
      </c>
      <c r="H493" s="6">
        <v>2</v>
      </c>
      <c r="I493" s="5" t="str">
        <f>VLOOKUP(B493,Formulas_Majors!A$2:B$1000,2,FALSE)</f>
        <v>Business-Other</v>
      </c>
      <c r="J493" s="5"/>
      <c r="K493">
        <f t="shared" si="0"/>
        <v>-2</v>
      </c>
      <c r="L493" s="7">
        <f t="shared" si="1"/>
        <v>-0.5</v>
      </c>
      <c r="M493" s="34">
        <f t="shared" si="346"/>
        <v>1</v>
      </c>
      <c r="N493" s="34" t="str">
        <f t="shared" si="347"/>
        <v>Above Benchmark</v>
      </c>
      <c r="O493" s="34">
        <f t="shared" si="348"/>
        <v>0</v>
      </c>
      <c r="P493" s="34" t="str">
        <f t="shared" si="349"/>
        <v>Above Benchmark</v>
      </c>
    </row>
    <row r="494" spans="1:16" ht="15.75" customHeight="1" x14ac:dyDescent="0.75">
      <c r="A494" s="5" t="s">
        <v>296</v>
      </c>
      <c r="B494" s="5" t="s">
        <v>369</v>
      </c>
      <c r="C494" s="5" t="s">
        <v>18</v>
      </c>
      <c r="D494" s="5" t="s">
        <v>314</v>
      </c>
      <c r="E494" s="6">
        <v>10</v>
      </c>
      <c r="F494" s="6">
        <v>2</v>
      </c>
      <c r="G494" s="6">
        <v>9</v>
      </c>
      <c r="H494" s="6">
        <v>3</v>
      </c>
      <c r="I494" s="5" t="str">
        <f>VLOOKUP(B494,Formulas_Majors!A$2:B$1000,2,FALSE)</f>
        <v>Architecture/MEC Engineering/Construction</v>
      </c>
      <c r="J494" s="5"/>
      <c r="K494">
        <f t="shared" si="0"/>
        <v>-1</v>
      </c>
      <c r="L494" s="7">
        <f t="shared" si="1"/>
        <v>-0.1</v>
      </c>
      <c r="M494" s="34">
        <f t="shared" si="346"/>
        <v>2</v>
      </c>
      <c r="N494" s="34" t="str">
        <f t="shared" si="347"/>
        <v>Below Benchmark</v>
      </c>
      <c r="O494" s="34">
        <f t="shared" si="348"/>
        <v>2</v>
      </c>
      <c r="P494" s="34" t="str">
        <f t="shared" si="349"/>
        <v>Above Benchmark</v>
      </c>
    </row>
    <row r="495" spans="1:16" ht="15.75" customHeight="1" x14ac:dyDescent="0.75">
      <c r="A495" s="5" t="s">
        <v>296</v>
      </c>
      <c r="B495" s="5" t="s">
        <v>234</v>
      </c>
      <c r="C495" s="5" t="s">
        <v>18</v>
      </c>
      <c r="D495" s="5" t="s">
        <v>21</v>
      </c>
      <c r="E495" s="6">
        <v>7</v>
      </c>
      <c r="F495" s="6">
        <v>4</v>
      </c>
      <c r="G495" s="6">
        <v>8</v>
      </c>
      <c r="H495" s="6">
        <v>1</v>
      </c>
      <c r="I495" s="5" t="str">
        <f>VLOOKUP(B495,Formulas_Majors!A$2:B$1000,2,FALSE)</f>
        <v>Liberal Arts</v>
      </c>
      <c r="J495" s="5"/>
      <c r="K495">
        <f t="shared" si="0"/>
        <v>1</v>
      </c>
      <c r="L495" s="7">
        <f t="shared" si="1"/>
        <v>0.14285714285714285</v>
      </c>
      <c r="M495" s="34">
        <f t="shared" si="346"/>
        <v>1</v>
      </c>
      <c r="N495" s="34" t="str">
        <f t="shared" si="347"/>
        <v>Above Benchmark</v>
      </c>
      <c r="O495" s="34">
        <f t="shared" si="348"/>
        <v>1</v>
      </c>
      <c r="P495" s="34" t="str">
        <f t="shared" si="349"/>
        <v>Below Benchmark</v>
      </c>
    </row>
    <row r="496" spans="1:16" ht="15.75" customHeight="1" x14ac:dyDescent="0.75">
      <c r="A496" s="5" t="s">
        <v>296</v>
      </c>
      <c r="B496" s="5" t="s">
        <v>370</v>
      </c>
      <c r="C496" s="5" t="s">
        <v>18</v>
      </c>
      <c r="D496" s="5" t="s">
        <v>37</v>
      </c>
      <c r="E496" s="6">
        <v>1</v>
      </c>
      <c r="F496" s="6">
        <v>0</v>
      </c>
      <c r="G496" s="6">
        <v>0</v>
      </c>
      <c r="H496" s="6">
        <v>1</v>
      </c>
      <c r="I496" s="5" t="str">
        <f>VLOOKUP(B496,Formulas_Majors!A$2:B$1000,2,FALSE)</f>
        <v>Natural Sciences</v>
      </c>
      <c r="J496" s="5"/>
      <c r="K496">
        <f t="shared" si="0"/>
        <v>-1</v>
      </c>
      <c r="L496" s="7">
        <f t="shared" si="1"/>
        <v>-1</v>
      </c>
      <c r="M496" s="34">
        <f t="shared" si="346"/>
        <v>0</v>
      </c>
      <c r="N496" s="34" t="str">
        <f t="shared" si="347"/>
        <v>Below Benchmark</v>
      </c>
      <c r="O496" s="34">
        <f t="shared" si="348"/>
        <v>0</v>
      </c>
      <c r="P496" s="34" t="str">
        <f t="shared" si="349"/>
        <v>Above Benchmark</v>
      </c>
    </row>
    <row r="497" spans="1:29" ht="15.75" customHeight="1" x14ac:dyDescent="0.75">
      <c r="A497" s="5" t="s">
        <v>296</v>
      </c>
      <c r="B497" s="5" t="s">
        <v>241</v>
      </c>
      <c r="C497" s="5" t="s">
        <v>18</v>
      </c>
      <c r="D497" s="5" t="s">
        <v>21</v>
      </c>
      <c r="E497" s="6">
        <v>3</v>
      </c>
      <c r="F497" s="6">
        <v>2</v>
      </c>
      <c r="G497" s="6">
        <v>3</v>
      </c>
      <c r="H497" s="6">
        <v>1</v>
      </c>
      <c r="I497" s="5" t="str">
        <f>VLOOKUP(B497,Formulas_Majors!A$2:B$1000,2,FALSE)</f>
        <v>Liberal Arts</v>
      </c>
      <c r="J497" s="5"/>
      <c r="K497">
        <f t="shared" si="0"/>
        <v>0</v>
      </c>
      <c r="L497" s="7">
        <f t="shared" si="1"/>
        <v>0</v>
      </c>
      <c r="M497" s="34">
        <f t="shared" si="346"/>
        <v>1</v>
      </c>
      <c r="N497" s="34" t="str">
        <f t="shared" si="347"/>
        <v>Above Benchmark</v>
      </c>
      <c r="O497" s="34">
        <f t="shared" si="348"/>
        <v>1</v>
      </c>
      <c r="P497" s="34" t="str">
        <f t="shared" si="349"/>
        <v>Below Benchmark</v>
      </c>
    </row>
    <row r="498" spans="1:29" ht="15.75" customHeight="1" x14ac:dyDescent="0.75">
      <c r="A498" s="5" t="s">
        <v>296</v>
      </c>
      <c r="B498" s="5" t="s">
        <v>371</v>
      </c>
      <c r="C498" s="5" t="s">
        <v>18</v>
      </c>
      <c r="D498" s="5" t="s">
        <v>21</v>
      </c>
      <c r="E498" s="6">
        <v>5</v>
      </c>
      <c r="F498" s="6">
        <v>3</v>
      </c>
      <c r="G498" s="6">
        <v>5</v>
      </c>
      <c r="H498" s="6">
        <v>1</v>
      </c>
      <c r="I498" s="5" t="str">
        <f>VLOOKUP(B498,Formulas_Majors!A$2:B$1000,2,FALSE)</f>
        <v>Liberal Arts</v>
      </c>
      <c r="J498" s="5"/>
      <c r="K498">
        <f t="shared" si="0"/>
        <v>0</v>
      </c>
      <c r="L498" s="7">
        <f t="shared" si="1"/>
        <v>0</v>
      </c>
      <c r="M498" s="34">
        <f t="shared" si="346"/>
        <v>1</v>
      </c>
      <c r="N498" s="34" t="str">
        <f t="shared" si="347"/>
        <v>Above Benchmark</v>
      </c>
      <c r="O498" s="34">
        <f t="shared" si="348"/>
        <v>1</v>
      </c>
      <c r="P498" s="34" t="str">
        <f t="shared" si="349"/>
        <v>Below Benchmark</v>
      </c>
    </row>
    <row r="499" spans="1:29" ht="15.75" customHeight="1" x14ac:dyDescent="0.75">
      <c r="A499" s="5" t="s">
        <v>296</v>
      </c>
      <c r="B499" s="5" t="s">
        <v>372</v>
      </c>
      <c r="C499" s="5" t="s">
        <v>18</v>
      </c>
      <c r="D499" s="5" t="s">
        <v>21</v>
      </c>
      <c r="E499" s="6">
        <v>2</v>
      </c>
      <c r="F499" s="6">
        <v>1</v>
      </c>
      <c r="G499" s="6">
        <v>3</v>
      </c>
      <c r="H499" s="6">
        <v>0</v>
      </c>
      <c r="I499" s="5" t="str">
        <f>VLOOKUP(B499,Formulas_Majors!A$2:B$1000,2,FALSE)</f>
        <v>Business-Other</v>
      </c>
      <c r="J499" s="5"/>
      <c r="K499">
        <f t="shared" si="0"/>
        <v>1</v>
      </c>
      <c r="L499" s="7">
        <f t="shared" si="1"/>
        <v>0.5</v>
      </c>
      <c r="M499" s="34">
        <f t="shared" si="346"/>
        <v>0</v>
      </c>
      <c r="N499" s="34" t="str">
        <f t="shared" si="347"/>
        <v>Above Benchmark</v>
      </c>
      <c r="O499" s="34">
        <f t="shared" si="348"/>
        <v>1</v>
      </c>
      <c r="P499" s="34" t="str">
        <f t="shared" si="349"/>
        <v>Below Benchmark</v>
      </c>
      <c r="Q499" s="8"/>
      <c r="R499" s="8"/>
      <c r="S499" s="8"/>
      <c r="T499" s="8"/>
      <c r="U499" s="8"/>
      <c r="V499" s="8"/>
      <c r="W499" s="8"/>
      <c r="X499" s="8"/>
      <c r="Y499" s="8"/>
      <c r="Z499" s="8"/>
      <c r="AA499" s="8"/>
      <c r="AB499" s="8"/>
      <c r="AC499" s="8"/>
    </row>
    <row r="500" spans="1:29" ht="15.75" customHeight="1" x14ac:dyDescent="0.75">
      <c r="A500" s="5" t="s">
        <v>296</v>
      </c>
      <c r="B500" s="5" t="s">
        <v>244</v>
      </c>
      <c r="C500" s="5" t="s">
        <v>18</v>
      </c>
      <c r="D500" s="5" t="s">
        <v>37</v>
      </c>
      <c r="E500" s="6">
        <v>2</v>
      </c>
      <c r="F500" s="6">
        <v>1</v>
      </c>
      <c r="G500" s="6">
        <v>3</v>
      </c>
      <c r="H500" s="6">
        <v>2</v>
      </c>
      <c r="I500" s="5" t="str">
        <f>VLOOKUP(B500,Formulas_Majors!A$2:B$1000,2,FALSE)</f>
        <v>Mathematics</v>
      </c>
      <c r="J500" s="5"/>
      <c r="K500">
        <f t="shared" si="0"/>
        <v>1</v>
      </c>
      <c r="L500" s="7">
        <f t="shared" si="1"/>
        <v>0.5</v>
      </c>
      <c r="M500" s="34">
        <f t="shared" si="346"/>
        <v>0</v>
      </c>
      <c r="N500" s="34" t="str">
        <f t="shared" si="347"/>
        <v>Above Benchmark</v>
      </c>
      <c r="O500" s="34">
        <f t="shared" si="348"/>
        <v>1</v>
      </c>
      <c r="P500" s="34" t="str">
        <f t="shared" si="349"/>
        <v>Above Benchmark</v>
      </c>
    </row>
    <row r="501" spans="1:29" ht="15.75" customHeight="1" x14ac:dyDescent="0.75">
      <c r="A501" s="5" t="s">
        <v>296</v>
      </c>
      <c r="B501" s="5" t="s">
        <v>373</v>
      </c>
      <c r="C501" s="5" t="s">
        <v>18</v>
      </c>
      <c r="D501" s="5" t="s">
        <v>314</v>
      </c>
      <c r="E501" s="6">
        <v>13</v>
      </c>
      <c r="F501" s="6">
        <v>8</v>
      </c>
      <c r="G501" s="6">
        <v>19</v>
      </c>
      <c r="H501" s="6">
        <v>5</v>
      </c>
      <c r="I501" s="5" t="str">
        <f>VLOOKUP(B501,Formulas_Majors!A$2:B$1000,2,FALSE)</f>
        <v>Architecture/MEC Engineering/Construction</v>
      </c>
      <c r="J501" s="5"/>
      <c r="K501">
        <f t="shared" si="0"/>
        <v>6</v>
      </c>
      <c r="L501" s="7">
        <f t="shared" si="1"/>
        <v>0.46153846153846156</v>
      </c>
      <c r="M501" s="34">
        <f t="shared" si="346"/>
        <v>2</v>
      </c>
      <c r="N501" s="34" t="str">
        <f t="shared" si="347"/>
        <v>Above Benchmark</v>
      </c>
      <c r="O501" s="34">
        <f t="shared" si="348"/>
        <v>3</v>
      </c>
      <c r="P501" s="34" t="str">
        <f t="shared" si="349"/>
        <v>Above Benchmark</v>
      </c>
    </row>
    <row r="502" spans="1:29" ht="15.75" customHeight="1" x14ac:dyDescent="0.75">
      <c r="A502" s="5" t="s">
        <v>296</v>
      </c>
      <c r="B502" s="5" t="s">
        <v>249</v>
      </c>
      <c r="C502" s="5" t="s">
        <v>18</v>
      </c>
      <c r="D502" s="5" t="s">
        <v>21</v>
      </c>
      <c r="E502" s="6">
        <v>4</v>
      </c>
      <c r="F502" s="6">
        <v>0</v>
      </c>
      <c r="G502" s="6">
        <v>1</v>
      </c>
      <c r="H502" s="6">
        <v>1</v>
      </c>
      <c r="I502" s="5" t="str">
        <f>VLOOKUP(B502,Formulas_Majors!A$2:B$1000,2,FALSE)</f>
        <v>Liberal Arts</v>
      </c>
      <c r="J502" s="5"/>
      <c r="K502">
        <f t="shared" si="0"/>
        <v>-3</v>
      </c>
      <c r="L502" s="7">
        <f t="shared" si="1"/>
        <v>-0.75</v>
      </c>
      <c r="M502" s="34">
        <f t="shared" si="346"/>
        <v>1</v>
      </c>
      <c r="N502" s="34" t="str">
        <f t="shared" si="347"/>
        <v>Below Benchmark</v>
      </c>
      <c r="O502" s="34">
        <f t="shared" si="348"/>
        <v>0</v>
      </c>
      <c r="P502" s="34" t="str">
        <f t="shared" si="349"/>
        <v>Above Benchmark</v>
      </c>
    </row>
    <row r="503" spans="1:29" ht="15.75" customHeight="1" x14ac:dyDescent="0.75">
      <c r="A503" s="5" t="s">
        <v>296</v>
      </c>
      <c r="B503" s="5" t="s">
        <v>250</v>
      </c>
      <c r="C503" s="5" t="s">
        <v>18</v>
      </c>
      <c r="D503" s="5" t="s">
        <v>37</v>
      </c>
      <c r="E503" s="6">
        <v>7</v>
      </c>
      <c r="F503" s="6">
        <v>6</v>
      </c>
      <c r="G503" s="6">
        <v>6</v>
      </c>
      <c r="H503" s="6">
        <v>3</v>
      </c>
      <c r="I503" s="5" t="str">
        <f>VLOOKUP(B503,Formulas_Majors!A$2:B$1000,2,FALSE)</f>
        <v>Natural Sciences</v>
      </c>
      <c r="J503" s="5"/>
      <c r="K503">
        <f t="shared" si="0"/>
        <v>-1</v>
      </c>
      <c r="L503" s="7">
        <f t="shared" si="1"/>
        <v>-0.14285714285714285</v>
      </c>
      <c r="M503" s="34">
        <f t="shared" si="346"/>
        <v>1</v>
      </c>
      <c r="N503" s="34" t="str">
        <f t="shared" si="347"/>
        <v>Above Benchmark</v>
      </c>
      <c r="O503" s="34">
        <f t="shared" si="348"/>
        <v>1</v>
      </c>
      <c r="P503" s="34" t="str">
        <f t="shared" si="349"/>
        <v>Above Benchmark</v>
      </c>
    </row>
    <row r="504" spans="1:29" ht="15.75" customHeight="1" x14ac:dyDescent="0.75">
      <c r="A504" s="5" t="s">
        <v>296</v>
      </c>
      <c r="B504" s="5" t="s">
        <v>251</v>
      </c>
      <c r="C504" s="5" t="s">
        <v>18</v>
      </c>
      <c r="D504" s="5" t="s">
        <v>21</v>
      </c>
      <c r="E504" s="6">
        <v>7</v>
      </c>
      <c r="F504" s="6">
        <v>4</v>
      </c>
      <c r="G504" s="6">
        <v>10</v>
      </c>
      <c r="H504" s="6">
        <v>2</v>
      </c>
      <c r="I504" s="5" t="str">
        <f>VLOOKUP(B504,Formulas_Majors!A$2:B$1000,2,FALSE)</f>
        <v>Government</v>
      </c>
      <c r="J504" s="5"/>
      <c r="K504">
        <f t="shared" si="0"/>
        <v>3</v>
      </c>
      <c r="L504" s="7">
        <f t="shared" si="1"/>
        <v>0.42857142857142855</v>
      </c>
      <c r="M504" s="34">
        <f t="shared" si="346"/>
        <v>1</v>
      </c>
      <c r="N504" s="34" t="str">
        <f t="shared" si="347"/>
        <v>Above Benchmark</v>
      </c>
      <c r="O504" s="34">
        <f t="shared" si="348"/>
        <v>2</v>
      </c>
      <c r="P504" s="34" t="str">
        <f t="shared" si="349"/>
        <v>Below Benchmark</v>
      </c>
    </row>
    <row r="505" spans="1:29" ht="15.75" customHeight="1" x14ac:dyDescent="0.75">
      <c r="A505" s="5" t="s">
        <v>296</v>
      </c>
      <c r="B505" s="5" t="s">
        <v>252</v>
      </c>
      <c r="C505" s="5" t="s">
        <v>18</v>
      </c>
      <c r="D505" s="5" t="s">
        <v>21</v>
      </c>
      <c r="E505" s="6">
        <v>6</v>
      </c>
      <c r="F505" s="6">
        <v>2</v>
      </c>
      <c r="G505" s="6">
        <v>4</v>
      </c>
      <c r="H505" s="6">
        <v>2</v>
      </c>
      <c r="I505" s="5" t="str">
        <f>VLOOKUP(B505,Formulas_Majors!A$2:B$1000,2,FALSE)</f>
        <v>Liberal Arts</v>
      </c>
      <c r="J505" s="5"/>
      <c r="K505">
        <f t="shared" si="0"/>
        <v>-2</v>
      </c>
      <c r="L505" s="7">
        <f t="shared" si="1"/>
        <v>-0.33333333333333331</v>
      </c>
      <c r="M505" s="34">
        <f t="shared" si="346"/>
        <v>1</v>
      </c>
      <c r="N505" s="34" t="str">
        <f t="shared" si="347"/>
        <v>Above Benchmark</v>
      </c>
      <c r="O505" s="34">
        <f t="shared" si="348"/>
        <v>1</v>
      </c>
      <c r="P505" s="34" t="str">
        <f t="shared" si="349"/>
        <v>Above Benchmark</v>
      </c>
    </row>
    <row r="506" spans="1:29" ht="15.75" customHeight="1" x14ac:dyDescent="0.75">
      <c r="A506" s="5" t="s">
        <v>296</v>
      </c>
      <c r="B506" s="5" t="s">
        <v>252</v>
      </c>
      <c r="C506" s="5" t="s">
        <v>18</v>
      </c>
      <c r="D506" s="5" t="s">
        <v>37</v>
      </c>
      <c r="E506" s="6">
        <v>6</v>
      </c>
      <c r="F506" s="6">
        <v>5</v>
      </c>
      <c r="G506" s="6">
        <v>8</v>
      </c>
      <c r="H506" s="6">
        <v>0</v>
      </c>
      <c r="I506" s="5" t="str">
        <f>VLOOKUP(B506,Formulas_Majors!A$2:B$1000,2,FALSE)</f>
        <v>Liberal Arts</v>
      </c>
      <c r="J506" s="5"/>
      <c r="K506">
        <f t="shared" si="0"/>
        <v>2</v>
      </c>
      <c r="L506" s="7">
        <f t="shared" si="1"/>
        <v>0.33333333333333331</v>
      </c>
      <c r="M506" s="34">
        <f t="shared" si="346"/>
        <v>1</v>
      </c>
      <c r="N506" s="34" t="str">
        <f t="shared" si="347"/>
        <v>Above Benchmark</v>
      </c>
      <c r="O506" s="34">
        <f t="shared" si="348"/>
        <v>1</v>
      </c>
      <c r="P506" s="34" t="str">
        <f t="shared" si="349"/>
        <v>Below Benchmark</v>
      </c>
    </row>
    <row r="507" spans="1:29" ht="15.75" customHeight="1" x14ac:dyDescent="0.75">
      <c r="A507" s="5" t="s">
        <v>296</v>
      </c>
      <c r="B507" s="5" t="s">
        <v>374</v>
      </c>
      <c r="C507" s="5" t="s">
        <v>18</v>
      </c>
      <c r="D507" s="5" t="s">
        <v>21</v>
      </c>
      <c r="E507" s="6">
        <v>2</v>
      </c>
      <c r="F507" s="6">
        <v>0</v>
      </c>
      <c r="G507" s="6">
        <v>0</v>
      </c>
      <c r="H507" s="6">
        <v>1</v>
      </c>
      <c r="I507" s="5" t="str">
        <f>VLOOKUP(B507,Formulas_Majors!A$2:B$1000,2,FALSE)</f>
        <v>Liberal Arts</v>
      </c>
      <c r="J507" s="5"/>
      <c r="K507">
        <f t="shared" si="0"/>
        <v>-2</v>
      </c>
      <c r="L507" s="7">
        <f t="shared" si="1"/>
        <v>-1</v>
      </c>
      <c r="M507" s="34">
        <f t="shared" si="346"/>
        <v>0</v>
      </c>
      <c r="N507" s="34" t="str">
        <f t="shared" si="347"/>
        <v>Below Benchmark</v>
      </c>
      <c r="O507" s="34">
        <f t="shared" si="348"/>
        <v>0</v>
      </c>
      <c r="P507" s="34" t="str">
        <f t="shared" si="349"/>
        <v>Above Benchmark</v>
      </c>
    </row>
    <row r="508" spans="1:29" ht="15.75" customHeight="1" x14ac:dyDescent="0.75">
      <c r="A508" s="5" t="s">
        <v>296</v>
      </c>
      <c r="B508" s="5" t="s">
        <v>375</v>
      </c>
      <c r="C508" s="5" t="s">
        <v>18</v>
      </c>
      <c r="D508" s="5" t="s">
        <v>21</v>
      </c>
      <c r="E508" s="6">
        <v>2</v>
      </c>
      <c r="F508" s="6">
        <v>0</v>
      </c>
      <c r="G508" s="6">
        <v>1</v>
      </c>
      <c r="H508" s="6">
        <v>2</v>
      </c>
      <c r="I508" s="5" t="str">
        <f>VLOOKUP(B508,Formulas_Majors!A$2:B$1000,2,FALSE)</f>
        <v>Liberal Arts</v>
      </c>
      <c r="J508" s="5"/>
      <c r="K508">
        <f t="shared" si="0"/>
        <v>-1</v>
      </c>
      <c r="L508" s="7">
        <f t="shared" si="1"/>
        <v>-0.5</v>
      </c>
      <c r="M508" s="34">
        <f t="shared" si="346"/>
        <v>0</v>
      </c>
      <c r="N508" s="34" t="str">
        <f t="shared" si="347"/>
        <v>Below Benchmark</v>
      </c>
      <c r="O508" s="34">
        <f t="shared" si="348"/>
        <v>0</v>
      </c>
      <c r="P508" s="34" t="str">
        <f t="shared" si="349"/>
        <v>Above Benchmark</v>
      </c>
    </row>
    <row r="509" spans="1:29" ht="15.75" customHeight="1" x14ac:dyDescent="0.75">
      <c r="A509" s="5" t="s">
        <v>296</v>
      </c>
      <c r="B509" s="5" t="s">
        <v>254</v>
      </c>
      <c r="C509" s="5" t="s">
        <v>18</v>
      </c>
      <c r="D509" s="5" t="s">
        <v>21</v>
      </c>
      <c r="E509" s="6">
        <v>2</v>
      </c>
      <c r="F509" s="6">
        <v>1</v>
      </c>
      <c r="G509" s="6">
        <v>2</v>
      </c>
      <c r="H509" s="6">
        <v>0</v>
      </c>
      <c r="I509" s="5" t="str">
        <f>VLOOKUP(B509,Formulas_Majors!A$2:B$1000,2,FALSE)</f>
        <v>Performance and Fine Arts</v>
      </c>
      <c r="J509" s="5"/>
      <c r="K509">
        <f t="shared" si="0"/>
        <v>0</v>
      </c>
      <c r="L509" s="7">
        <f t="shared" si="1"/>
        <v>0</v>
      </c>
      <c r="M509" s="34">
        <f t="shared" si="346"/>
        <v>0</v>
      </c>
      <c r="N509" s="34" t="str">
        <f t="shared" si="347"/>
        <v>Above Benchmark</v>
      </c>
      <c r="O509" s="34">
        <f t="shared" si="348"/>
        <v>0</v>
      </c>
      <c r="P509" s="34" t="str">
        <f t="shared" si="349"/>
        <v>Below Benchmark</v>
      </c>
    </row>
    <row r="510" spans="1:29" ht="15.75" customHeight="1" x14ac:dyDescent="0.75">
      <c r="A510" s="5" t="s">
        <v>296</v>
      </c>
      <c r="B510" s="5" t="s">
        <v>376</v>
      </c>
      <c r="C510" s="5" t="s">
        <v>14</v>
      </c>
      <c r="D510" s="5" t="s">
        <v>41</v>
      </c>
      <c r="E510" s="6">
        <v>9</v>
      </c>
      <c r="F510" s="6">
        <v>0</v>
      </c>
      <c r="G510" s="6">
        <v>10</v>
      </c>
      <c r="H510" s="6">
        <v>5</v>
      </c>
      <c r="I510" s="5" t="str">
        <f>VLOOKUP(B510,Formulas_Majors!A$2:B$1000,2,FALSE)</f>
        <v>Education</v>
      </c>
      <c r="J510" s="5"/>
      <c r="K510">
        <f t="shared" si="0"/>
        <v>1</v>
      </c>
      <c r="L510" s="7">
        <f t="shared" si="1"/>
        <v>0.1111111111111111</v>
      </c>
      <c r="M510" s="34">
        <f t="shared" ref="M510:M511" si="350">ROUND(E510*1/3,)</f>
        <v>3</v>
      </c>
      <c r="N510" s="34" t="str">
        <f t="shared" ref="N510:N511" si="351">IF(F510&gt;M510,"Above Benchmark","Below Benchmark")</f>
        <v>Below Benchmark</v>
      </c>
      <c r="O510" s="34">
        <f t="shared" ref="O510:O511" si="352">ROUND(G510*1/3,)</f>
        <v>3</v>
      </c>
      <c r="P510" s="34" t="str">
        <f t="shared" ref="P510:P511" si="353">IF(H510&gt;O510,"Above Benchmark", "Below Benchmark")</f>
        <v>Above Benchmark</v>
      </c>
    </row>
    <row r="511" spans="1:29" ht="15.75" customHeight="1" x14ac:dyDescent="0.75">
      <c r="A511" s="5" t="s">
        <v>296</v>
      </c>
      <c r="B511" s="5" t="s">
        <v>377</v>
      </c>
      <c r="C511" s="5" t="s">
        <v>14</v>
      </c>
      <c r="D511" s="5" t="s">
        <v>41</v>
      </c>
      <c r="E511" s="6">
        <v>12</v>
      </c>
      <c r="F511" s="6">
        <v>5</v>
      </c>
      <c r="G511" s="6">
        <v>12</v>
      </c>
      <c r="H511" s="6">
        <v>4</v>
      </c>
      <c r="I511" s="5" t="str">
        <f>VLOOKUP(B511,Formulas_Majors!A$2:B$1000,2,FALSE)</f>
        <v>Education</v>
      </c>
      <c r="J511" s="5"/>
      <c r="K511">
        <f t="shared" si="0"/>
        <v>0</v>
      </c>
      <c r="L511" s="7">
        <f t="shared" si="1"/>
        <v>0</v>
      </c>
      <c r="M511" s="34">
        <f t="shared" si="350"/>
        <v>4</v>
      </c>
      <c r="N511" s="34" t="str">
        <f t="shared" si="351"/>
        <v>Above Benchmark</v>
      </c>
      <c r="O511" s="34">
        <f t="shared" si="352"/>
        <v>4</v>
      </c>
      <c r="P511" s="34" t="str">
        <f t="shared" si="353"/>
        <v>Below Benchmark</v>
      </c>
    </row>
    <row r="512" spans="1:29" ht="15.75" customHeight="1" x14ac:dyDescent="0.75">
      <c r="A512" s="5" t="s">
        <v>296</v>
      </c>
      <c r="B512" s="5" t="s">
        <v>57</v>
      </c>
      <c r="C512" s="5" t="s">
        <v>18</v>
      </c>
      <c r="D512" s="5" t="s">
        <v>21</v>
      </c>
      <c r="E512" s="6">
        <v>107</v>
      </c>
      <c r="F512" s="6">
        <v>20</v>
      </c>
      <c r="G512" s="6">
        <v>85</v>
      </c>
      <c r="H512" s="6">
        <v>19</v>
      </c>
      <c r="I512" s="5" t="str">
        <f>VLOOKUP(B512,Formulas_Majors!A$2:B$1000,2,FALSE)</f>
        <v>Performance and Fine Arts</v>
      </c>
      <c r="J512" s="5"/>
      <c r="K512">
        <f t="shared" si="0"/>
        <v>-22</v>
      </c>
      <c r="L512" s="7">
        <f t="shared" si="1"/>
        <v>-0.20560747663551401</v>
      </c>
      <c r="M512" s="34">
        <f t="shared" ref="M512:M515" si="354">ROUND(E512*1/6,)</f>
        <v>18</v>
      </c>
      <c r="N512" s="34" t="str">
        <f t="shared" ref="N512:N515" si="355">IF(F512&gt;M512, "Above Benchmark", "Below Benchmark")</f>
        <v>Above Benchmark</v>
      </c>
      <c r="O512" s="34">
        <f t="shared" ref="O512:O515" si="356">ROUND(G512*1/6,)</f>
        <v>14</v>
      </c>
      <c r="P512" s="34" t="str">
        <f t="shared" ref="P512:P515" si="357">IF(H512&gt;O512,"Above Benchmark","Below Benchmark")</f>
        <v>Above Benchmark</v>
      </c>
    </row>
    <row r="513" spans="1:29" ht="15.75" customHeight="1" x14ac:dyDescent="0.75">
      <c r="A513" s="5" t="s">
        <v>296</v>
      </c>
      <c r="B513" s="5" t="s">
        <v>58</v>
      </c>
      <c r="C513" s="5" t="s">
        <v>18</v>
      </c>
      <c r="D513" s="5" t="s">
        <v>21</v>
      </c>
      <c r="E513" s="6">
        <v>58</v>
      </c>
      <c r="F513" s="6">
        <v>11</v>
      </c>
      <c r="G513" s="6">
        <v>61</v>
      </c>
      <c r="H513" s="6">
        <v>22</v>
      </c>
      <c r="I513" s="5" t="str">
        <f>VLOOKUP(B513,Formulas_Majors!A$2:B$1000,2,FALSE)</f>
        <v>Liberal Arts</v>
      </c>
      <c r="J513" s="5"/>
      <c r="K513">
        <f t="shared" si="0"/>
        <v>3</v>
      </c>
      <c r="L513" s="7">
        <f t="shared" si="1"/>
        <v>5.1724137931034482E-2</v>
      </c>
      <c r="M513" s="34">
        <f t="shared" si="354"/>
        <v>10</v>
      </c>
      <c r="N513" s="34" t="str">
        <f t="shared" si="355"/>
        <v>Above Benchmark</v>
      </c>
      <c r="O513" s="34">
        <f t="shared" si="356"/>
        <v>10</v>
      </c>
      <c r="P513" s="34" t="str">
        <f t="shared" si="357"/>
        <v>Above Benchmark</v>
      </c>
    </row>
    <row r="514" spans="1:29" ht="15.75" customHeight="1" x14ac:dyDescent="0.75">
      <c r="A514" s="5" t="s">
        <v>296</v>
      </c>
      <c r="B514" s="5" t="s">
        <v>378</v>
      </c>
      <c r="C514" s="5" t="s">
        <v>18</v>
      </c>
      <c r="D514" s="5" t="s">
        <v>37</v>
      </c>
      <c r="E514" s="6">
        <v>1</v>
      </c>
      <c r="F514" s="6">
        <v>34</v>
      </c>
      <c r="G514" s="6">
        <v>0</v>
      </c>
      <c r="H514" s="6">
        <v>4</v>
      </c>
      <c r="I514" s="5" t="str">
        <f>VLOOKUP(B514,Formulas_Majors!A$2:B$1000,2,FALSE)</f>
        <v>Health</v>
      </c>
      <c r="J514" s="5"/>
      <c r="K514">
        <f t="shared" si="0"/>
        <v>-1</v>
      </c>
      <c r="L514" s="7">
        <f t="shared" si="1"/>
        <v>-1</v>
      </c>
      <c r="M514" s="34">
        <f t="shared" si="354"/>
        <v>0</v>
      </c>
      <c r="N514" s="34" t="str">
        <f t="shared" si="355"/>
        <v>Above Benchmark</v>
      </c>
      <c r="O514" s="34">
        <f t="shared" si="356"/>
        <v>0</v>
      </c>
      <c r="P514" s="34" t="str">
        <f t="shared" si="357"/>
        <v>Above Benchmark</v>
      </c>
    </row>
    <row r="515" spans="1:29" ht="15.75" customHeight="1" x14ac:dyDescent="0.75">
      <c r="A515" s="5" t="s">
        <v>296</v>
      </c>
      <c r="B515" s="5" t="s">
        <v>271</v>
      </c>
      <c r="C515" s="5" t="s">
        <v>18</v>
      </c>
      <c r="D515" s="5" t="s">
        <v>37</v>
      </c>
      <c r="E515" s="6">
        <v>48</v>
      </c>
      <c r="F515" s="6">
        <v>14</v>
      </c>
      <c r="G515" s="6">
        <v>102</v>
      </c>
      <c r="H515" s="6">
        <v>13</v>
      </c>
      <c r="I515" s="5" t="str">
        <f>VLOOKUP(B515,Formulas_Majors!A$2:B$1000,2,FALSE)</f>
        <v>Natural Sciences</v>
      </c>
      <c r="J515" s="5"/>
      <c r="K515">
        <f t="shared" si="0"/>
        <v>54</v>
      </c>
      <c r="L515" s="7">
        <f t="shared" si="1"/>
        <v>1.125</v>
      </c>
      <c r="M515" s="34">
        <f t="shared" si="354"/>
        <v>8</v>
      </c>
      <c r="N515" s="34" t="str">
        <f t="shared" si="355"/>
        <v>Above Benchmark</v>
      </c>
      <c r="O515" s="34">
        <f t="shared" si="356"/>
        <v>17</v>
      </c>
      <c r="P515" s="34" t="str">
        <f t="shared" si="357"/>
        <v>Below Benchmark</v>
      </c>
    </row>
    <row r="516" spans="1:29" ht="15.75" customHeight="1" x14ac:dyDescent="0.75">
      <c r="A516" s="5" t="s">
        <v>296</v>
      </c>
      <c r="B516" s="5" t="s">
        <v>271</v>
      </c>
      <c r="C516" s="5" t="s">
        <v>14</v>
      </c>
      <c r="D516" s="5" t="s">
        <v>16</v>
      </c>
      <c r="E516" s="6">
        <v>18</v>
      </c>
      <c r="F516" s="6">
        <v>6</v>
      </c>
      <c r="G516" s="6">
        <v>19</v>
      </c>
      <c r="H516" s="6">
        <v>4</v>
      </c>
      <c r="I516" s="5" t="str">
        <f>VLOOKUP(B516,Formulas_Majors!A$2:B$1000,2,FALSE)</f>
        <v>Natural Sciences</v>
      </c>
      <c r="J516" s="5"/>
      <c r="K516">
        <f t="shared" si="0"/>
        <v>1</v>
      </c>
      <c r="L516" s="7">
        <f t="shared" si="1"/>
        <v>5.5555555555555552E-2</v>
      </c>
      <c r="M516" s="34">
        <f>ROUND(E516*1/3,)</f>
        <v>6</v>
      </c>
      <c r="N516" s="34" t="str">
        <f>IF(F516&gt;M516,"Above Benchmark","Below Benchmark")</f>
        <v>Below Benchmark</v>
      </c>
      <c r="O516" s="34">
        <f>ROUND(G516*1/3,)</f>
        <v>6</v>
      </c>
      <c r="P516" s="34" t="str">
        <f>IF(H516&gt;O516,"Above Benchmark", "Below Benchmark")</f>
        <v>Below Benchmark</v>
      </c>
      <c r="Q516" s="8"/>
      <c r="R516" s="8"/>
      <c r="S516" s="8"/>
      <c r="T516" s="8"/>
      <c r="U516" s="8"/>
      <c r="V516" s="8"/>
      <c r="W516" s="8"/>
      <c r="X516" s="8"/>
      <c r="Y516" s="8"/>
      <c r="Z516" s="8"/>
      <c r="AA516" s="8"/>
      <c r="AB516" s="8"/>
      <c r="AC516" s="8"/>
    </row>
    <row r="517" spans="1:29" ht="15.75" customHeight="1" x14ac:dyDescent="0.75">
      <c r="A517" s="5" t="s">
        <v>296</v>
      </c>
      <c r="B517" s="5" t="s">
        <v>274</v>
      </c>
      <c r="C517" s="5" t="s">
        <v>18</v>
      </c>
      <c r="D517" s="5" t="s">
        <v>21</v>
      </c>
      <c r="E517" s="6">
        <v>260</v>
      </c>
      <c r="F517" s="6">
        <v>79</v>
      </c>
      <c r="G517" s="6">
        <v>277</v>
      </c>
      <c r="H517" s="6">
        <v>94</v>
      </c>
      <c r="I517" s="5" t="str">
        <f>VLOOKUP(B517,Formulas_Majors!A$2:B$1000,2,FALSE)</f>
        <v>Liberal Arts</v>
      </c>
      <c r="J517" s="5"/>
      <c r="K517">
        <f t="shared" si="0"/>
        <v>17</v>
      </c>
      <c r="L517" s="7">
        <f t="shared" si="1"/>
        <v>6.5384615384615388E-2</v>
      </c>
      <c r="M517" s="34">
        <f t="shared" ref="M517:M519" si="358">ROUND(E517*1/6,)</f>
        <v>43</v>
      </c>
      <c r="N517" s="34" t="str">
        <f t="shared" ref="N517:N519" si="359">IF(F517&gt;M517, "Above Benchmark", "Below Benchmark")</f>
        <v>Above Benchmark</v>
      </c>
      <c r="O517" s="34">
        <f t="shared" ref="O517:O519" si="360">ROUND(G517*1/6,)</f>
        <v>46</v>
      </c>
      <c r="P517" s="34" t="str">
        <f t="shared" ref="P517:P519" si="361">IF(H517&gt;O517,"Above Benchmark","Below Benchmark")</f>
        <v>Above Benchmark</v>
      </c>
    </row>
    <row r="518" spans="1:29" ht="15.75" customHeight="1" x14ac:dyDescent="0.75">
      <c r="A518" s="5" t="s">
        <v>296</v>
      </c>
      <c r="B518" s="5" t="s">
        <v>59</v>
      </c>
      <c r="C518" s="5" t="s">
        <v>18</v>
      </c>
      <c r="D518" s="5" t="s">
        <v>21</v>
      </c>
      <c r="E518" s="6">
        <v>773</v>
      </c>
      <c r="F518" s="6">
        <v>265</v>
      </c>
      <c r="G518" s="6">
        <v>959</v>
      </c>
      <c r="H518" s="6">
        <v>241</v>
      </c>
      <c r="I518" s="5" t="str">
        <f>VLOOKUP(B518,Formulas_Majors!A$2:B$1000,2,FALSE)</f>
        <v>Liberal Arts</v>
      </c>
      <c r="J518" s="5"/>
      <c r="K518">
        <f t="shared" si="0"/>
        <v>186</v>
      </c>
      <c r="L518" s="7">
        <f t="shared" si="1"/>
        <v>0.24062095730918501</v>
      </c>
      <c r="M518" s="34">
        <f t="shared" si="358"/>
        <v>129</v>
      </c>
      <c r="N518" s="34" t="str">
        <f t="shared" si="359"/>
        <v>Above Benchmark</v>
      </c>
      <c r="O518" s="34">
        <f t="shared" si="360"/>
        <v>160</v>
      </c>
      <c r="P518" s="34" t="str">
        <f t="shared" si="361"/>
        <v>Above Benchmark</v>
      </c>
    </row>
    <row r="519" spans="1:29" ht="15.75" customHeight="1" x14ac:dyDescent="0.75">
      <c r="A519" s="5" t="s">
        <v>296</v>
      </c>
      <c r="B519" s="5" t="s">
        <v>59</v>
      </c>
      <c r="C519" s="5" t="s">
        <v>18</v>
      </c>
      <c r="D519" s="5" t="s">
        <v>37</v>
      </c>
      <c r="E519" s="6">
        <v>415</v>
      </c>
      <c r="F519" s="6">
        <v>126</v>
      </c>
      <c r="G519" s="6">
        <v>360</v>
      </c>
      <c r="H519" s="6">
        <v>109</v>
      </c>
      <c r="I519" s="5" t="str">
        <f>VLOOKUP(B519,Formulas_Majors!A$2:B$1000,2,FALSE)</f>
        <v>Liberal Arts</v>
      </c>
      <c r="J519" s="5"/>
      <c r="K519">
        <f t="shared" si="0"/>
        <v>-55</v>
      </c>
      <c r="L519" s="7">
        <f t="shared" si="1"/>
        <v>-0.13253012048192772</v>
      </c>
      <c r="M519" s="34">
        <f t="shared" si="358"/>
        <v>69</v>
      </c>
      <c r="N519" s="34" t="str">
        <f t="shared" si="359"/>
        <v>Above Benchmark</v>
      </c>
      <c r="O519" s="34">
        <f t="shared" si="360"/>
        <v>60</v>
      </c>
      <c r="P519" s="34" t="str">
        <f t="shared" si="361"/>
        <v>Above Benchmark</v>
      </c>
    </row>
    <row r="520" spans="1:29" ht="15.75" customHeight="1" x14ac:dyDescent="0.75">
      <c r="A520" s="5" t="s">
        <v>296</v>
      </c>
      <c r="B520" s="5" t="s">
        <v>59</v>
      </c>
      <c r="C520" s="5" t="s">
        <v>14</v>
      </c>
      <c r="D520" s="5" t="s">
        <v>23</v>
      </c>
      <c r="E520" s="6">
        <v>47</v>
      </c>
      <c r="F520" s="6">
        <v>30</v>
      </c>
      <c r="G520" s="6">
        <v>49</v>
      </c>
      <c r="H520" s="6">
        <v>10</v>
      </c>
      <c r="I520" s="5" t="str">
        <f>VLOOKUP(B520,Formulas_Majors!A$2:B$1000,2,FALSE)</f>
        <v>Liberal Arts</v>
      </c>
      <c r="J520" s="5"/>
      <c r="K520">
        <f t="shared" si="0"/>
        <v>2</v>
      </c>
      <c r="L520" s="7">
        <f t="shared" si="1"/>
        <v>4.2553191489361701E-2</v>
      </c>
      <c r="M520" s="34">
        <f>ROUND(E520*1/3,)</f>
        <v>16</v>
      </c>
      <c r="N520" s="34" t="str">
        <f>IF(F520&gt;M520,"Above Benchmark","Below Benchmark")</f>
        <v>Above Benchmark</v>
      </c>
      <c r="O520" s="34">
        <f>ROUND(G520*1/3,)</f>
        <v>16</v>
      </c>
      <c r="P520" s="34" t="str">
        <f>IF(H520&gt;O520,"Above Benchmark", "Below Benchmark")</f>
        <v>Below Benchmark</v>
      </c>
    </row>
    <row r="521" spans="1:29" ht="15.75" customHeight="1" x14ac:dyDescent="0.75">
      <c r="A521" s="5" t="s">
        <v>296</v>
      </c>
      <c r="B521" s="5" t="s">
        <v>379</v>
      </c>
      <c r="C521" s="5" t="s">
        <v>315</v>
      </c>
      <c r="D521" s="5" t="s">
        <v>316</v>
      </c>
      <c r="E521" s="6">
        <v>40</v>
      </c>
      <c r="F521" s="6">
        <v>0</v>
      </c>
      <c r="G521" s="6">
        <v>55</v>
      </c>
      <c r="H521" s="6">
        <v>0</v>
      </c>
      <c r="I521" s="5" t="str">
        <f>VLOOKUP(B521,Formulas_Majors!A$2:B$1000,2,FALSE)</f>
        <v>Health</v>
      </c>
      <c r="J521" s="5"/>
      <c r="K521">
        <f t="shared" si="0"/>
        <v>15</v>
      </c>
      <c r="L521" s="7">
        <f t="shared" si="1"/>
        <v>0.375</v>
      </c>
      <c r="M521" s="35"/>
      <c r="N521" s="35"/>
      <c r="O521" s="36"/>
      <c r="P521" s="36"/>
      <c r="Q521" s="8"/>
      <c r="R521" s="8"/>
      <c r="S521" s="8"/>
      <c r="T521" s="8"/>
      <c r="U521" s="8"/>
      <c r="V521" s="8"/>
      <c r="W521" s="8"/>
      <c r="X521" s="8"/>
      <c r="Y521" s="8"/>
      <c r="Z521" s="8"/>
      <c r="AA521" s="8"/>
      <c r="AB521" s="8"/>
      <c r="AC521" s="8"/>
    </row>
    <row r="522" spans="1:29" ht="15.75" customHeight="1" x14ac:dyDescent="0.75">
      <c r="A522" s="5" t="s">
        <v>296</v>
      </c>
      <c r="B522" s="5" t="s">
        <v>380</v>
      </c>
      <c r="C522" s="5" t="s">
        <v>14</v>
      </c>
      <c r="D522" s="5" t="s">
        <v>61</v>
      </c>
      <c r="E522" s="6">
        <v>32</v>
      </c>
      <c r="F522" s="6">
        <v>21</v>
      </c>
      <c r="G522" s="6">
        <v>44</v>
      </c>
      <c r="H522" s="6">
        <v>10</v>
      </c>
      <c r="I522" s="5" t="str">
        <f>VLOOKUP(B522,Formulas_Majors!A$2:B$1000,2,FALSE)</f>
        <v>Government</v>
      </c>
      <c r="J522" s="5"/>
      <c r="K522">
        <f t="shared" si="0"/>
        <v>12</v>
      </c>
      <c r="L522" s="7">
        <f t="shared" si="1"/>
        <v>0.375</v>
      </c>
      <c r="M522" s="34">
        <f>ROUND(E522*1/3,)</f>
        <v>11</v>
      </c>
      <c r="N522" s="34" t="str">
        <f>IF(F522&gt;M522,"Above Benchmark","Below Benchmark")</f>
        <v>Above Benchmark</v>
      </c>
      <c r="O522" s="34">
        <f>ROUND(G522*1/3,)</f>
        <v>15</v>
      </c>
      <c r="P522" s="34" t="str">
        <f>IF(H522&gt;O522,"Above Benchmark", "Below Benchmark")</f>
        <v>Below Benchmark</v>
      </c>
    </row>
    <row r="523" spans="1:29" ht="15.75" customHeight="1" x14ac:dyDescent="0.75">
      <c r="A523" s="5" t="s">
        <v>296</v>
      </c>
      <c r="B523" s="5" t="s">
        <v>381</v>
      </c>
      <c r="C523" s="5" t="s">
        <v>18</v>
      </c>
      <c r="D523" s="5" t="s">
        <v>21</v>
      </c>
      <c r="E523" s="6">
        <v>96</v>
      </c>
      <c r="F523" s="6">
        <v>23</v>
      </c>
      <c r="G523" s="6">
        <v>67</v>
      </c>
      <c r="H523" s="6">
        <v>23</v>
      </c>
      <c r="I523" s="5" t="str">
        <f>VLOOKUP(B523,Formulas_Majors!A$2:B$1000,2,FALSE)</f>
        <v>Liberal Arts</v>
      </c>
      <c r="J523" s="5"/>
      <c r="K523">
        <f t="shared" si="0"/>
        <v>-29</v>
      </c>
      <c r="L523" s="7">
        <f t="shared" si="1"/>
        <v>-0.30208333333333331</v>
      </c>
      <c r="M523" s="34">
        <f>ROUND(E523*1/6,)</f>
        <v>16</v>
      </c>
      <c r="N523" s="34" t="str">
        <f>IF(F523&gt;M523, "Above Benchmark", "Below Benchmark")</f>
        <v>Above Benchmark</v>
      </c>
      <c r="O523" s="34">
        <f>ROUND(G523*1/6,)</f>
        <v>11</v>
      </c>
      <c r="P523" s="34" t="str">
        <f>IF(H523&gt;O523,"Above Benchmark","Below Benchmark")</f>
        <v>Above Benchmark</v>
      </c>
    </row>
    <row r="524" spans="1:29" ht="15.75" customHeight="1" x14ac:dyDescent="0.75">
      <c r="A524" s="5" t="s">
        <v>296</v>
      </c>
      <c r="B524" s="5" t="s">
        <v>382</v>
      </c>
      <c r="C524" s="5" t="s">
        <v>14</v>
      </c>
      <c r="D524" s="5" t="s">
        <v>41</v>
      </c>
      <c r="E524" s="6">
        <v>28</v>
      </c>
      <c r="F524" s="6">
        <v>7</v>
      </c>
      <c r="G524" s="6">
        <v>37</v>
      </c>
      <c r="H524" s="6">
        <v>11</v>
      </c>
      <c r="I524" s="5" t="str">
        <f>VLOOKUP(B524,Formulas_Majors!A$2:B$1000,2,FALSE)</f>
        <v>Education</v>
      </c>
      <c r="J524" s="5"/>
      <c r="K524">
        <f t="shared" si="0"/>
        <v>9</v>
      </c>
      <c r="L524" s="7">
        <f t="shared" si="1"/>
        <v>0.32142857142857145</v>
      </c>
      <c r="M524" s="34">
        <f>ROUND(E524*1/3,)</f>
        <v>9</v>
      </c>
      <c r="N524" s="34" t="str">
        <f>IF(F524&gt;M524,"Above Benchmark","Below Benchmark")</f>
        <v>Below Benchmark</v>
      </c>
      <c r="O524" s="34">
        <f>ROUND(G524*1/3,)</f>
        <v>12</v>
      </c>
      <c r="P524" s="34" t="str">
        <f>IF(H524&gt;O524,"Above Benchmark", "Below Benchmark")</f>
        <v>Below Benchmark</v>
      </c>
    </row>
    <row r="525" spans="1:29" ht="15.75" customHeight="1" x14ac:dyDescent="0.75">
      <c r="A525" s="5" t="s">
        <v>296</v>
      </c>
      <c r="B525" s="5" t="s">
        <v>383</v>
      </c>
      <c r="C525" s="5" t="s">
        <v>73</v>
      </c>
      <c r="D525" s="5" t="s">
        <v>154</v>
      </c>
      <c r="E525" s="6">
        <v>1</v>
      </c>
      <c r="F525" s="6">
        <v>0</v>
      </c>
      <c r="G525" s="6">
        <v>0</v>
      </c>
      <c r="H525" s="6">
        <v>7</v>
      </c>
      <c r="I525" s="5" t="str">
        <f>VLOOKUP(B525,Formulas_Majors!A$2:B$1000,2,FALSE)</f>
        <v>Education</v>
      </c>
      <c r="J525" s="5"/>
      <c r="K525">
        <f t="shared" si="0"/>
        <v>-1</v>
      </c>
      <c r="L525" s="7">
        <f t="shared" si="1"/>
        <v>-1</v>
      </c>
      <c r="M525" s="37"/>
      <c r="N525" s="37"/>
      <c r="O525" s="38"/>
      <c r="P525" s="38"/>
    </row>
    <row r="526" spans="1:29" ht="15.75" customHeight="1" x14ac:dyDescent="0.75">
      <c r="A526" s="5" t="s">
        <v>296</v>
      </c>
      <c r="B526" s="5" t="s">
        <v>384</v>
      </c>
      <c r="C526" s="5" t="s">
        <v>73</v>
      </c>
      <c r="D526" s="5" t="s">
        <v>154</v>
      </c>
      <c r="E526" s="6">
        <v>1</v>
      </c>
      <c r="F526" s="6">
        <v>0</v>
      </c>
      <c r="G526" s="6">
        <v>0</v>
      </c>
      <c r="H526" s="6">
        <v>0</v>
      </c>
      <c r="I526" s="5" t="str">
        <f>VLOOKUP(B526,Formulas_Majors!A$2:B$1000,2,FALSE)</f>
        <v>Education</v>
      </c>
      <c r="J526" s="5"/>
      <c r="K526">
        <f t="shared" si="0"/>
        <v>-1</v>
      </c>
      <c r="L526" s="7">
        <f t="shared" si="1"/>
        <v>-1</v>
      </c>
      <c r="M526" s="37"/>
      <c r="N526" s="37"/>
      <c r="O526" s="38"/>
      <c r="P526" s="38"/>
    </row>
    <row r="527" spans="1:29" ht="15.75" customHeight="1" x14ac:dyDescent="0.75">
      <c r="A527" s="5" t="s">
        <v>296</v>
      </c>
      <c r="B527" s="5" t="s">
        <v>384</v>
      </c>
      <c r="C527" s="5" t="s">
        <v>14</v>
      </c>
      <c r="D527" s="5" t="s">
        <v>23</v>
      </c>
      <c r="E527" s="6">
        <v>9</v>
      </c>
      <c r="F527" s="6">
        <v>2</v>
      </c>
      <c r="G527" s="6">
        <v>12</v>
      </c>
      <c r="H527" s="6">
        <v>3</v>
      </c>
      <c r="I527" s="5" t="str">
        <f>VLOOKUP(B527,Formulas_Majors!A$2:B$1000,2,FALSE)</f>
        <v>Education</v>
      </c>
      <c r="J527" s="5"/>
      <c r="K527">
        <f t="shared" si="0"/>
        <v>3</v>
      </c>
      <c r="L527" s="7">
        <f t="shared" si="1"/>
        <v>0.33333333333333331</v>
      </c>
      <c r="M527" s="34">
        <f t="shared" ref="M527:M529" si="362">ROUND(E527*1/3,)</f>
        <v>3</v>
      </c>
      <c r="N527" s="34" t="str">
        <f t="shared" ref="N527:N529" si="363">IF(F527&gt;M527,"Above Benchmark","Below Benchmark")</f>
        <v>Below Benchmark</v>
      </c>
      <c r="O527" s="34">
        <f t="shared" ref="O527:O529" si="364">ROUND(G527*1/3,)</f>
        <v>4</v>
      </c>
      <c r="P527" s="34" t="str">
        <f t="shared" ref="P527:P529" si="365">IF(H527&gt;O527,"Above Benchmark", "Below Benchmark")</f>
        <v>Below Benchmark</v>
      </c>
    </row>
    <row r="528" spans="1:29" ht="15.75" customHeight="1" x14ac:dyDescent="0.75">
      <c r="A528" s="5" t="s">
        <v>296</v>
      </c>
      <c r="B528" s="5" t="s">
        <v>385</v>
      </c>
      <c r="C528" s="5" t="s">
        <v>14</v>
      </c>
      <c r="D528" s="5" t="s">
        <v>23</v>
      </c>
      <c r="E528" s="6">
        <v>2</v>
      </c>
      <c r="F528" s="6">
        <v>1</v>
      </c>
      <c r="G528" s="6">
        <v>1</v>
      </c>
      <c r="H528" s="6">
        <v>2</v>
      </c>
      <c r="I528" s="5" t="str">
        <f>VLOOKUP(B528,Formulas_Majors!A$2:B$1000,2,FALSE)</f>
        <v>Education</v>
      </c>
      <c r="J528" s="5"/>
      <c r="K528">
        <f t="shared" si="0"/>
        <v>-1</v>
      </c>
      <c r="L528" s="7">
        <f t="shared" si="1"/>
        <v>-0.5</v>
      </c>
      <c r="M528" s="34">
        <f t="shared" si="362"/>
        <v>1</v>
      </c>
      <c r="N528" s="34" t="str">
        <f t="shared" si="363"/>
        <v>Below Benchmark</v>
      </c>
      <c r="O528" s="34">
        <f t="shared" si="364"/>
        <v>0</v>
      </c>
      <c r="P528" s="34" t="str">
        <f t="shared" si="365"/>
        <v>Above Benchmark</v>
      </c>
    </row>
    <row r="529" spans="1:29" ht="15.75" customHeight="1" x14ac:dyDescent="0.75">
      <c r="A529" s="5" t="s">
        <v>296</v>
      </c>
      <c r="B529" s="5" t="s">
        <v>386</v>
      </c>
      <c r="C529" s="5" t="s">
        <v>14</v>
      </c>
      <c r="D529" s="5" t="s">
        <v>23</v>
      </c>
      <c r="E529" s="6">
        <v>2</v>
      </c>
      <c r="F529" s="6">
        <v>0</v>
      </c>
      <c r="G529" s="6">
        <v>2</v>
      </c>
      <c r="H529" s="6">
        <v>1</v>
      </c>
      <c r="I529" s="5" t="str">
        <f>VLOOKUP(B529,Formulas_Majors!A$2:B$1000,2,FALSE)</f>
        <v>Education</v>
      </c>
      <c r="J529" s="5"/>
      <c r="K529">
        <f t="shared" si="0"/>
        <v>0</v>
      </c>
      <c r="L529" s="7">
        <f t="shared" si="1"/>
        <v>0</v>
      </c>
      <c r="M529" s="34">
        <f t="shared" si="362"/>
        <v>1</v>
      </c>
      <c r="N529" s="34" t="str">
        <f t="shared" si="363"/>
        <v>Below Benchmark</v>
      </c>
      <c r="O529" s="34">
        <f t="shared" si="364"/>
        <v>1</v>
      </c>
      <c r="P529" s="34" t="str">
        <f t="shared" si="365"/>
        <v>Below Benchmark</v>
      </c>
    </row>
    <row r="530" spans="1:29" ht="15.75" customHeight="1" x14ac:dyDescent="0.75">
      <c r="A530" s="5" t="s">
        <v>296</v>
      </c>
      <c r="B530" s="5" t="s">
        <v>387</v>
      </c>
      <c r="C530" s="5" t="s">
        <v>73</v>
      </c>
      <c r="D530" s="5" t="s">
        <v>154</v>
      </c>
      <c r="E530" s="6">
        <v>1</v>
      </c>
      <c r="F530" s="6">
        <v>0</v>
      </c>
      <c r="G530" s="6">
        <v>0</v>
      </c>
      <c r="H530" s="6">
        <v>1</v>
      </c>
      <c r="I530" s="5" t="str">
        <f>VLOOKUP(B530,Formulas_Majors!A$2:B$1000,2,FALSE)</f>
        <v>Education</v>
      </c>
      <c r="J530" s="5"/>
      <c r="K530">
        <f t="shared" si="0"/>
        <v>-1</v>
      </c>
      <c r="L530" s="7">
        <f t="shared" si="1"/>
        <v>-1</v>
      </c>
      <c r="M530" s="37"/>
      <c r="N530" s="37"/>
      <c r="O530" s="38"/>
      <c r="P530" s="38"/>
    </row>
    <row r="531" spans="1:29" ht="15.75" customHeight="1" x14ac:dyDescent="0.75">
      <c r="A531" s="5" t="s">
        <v>296</v>
      </c>
      <c r="B531" s="5" t="s">
        <v>387</v>
      </c>
      <c r="C531" s="5" t="s">
        <v>14</v>
      </c>
      <c r="D531" s="5" t="s">
        <v>23</v>
      </c>
      <c r="E531" s="6">
        <v>6</v>
      </c>
      <c r="F531" s="6">
        <v>1</v>
      </c>
      <c r="G531" s="6">
        <v>2</v>
      </c>
      <c r="H531" s="6">
        <v>2</v>
      </c>
      <c r="I531" s="5" t="str">
        <f>VLOOKUP(B531,Formulas_Majors!A$2:B$1000,2,FALSE)</f>
        <v>Education</v>
      </c>
      <c r="J531" s="5"/>
      <c r="K531">
        <f t="shared" si="0"/>
        <v>-4</v>
      </c>
      <c r="L531" s="7">
        <f t="shared" si="1"/>
        <v>-0.66666666666666663</v>
      </c>
      <c r="M531" s="34">
        <f>ROUND(E531*1/3,)</f>
        <v>2</v>
      </c>
      <c r="N531" s="34" t="str">
        <f>IF(F531&gt;M531,"Above Benchmark","Below Benchmark")</f>
        <v>Below Benchmark</v>
      </c>
      <c r="O531" s="34">
        <f>ROUND(G531*1/3,)</f>
        <v>1</v>
      </c>
      <c r="P531" s="34" t="str">
        <f>IF(H531&gt;O531,"Above Benchmark", "Below Benchmark")</f>
        <v>Above Benchmark</v>
      </c>
    </row>
    <row r="532" spans="1:29" ht="15.75" customHeight="1" x14ac:dyDescent="0.75">
      <c r="A532" s="5" t="s">
        <v>296</v>
      </c>
      <c r="B532" s="5" t="s">
        <v>388</v>
      </c>
      <c r="C532" s="5" t="s">
        <v>73</v>
      </c>
      <c r="D532" s="5" t="s">
        <v>154</v>
      </c>
      <c r="E532" s="6">
        <v>5</v>
      </c>
      <c r="F532" s="6">
        <v>1</v>
      </c>
      <c r="G532" s="6">
        <v>6</v>
      </c>
      <c r="H532" s="6">
        <v>2</v>
      </c>
      <c r="I532" s="5" t="str">
        <f>VLOOKUP(B532,Formulas_Majors!A$2:B$1000,2,FALSE)</f>
        <v>Education</v>
      </c>
      <c r="J532" s="5"/>
      <c r="K532">
        <f t="shared" si="0"/>
        <v>1</v>
      </c>
      <c r="L532" s="7">
        <f t="shared" si="1"/>
        <v>0.2</v>
      </c>
      <c r="M532" s="37"/>
      <c r="N532" s="37"/>
      <c r="O532" s="38"/>
      <c r="P532" s="38"/>
    </row>
    <row r="533" spans="1:29" ht="15.75" customHeight="1" x14ac:dyDescent="0.75">
      <c r="A533" s="5" t="s">
        <v>296</v>
      </c>
      <c r="B533" s="5" t="s">
        <v>388</v>
      </c>
      <c r="C533" s="5" t="s">
        <v>14</v>
      </c>
      <c r="D533" s="5" t="s">
        <v>23</v>
      </c>
      <c r="E533" s="6">
        <v>17</v>
      </c>
      <c r="F533" s="6">
        <v>6</v>
      </c>
      <c r="G533" s="6">
        <v>10</v>
      </c>
      <c r="H533" s="6">
        <v>7</v>
      </c>
      <c r="I533" s="5" t="str">
        <f>VLOOKUP(B533,Formulas_Majors!A$2:B$1000,2,FALSE)</f>
        <v>Education</v>
      </c>
      <c r="J533" s="5"/>
      <c r="K533">
        <f t="shared" si="0"/>
        <v>-7</v>
      </c>
      <c r="L533" s="7">
        <f t="shared" si="1"/>
        <v>-0.41176470588235292</v>
      </c>
      <c r="M533" s="34">
        <f>ROUND(E533*1/3,)</f>
        <v>6</v>
      </c>
      <c r="N533" s="34" t="str">
        <f>IF(F533&gt;M533,"Above Benchmark","Below Benchmark")</f>
        <v>Below Benchmark</v>
      </c>
      <c r="O533" s="34">
        <f>ROUND(G533*1/3,)</f>
        <v>3</v>
      </c>
      <c r="P533" s="34" t="str">
        <f>IF(H533&gt;O533,"Above Benchmark", "Below Benchmark")</f>
        <v>Above Benchmark</v>
      </c>
      <c r="Q533" s="8"/>
      <c r="R533" s="8"/>
      <c r="S533" s="8"/>
      <c r="T533" s="8"/>
      <c r="U533" s="8"/>
      <c r="V533" s="8"/>
      <c r="W533" s="8"/>
      <c r="X533" s="8"/>
      <c r="Y533" s="8"/>
      <c r="Z533" s="8"/>
      <c r="AA533" s="8"/>
      <c r="AB533" s="8"/>
      <c r="AC533" s="8"/>
    </row>
    <row r="534" spans="1:29" ht="15.75" customHeight="1" x14ac:dyDescent="0.75">
      <c r="A534" s="5" t="s">
        <v>296</v>
      </c>
      <c r="B534" s="5" t="s">
        <v>389</v>
      </c>
      <c r="C534" s="5" t="s">
        <v>18</v>
      </c>
      <c r="D534" s="5" t="s">
        <v>21</v>
      </c>
      <c r="E534" s="6">
        <v>1</v>
      </c>
      <c r="F534" s="6">
        <v>1</v>
      </c>
      <c r="G534" s="6">
        <v>5</v>
      </c>
      <c r="H534" s="6">
        <v>0</v>
      </c>
      <c r="I534" s="5" t="str">
        <f>VLOOKUP(B534,Formulas_Majors!A$2:B$1000,2,FALSE)</f>
        <v>Education</v>
      </c>
      <c r="J534" s="5"/>
      <c r="K534">
        <f t="shared" si="0"/>
        <v>4</v>
      </c>
      <c r="L534" s="7">
        <f t="shared" si="1"/>
        <v>4</v>
      </c>
      <c r="M534" s="34">
        <f t="shared" ref="M534:M536" si="366">ROUND(E534*1/6,)</f>
        <v>0</v>
      </c>
      <c r="N534" s="34" t="str">
        <f t="shared" ref="N534:N536" si="367">IF(F534&gt;M534, "Above Benchmark", "Below Benchmark")</f>
        <v>Above Benchmark</v>
      </c>
      <c r="O534" s="34">
        <f t="shared" ref="O534:O536" si="368">ROUND(G534*1/6,)</f>
        <v>1</v>
      </c>
      <c r="P534" s="34" t="str">
        <f t="shared" ref="P534:P536" si="369">IF(H534&gt;O534,"Above Benchmark","Below Benchmark")</f>
        <v>Below Benchmark</v>
      </c>
      <c r="Q534" s="8"/>
      <c r="R534" s="8"/>
      <c r="S534" s="8"/>
      <c r="T534" s="8"/>
      <c r="U534" s="8"/>
      <c r="V534" s="8"/>
      <c r="W534" s="8"/>
      <c r="X534" s="8"/>
      <c r="Y534" s="8"/>
      <c r="Z534" s="8"/>
      <c r="AA534" s="8"/>
      <c r="AB534" s="8"/>
      <c r="AC534" s="8"/>
    </row>
    <row r="535" spans="1:29" ht="15.75" customHeight="1" x14ac:dyDescent="0.75">
      <c r="A535" s="5" t="s">
        <v>296</v>
      </c>
      <c r="B535" s="5" t="s">
        <v>65</v>
      </c>
      <c r="C535" s="5" t="s">
        <v>18</v>
      </c>
      <c r="D535" s="5" t="s">
        <v>21</v>
      </c>
      <c r="E535" s="6">
        <v>182</v>
      </c>
      <c r="F535" s="6">
        <v>76</v>
      </c>
      <c r="G535" s="6">
        <v>204</v>
      </c>
      <c r="H535" s="6">
        <v>72</v>
      </c>
      <c r="I535" s="5" t="str">
        <f>VLOOKUP(B535,Formulas_Majors!A$2:B$1000,2,FALSE)</f>
        <v>Liberal Arts</v>
      </c>
      <c r="J535" s="5"/>
      <c r="K535">
        <f t="shared" si="0"/>
        <v>22</v>
      </c>
      <c r="L535" s="7">
        <f t="shared" si="1"/>
        <v>0.12087912087912088</v>
      </c>
      <c r="M535" s="34">
        <f t="shared" si="366"/>
        <v>30</v>
      </c>
      <c r="N535" s="34" t="str">
        <f t="shared" si="367"/>
        <v>Above Benchmark</v>
      </c>
      <c r="O535" s="34">
        <f t="shared" si="368"/>
        <v>34</v>
      </c>
      <c r="P535" s="34" t="str">
        <f t="shared" si="369"/>
        <v>Above Benchmark</v>
      </c>
    </row>
    <row r="536" spans="1:29" ht="15.75" customHeight="1" x14ac:dyDescent="0.75">
      <c r="A536" s="5" t="s">
        <v>296</v>
      </c>
      <c r="B536" s="5" t="s">
        <v>283</v>
      </c>
      <c r="C536" s="5" t="s">
        <v>18</v>
      </c>
      <c r="D536" s="5" t="s">
        <v>349</v>
      </c>
      <c r="E536" s="6">
        <v>43</v>
      </c>
      <c r="F536" s="6">
        <v>0</v>
      </c>
      <c r="G536" s="6">
        <v>72</v>
      </c>
      <c r="H536" s="6">
        <v>8</v>
      </c>
      <c r="I536" s="5" t="str">
        <f>VLOOKUP(B536,Formulas_Majors!A$2:B$1000,2,FALSE)</f>
        <v>Communications/Media</v>
      </c>
      <c r="J536" s="5"/>
      <c r="K536">
        <f t="shared" si="0"/>
        <v>29</v>
      </c>
      <c r="L536" s="7">
        <f t="shared" si="1"/>
        <v>0.67441860465116277</v>
      </c>
      <c r="M536" s="34">
        <f t="shared" si="366"/>
        <v>7</v>
      </c>
      <c r="N536" s="34" t="str">
        <f t="shared" si="367"/>
        <v>Below Benchmark</v>
      </c>
      <c r="O536" s="34">
        <f t="shared" si="368"/>
        <v>12</v>
      </c>
      <c r="P536" s="34" t="str">
        <f t="shared" si="369"/>
        <v>Below Benchmark</v>
      </c>
    </row>
    <row r="537" spans="1:29" ht="15.75" customHeight="1" x14ac:dyDescent="0.75">
      <c r="A537" s="5" t="s">
        <v>296</v>
      </c>
      <c r="B537" s="5" t="s">
        <v>66</v>
      </c>
      <c r="C537" s="5" t="s">
        <v>14</v>
      </c>
      <c r="D537" s="5" t="s">
        <v>23</v>
      </c>
      <c r="E537" s="6">
        <v>43</v>
      </c>
      <c r="F537" s="6">
        <v>0</v>
      </c>
      <c r="G537" s="6"/>
      <c r="H537" s="6"/>
      <c r="I537" s="5" t="str">
        <f>VLOOKUP(B537,Formulas_Majors!A$2:B$1000,2,FALSE)</f>
        <v>Liberal Arts</v>
      </c>
      <c r="J537" s="5"/>
      <c r="K537">
        <f t="shared" si="0"/>
        <v>-43</v>
      </c>
      <c r="L537" s="7">
        <f t="shared" si="1"/>
        <v>-1</v>
      </c>
      <c r="M537" s="34">
        <f t="shared" ref="M537:M542" si="370">ROUND(E537*1/3,)</f>
        <v>14</v>
      </c>
      <c r="N537" s="34" t="str">
        <f t="shared" ref="N537:N542" si="371">IF(F537&gt;M537,"Above Benchmark","Below Benchmark")</f>
        <v>Below Benchmark</v>
      </c>
      <c r="O537" s="34">
        <f t="shared" ref="O537:O542" si="372">ROUND(G537*1/3,)</f>
        <v>0</v>
      </c>
      <c r="P537" s="34" t="str">
        <f t="shared" ref="P537:P542" si="373">IF(H537&gt;O537,"Above Benchmark", "Below Benchmark")</f>
        <v>Below Benchmark</v>
      </c>
    </row>
    <row r="538" spans="1:29" ht="15.75" customHeight="1" x14ac:dyDescent="0.75">
      <c r="A538" s="5" t="s">
        <v>296</v>
      </c>
      <c r="B538" s="5" t="s">
        <v>66</v>
      </c>
      <c r="C538" s="5" t="s">
        <v>14</v>
      </c>
      <c r="D538" s="5" t="s">
        <v>23</v>
      </c>
      <c r="E538" s="6">
        <v>15</v>
      </c>
      <c r="F538" s="6">
        <v>7</v>
      </c>
      <c r="G538" s="6">
        <v>16</v>
      </c>
      <c r="H538" s="6">
        <v>3</v>
      </c>
      <c r="I538" s="5" t="str">
        <f>VLOOKUP(B538,Formulas_Majors!A$2:B$1000,2,FALSE)</f>
        <v>Liberal Arts</v>
      </c>
      <c r="J538" s="5"/>
      <c r="K538">
        <f t="shared" si="0"/>
        <v>1</v>
      </c>
      <c r="L538" s="7">
        <f t="shared" si="1"/>
        <v>6.6666666666666666E-2</v>
      </c>
      <c r="M538" s="34">
        <f t="shared" si="370"/>
        <v>5</v>
      </c>
      <c r="N538" s="34" t="str">
        <f t="shared" si="371"/>
        <v>Above Benchmark</v>
      </c>
      <c r="O538" s="34">
        <f t="shared" si="372"/>
        <v>5</v>
      </c>
      <c r="P538" s="34" t="str">
        <f t="shared" si="373"/>
        <v>Below Benchmark</v>
      </c>
    </row>
    <row r="539" spans="1:29" ht="15.75" customHeight="1" x14ac:dyDescent="0.75">
      <c r="A539" s="5" t="s">
        <v>296</v>
      </c>
      <c r="B539" s="5" t="s">
        <v>390</v>
      </c>
      <c r="C539" s="5" t="s">
        <v>14</v>
      </c>
      <c r="D539" s="5" t="s">
        <v>41</v>
      </c>
      <c r="E539" s="6">
        <v>2</v>
      </c>
      <c r="F539" s="6">
        <v>0</v>
      </c>
      <c r="G539" s="6">
        <v>2</v>
      </c>
      <c r="H539" s="6">
        <v>0</v>
      </c>
      <c r="I539" s="5" t="str">
        <f>VLOOKUP(B539,Formulas_Majors!A$2:B$1000,2,FALSE)</f>
        <v>Education</v>
      </c>
      <c r="J539" s="5"/>
      <c r="K539">
        <f t="shared" si="0"/>
        <v>0</v>
      </c>
      <c r="L539" s="7">
        <f t="shared" si="1"/>
        <v>0</v>
      </c>
      <c r="M539" s="34">
        <f t="shared" si="370"/>
        <v>1</v>
      </c>
      <c r="N539" s="34" t="str">
        <f t="shared" si="371"/>
        <v>Below Benchmark</v>
      </c>
      <c r="O539" s="34">
        <f t="shared" si="372"/>
        <v>1</v>
      </c>
      <c r="P539" s="34" t="str">
        <f t="shared" si="373"/>
        <v>Below Benchmark</v>
      </c>
    </row>
    <row r="540" spans="1:29" ht="15.75" customHeight="1" x14ac:dyDescent="0.75">
      <c r="A540" s="5" t="s">
        <v>296</v>
      </c>
      <c r="B540" s="5" t="s">
        <v>391</v>
      </c>
      <c r="C540" s="5" t="s">
        <v>14</v>
      </c>
      <c r="D540" s="5" t="s">
        <v>41</v>
      </c>
      <c r="E540" s="6">
        <v>3</v>
      </c>
      <c r="F540" s="6">
        <v>1</v>
      </c>
      <c r="G540" s="6">
        <v>3</v>
      </c>
      <c r="H540" s="6">
        <v>0</v>
      </c>
      <c r="I540" s="5" t="str">
        <f>VLOOKUP(B540,Formulas_Majors!A$2:B$1000,2,FALSE)</f>
        <v>Education</v>
      </c>
      <c r="J540" s="5"/>
      <c r="K540">
        <f t="shared" si="0"/>
        <v>0</v>
      </c>
      <c r="L540" s="7">
        <f t="shared" si="1"/>
        <v>0</v>
      </c>
      <c r="M540" s="34">
        <f t="shared" si="370"/>
        <v>1</v>
      </c>
      <c r="N540" s="34" t="str">
        <f t="shared" si="371"/>
        <v>Below Benchmark</v>
      </c>
      <c r="O540" s="34">
        <f t="shared" si="372"/>
        <v>1</v>
      </c>
      <c r="P540" s="34" t="str">
        <f t="shared" si="373"/>
        <v>Below Benchmark</v>
      </c>
    </row>
    <row r="541" spans="1:29" ht="15.75" customHeight="1" x14ac:dyDescent="0.75">
      <c r="A541" s="5" t="s">
        <v>296</v>
      </c>
      <c r="B541" s="5" t="s">
        <v>392</v>
      </c>
      <c r="C541" s="5" t="s">
        <v>14</v>
      </c>
      <c r="D541" s="5" t="s">
        <v>41</v>
      </c>
      <c r="E541" s="6">
        <v>7</v>
      </c>
      <c r="F541" s="6">
        <v>2</v>
      </c>
      <c r="G541" s="6">
        <v>7</v>
      </c>
      <c r="H541" s="6">
        <v>1</v>
      </c>
      <c r="I541" s="5" t="str">
        <f>VLOOKUP(B541,Formulas_Majors!A$2:B$1000,2,FALSE)</f>
        <v>Liberal Arts</v>
      </c>
      <c r="J541" s="5"/>
      <c r="K541">
        <f t="shared" si="0"/>
        <v>0</v>
      </c>
      <c r="L541" s="7">
        <f t="shared" si="1"/>
        <v>0</v>
      </c>
      <c r="M541" s="34">
        <f t="shared" si="370"/>
        <v>2</v>
      </c>
      <c r="N541" s="34" t="str">
        <f t="shared" si="371"/>
        <v>Below Benchmark</v>
      </c>
      <c r="O541" s="34">
        <f t="shared" si="372"/>
        <v>2</v>
      </c>
      <c r="P541" s="34" t="str">
        <f t="shared" si="373"/>
        <v>Below Benchmark</v>
      </c>
      <c r="Q541" s="8"/>
      <c r="R541" s="8"/>
      <c r="S541" s="8"/>
      <c r="T541" s="8"/>
      <c r="U541" s="8"/>
      <c r="V541" s="8"/>
      <c r="W541" s="8"/>
      <c r="X541" s="8"/>
      <c r="Y541" s="8"/>
      <c r="Z541" s="8"/>
      <c r="AA541" s="8"/>
      <c r="AB541" s="8"/>
      <c r="AC541" s="8"/>
    </row>
    <row r="542" spans="1:29" ht="15.75" customHeight="1" x14ac:dyDescent="0.75">
      <c r="A542" s="5" t="s">
        <v>296</v>
      </c>
      <c r="B542" s="5" t="s">
        <v>393</v>
      </c>
      <c r="C542" s="5" t="s">
        <v>14</v>
      </c>
      <c r="D542" s="5" t="s">
        <v>41</v>
      </c>
      <c r="E542" s="6">
        <v>2</v>
      </c>
      <c r="F542" s="6">
        <v>12</v>
      </c>
      <c r="G542" s="6">
        <v>10</v>
      </c>
      <c r="H542" s="6">
        <v>0</v>
      </c>
      <c r="I542" s="5" t="str">
        <f>VLOOKUP(B542,Formulas_Majors!A$2:B$1000,2,FALSE)</f>
        <v>Liberal Arts</v>
      </c>
      <c r="J542" s="5"/>
      <c r="K542">
        <f t="shared" si="0"/>
        <v>8</v>
      </c>
      <c r="L542" s="7">
        <f t="shared" si="1"/>
        <v>4</v>
      </c>
      <c r="M542" s="34">
        <f t="shared" si="370"/>
        <v>1</v>
      </c>
      <c r="N542" s="34" t="str">
        <f t="shared" si="371"/>
        <v>Above Benchmark</v>
      </c>
      <c r="O542" s="34">
        <f t="shared" si="372"/>
        <v>3</v>
      </c>
      <c r="P542" s="34" t="str">
        <f t="shared" si="373"/>
        <v>Below Benchmark</v>
      </c>
    </row>
    <row r="543" spans="1:29" ht="15.75" customHeight="1" x14ac:dyDescent="0.75">
      <c r="A543" s="5"/>
      <c r="B543" s="5"/>
      <c r="C543" s="5"/>
      <c r="D543" s="5"/>
      <c r="E543" s="6"/>
      <c r="F543" s="6"/>
      <c r="G543" s="6">
        <v>3</v>
      </c>
      <c r="H543" s="6">
        <v>0</v>
      </c>
      <c r="I543" s="5"/>
      <c r="J543" s="5"/>
      <c r="K543">
        <f t="shared" si="0"/>
        <v>3</v>
      </c>
      <c r="L543" s="7" t="e">
        <f t="shared" si="1"/>
        <v>#DIV/0!</v>
      </c>
      <c r="M543" s="37"/>
      <c r="N543" s="37"/>
      <c r="O543" s="38"/>
      <c r="P543" s="38"/>
    </row>
    <row r="544" spans="1:29" ht="15.75" customHeight="1" x14ac:dyDescent="0.75">
      <c r="A544" s="5" t="s">
        <v>296</v>
      </c>
      <c r="B544" s="5" t="s">
        <v>394</v>
      </c>
      <c r="C544" s="5" t="s">
        <v>14</v>
      </c>
      <c r="D544" s="5" t="s">
        <v>41</v>
      </c>
      <c r="E544" s="6">
        <v>30</v>
      </c>
      <c r="F544" s="6">
        <v>15</v>
      </c>
      <c r="G544" s="6">
        <v>35</v>
      </c>
      <c r="H544" s="6">
        <v>12</v>
      </c>
      <c r="I544" s="5" t="str">
        <f>VLOOKUP(B544,Formulas_Majors!A$2:B$1000,2,FALSE)</f>
        <v>Education</v>
      </c>
      <c r="J544" s="5"/>
      <c r="K544">
        <f t="shared" si="0"/>
        <v>5</v>
      </c>
      <c r="L544" s="7">
        <f t="shared" si="1"/>
        <v>0.16666666666666666</v>
      </c>
      <c r="M544" s="34">
        <f t="shared" ref="M544:M545" si="374">ROUND(E544*1/3,)</f>
        <v>10</v>
      </c>
      <c r="N544" s="34" t="str">
        <f t="shared" ref="N544:N545" si="375">IF(F544&gt;M544,"Above Benchmark","Below Benchmark")</f>
        <v>Above Benchmark</v>
      </c>
      <c r="O544" s="34">
        <f t="shared" ref="O544:O545" si="376">ROUND(G544*1/3,)</f>
        <v>12</v>
      </c>
      <c r="P544" s="34" t="str">
        <f t="shared" ref="P544:P545" si="377">IF(H544&gt;O544,"Above Benchmark", "Below Benchmark")</f>
        <v>Below Benchmark</v>
      </c>
    </row>
    <row r="545" spans="1:29" ht="15.75" customHeight="1" x14ac:dyDescent="0.75">
      <c r="A545" s="5" t="s">
        <v>296</v>
      </c>
      <c r="B545" s="5" t="s">
        <v>395</v>
      </c>
      <c r="C545" s="5" t="s">
        <v>14</v>
      </c>
      <c r="D545" s="5" t="s">
        <v>16</v>
      </c>
      <c r="E545" s="6">
        <v>79</v>
      </c>
      <c r="F545" s="6">
        <v>32</v>
      </c>
      <c r="G545" s="6">
        <v>73</v>
      </c>
      <c r="H545" s="6">
        <v>29</v>
      </c>
      <c r="I545" s="5" t="str">
        <f>VLOOKUP(B545,Formulas_Majors!A$2:B$1000,2,FALSE)</f>
        <v>Architecture/MEC Engineering/Construction</v>
      </c>
      <c r="J545" s="5"/>
      <c r="K545">
        <f t="shared" si="0"/>
        <v>-6</v>
      </c>
      <c r="L545" s="7">
        <f t="shared" si="1"/>
        <v>-7.5949367088607597E-2</v>
      </c>
      <c r="M545" s="34">
        <f t="shared" si="374"/>
        <v>26</v>
      </c>
      <c r="N545" s="34" t="str">
        <f t="shared" si="375"/>
        <v>Above Benchmark</v>
      </c>
      <c r="O545" s="34">
        <f t="shared" si="376"/>
        <v>24</v>
      </c>
      <c r="P545" s="34" t="str">
        <f t="shared" si="377"/>
        <v>Above Benchmark</v>
      </c>
    </row>
    <row r="546" spans="1:29" ht="15.75" customHeight="1" x14ac:dyDescent="0.75">
      <c r="A546" s="5" t="s">
        <v>296</v>
      </c>
      <c r="B546" s="5" t="s">
        <v>396</v>
      </c>
      <c r="C546" s="5" t="s">
        <v>73</v>
      </c>
      <c r="D546" s="5" t="s">
        <v>158</v>
      </c>
      <c r="E546" s="6">
        <v>22</v>
      </c>
      <c r="F546" s="6">
        <v>3</v>
      </c>
      <c r="G546" s="6">
        <v>24</v>
      </c>
      <c r="H546" s="6">
        <v>13</v>
      </c>
      <c r="I546" s="5" t="str">
        <f>VLOOKUP(B546,Formulas_Majors!A$2:B$1000,2,FALSE)</f>
        <v>Education</v>
      </c>
      <c r="J546" s="5"/>
      <c r="K546">
        <f t="shared" si="0"/>
        <v>2</v>
      </c>
      <c r="L546" s="7">
        <f t="shared" si="1"/>
        <v>9.0909090909090912E-2</v>
      </c>
      <c r="M546" s="37"/>
      <c r="N546" s="37"/>
      <c r="O546" s="38"/>
      <c r="P546" s="38"/>
    </row>
    <row r="547" spans="1:29" ht="15.75" customHeight="1" x14ac:dyDescent="0.75">
      <c r="A547" s="5" t="s">
        <v>296</v>
      </c>
      <c r="B547" s="5" t="s">
        <v>396</v>
      </c>
      <c r="C547" s="5" t="s">
        <v>14</v>
      </c>
      <c r="D547" s="5" t="s">
        <v>16</v>
      </c>
      <c r="E547" s="6">
        <v>53</v>
      </c>
      <c r="F547" s="6">
        <v>26</v>
      </c>
      <c r="G547" s="6">
        <v>48</v>
      </c>
      <c r="H547" s="6">
        <v>20</v>
      </c>
      <c r="I547" s="5" t="str">
        <f>VLOOKUP(B547,Formulas_Majors!A$2:B$1000,2,FALSE)</f>
        <v>Education</v>
      </c>
      <c r="J547" s="5"/>
      <c r="K547">
        <f t="shared" si="0"/>
        <v>-5</v>
      </c>
      <c r="L547" s="7">
        <f t="shared" si="1"/>
        <v>-9.4339622641509441E-2</v>
      </c>
      <c r="M547" s="34">
        <f t="shared" ref="M547:M548" si="378">ROUND(E547*1/3,)</f>
        <v>18</v>
      </c>
      <c r="N547" s="34" t="str">
        <f t="shared" ref="N547:N548" si="379">IF(F547&gt;M547,"Above Benchmark","Below Benchmark")</f>
        <v>Above Benchmark</v>
      </c>
      <c r="O547" s="34">
        <f t="shared" ref="O547:O548" si="380">ROUND(G547*1/3,)</f>
        <v>16</v>
      </c>
      <c r="P547" s="34" t="str">
        <f t="shared" ref="P547:P548" si="381">IF(H547&gt;O547,"Above Benchmark", "Below Benchmark")</f>
        <v>Above Benchmark</v>
      </c>
      <c r="Q547" s="8"/>
      <c r="R547" s="8"/>
      <c r="S547" s="8"/>
      <c r="T547" s="8"/>
      <c r="U547" s="8"/>
      <c r="V547" s="8"/>
      <c r="W547" s="8"/>
      <c r="X547" s="8"/>
      <c r="Y547" s="8"/>
      <c r="Z547" s="8"/>
      <c r="AA547" s="8"/>
      <c r="AB547" s="8"/>
      <c r="AC547" s="8"/>
    </row>
    <row r="548" spans="1:29" ht="15.75" customHeight="1" x14ac:dyDescent="0.75">
      <c r="A548" s="5" t="s">
        <v>296</v>
      </c>
      <c r="B548" s="5" t="s">
        <v>397</v>
      </c>
      <c r="C548" s="5" t="s">
        <v>14</v>
      </c>
      <c r="D548" s="5" t="s">
        <v>16</v>
      </c>
      <c r="E548" s="6">
        <v>197</v>
      </c>
      <c r="F548" s="6">
        <v>56</v>
      </c>
      <c r="G548" s="6">
        <v>112</v>
      </c>
      <c r="H548" s="6">
        <v>49</v>
      </c>
      <c r="I548" s="5" t="str">
        <f>VLOOKUP(B548,Formulas_Majors!A$2:B$1000,2,FALSE)</f>
        <v>Education</v>
      </c>
      <c r="J548" s="5"/>
      <c r="K548">
        <f t="shared" si="0"/>
        <v>-85</v>
      </c>
      <c r="L548" s="7">
        <f t="shared" si="1"/>
        <v>-0.43147208121827413</v>
      </c>
      <c r="M548" s="34">
        <f t="shared" si="378"/>
        <v>66</v>
      </c>
      <c r="N548" s="34" t="str">
        <f t="shared" si="379"/>
        <v>Below Benchmark</v>
      </c>
      <c r="O548" s="34">
        <f t="shared" si="380"/>
        <v>37</v>
      </c>
      <c r="P548" s="34" t="str">
        <f t="shared" si="381"/>
        <v>Above Benchmark</v>
      </c>
      <c r="Q548" s="8"/>
      <c r="R548" s="8"/>
      <c r="S548" s="8"/>
      <c r="T548" s="8"/>
      <c r="U548" s="8"/>
      <c r="V548" s="8"/>
      <c r="W548" s="8"/>
      <c r="X548" s="8"/>
      <c r="Y548" s="8"/>
      <c r="Z548" s="8"/>
      <c r="AA548" s="8"/>
      <c r="AB548" s="8"/>
      <c r="AC548" s="8"/>
    </row>
    <row r="549" spans="1:29" ht="15.75" customHeight="1" x14ac:dyDescent="0.75">
      <c r="A549" s="5" t="s">
        <v>296</v>
      </c>
      <c r="B549" s="5" t="s">
        <v>398</v>
      </c>
      <c r="C549" s="5" t="s">
        <v>73</v>
      </c>
      <c r="D549" s="5" t="s">
        <v>158</v>
      </c>
      <c r="E549" s="6">
        <v>3</v>
      </c>
      <c r="F549" s="6">
        <v>2</v>
      </c>
      <c r="G549" s="6">
        <v>2</v>
      </c>
      <c r="H549" s="6">
        <v>0</v>
      </c>
      <c r="I549" s="5" t="str">
        <f>VLOOKUP(B549,Formulas_Majors!A$2:B$1000,2,FALSE)</f>
        <v>Education</v>
      </c>
      <c r="J549" s="5"/>
      <c r="K549">
        <f t="shared" si="0"/>
        <v>-1</v>
      </c>
      <c r="L549" s="7">
        <f t="shared" si="1"/>
        <v>-0.33333333333333331</v>
      </c>
      <c r="M549" s="37"/>
      <c r="N549" s="37"/>
      <c r="O549" s="38"/>
      <c r="P549" s="38"/>
    </row>
    <row r="550" spans="1:29" ht="15.75" customHeight="1" x14ac:dyDescent="0.75">
      <c r="A550" s="5" t="s">
        <v>296</v>
      </c>
      <c r="B550" s="5" t="s">
        <v>399</v>
      </c>
      <c r="C550" s="5" t="s">
        <v>14</v>
      </c>
      <c r="D550" s="5" t="s">
        <v>41</v>
      </c>
      <c r="E550" s="6">
        <v>4</v>
      </c>
      <c r="F550" s="6">
        <v>18</v>
      </c>
      <c r="G550" s="6">
        <v>2</v>
      </c>
      <c r="H550" s="6">
        <v>0</v>
      </c>
      <c r="I550" s="5" t="str">
        <f>VLOOKUP(B550,Formulas_Majors!A$2:B$1000,2,FALSE)</f>
        <v>Education</v>
      </c>
      <c r="J550" s="5"/>
      <c r="K550">
        <f t="shared" si="0"/>
        <v>-2</v>
      </c>
      <c r="L550" s="7">
        <f t="shared" si="1"/>
        <v>-0.5</v>
      </c>
      <c r="M550" s="34">
        <f t="shared" ref="M550:M552" si="382">ROUND(E550*1/3,)</f>
        <v>1</v>
      </c>
      <c r="N550" s="34" t="str">
        <f t="shared" ref="N550:N552" si="383">IF(F550&gt;M550,"Above Benchmark","Below Benchmark")</f>
        <v>Above Benchmark</v>
      </c>
      <c r="O550" s="34">
        <f t="shared" ref="O550:O552" si="384">ROUND(G550*1/3,)</f>
        <v>1</v>
      </c>
      <c r="P550" s="34" t="str">
        <f t="shared" ref="P550:P552" si="385">IF(H550&gt;O550,"Above Benchmark", "Below Benchmark")</f>
        <v>Below Benchmark</v>
      </c>
    </row>
    <row r="551" spans="1:29" ht="15.75" customHeight="1" x14ac:dyDescent="0.75">
      <c r="A551" s="5" t="s">
        <v>296</v>
      </c>
      <c r="B551" s="5" t="s">
        <v>400</v>
      </c>
      <c r="C551" s="5" t="s">
        <v>14</v>
      </c>
      <c r="D551" s="5" t="s">
        <v>41</v>
      </c>
      <c r="E551" s="6">
        <v>127</v>
      </c>
      <c r="F551" s="6">
        <v>20</v>
      </c>
      <c r="G551" s="6">
        <v>1</v>
      </c>
      <c r="H551" s="6">
        <v>0</v>
      </c>
      <c r="I551" s="5" t="str">
        <f>VLOOKUP(B551,Formulas_Majors!A$2:B$1000,2,FALSE)</f>
        <v>Education</v>
      </c>
      <c r="J551" s="5"/>
      <c r="K551">
        <f t="shared" si="0"/>
        <v>-126</v>
      </c>
      <c r="L551" s="7">
        <f t="shared" si="1"/>
        <v>-0.99212598425196852</v>
      </c>
      <c r="M551" s="34">
        <f t="shared" si="382"/>
        <v>42</v>
      </c>
      <c r="N551" s="34" t="str">
        <f t="shared" si="383"/>
        <v>Below Benchmark</v>
      </c>
      <c r="O551" s="34">
        <f t="shared" si="384"/>
        <v>0</v>
      </c>
      <c r="P551" s="34" t="str">
        <f t="shared" si="385"/>
        <v>Below Benchmark</v>
      </c>
    </row>
    <row r="552" spans="1:29" ht="15.75" customHeight="1" x14ac:dyDescent="0.75">
      <c r="A552" s="5" t="s">
        <v>296</v>
      </c>
      <c r="B552" s="5" t="s">
        <v>401</v>
      </c>
      <c r="C552" s="5" t="s">
        <v>14</v>
      </c>
      <c r="D552" s="5" t="s">
        <v>41</v>
      </c>
      <c r="E552" s="6">
        <v>17</v>
      </c>
      <c r="F552" s="6">
        <v>32</v>
      </c>
      <c r="G552" s="6">
        <v>7</v>
      </c>
      <c r="H552" s="6">
        <v>6</v>
      </c>
      <c r="I552" s="5" t="str">
        <f>VLOOKUP(B552,Formulas_Majors!A$2:B$1000,2,FALSE)</f>
        <v>Education</v>
      </c>
      <c r="J552" s="5"/>
      <c r="K552">
        <f t="shared" si="0"/>
        <v>-10</v>
      </c>
      <c r="L552" s="7">
        <f t="shared" si="1"/>
        <v>-0.58823529411764708</v>
      </c>
      <c r="M552" s="34">
        <f t="shared" si="382"/>
        <v>6</v>
      </c>
      <c r="N552" s="34" t="str">
        <f t="shared" si="383"/>
        <v>Above Benchmark</v>
      </c>
      <c r="O552" s="34">
        <f t="shared" si="384"/>
        <v>2</v>
      </c>
      <c r="P552" s="34" t="str">
        <f t="shared" si="385"/>
        <v>Above Benchmark</v>
      </c>
    </row>
    <row r="553" spans="1:29" ht="15.75" customHeight="1" x14ac:dyDescent="0.75">
      <c r="A553" s="5" t="s">
        <v>296</v>
      </c>
      <c r="B553" s="5" t="s">
        <v>402</v>
      </c>
      <c r="C553" s="5" t="s">
        <v>73</v>
      </c>
      <c r="D553" s="5" t="s">
        <v>158</v>
      </c>
      <c r="E553" s="6">
        <v>4</v>
      </c>
      <c r="F553" s="6">
        <v>1</v>
      </c>
      <c r="G553" s="6">
        <v>6</v>
      </c>
      <c r="H553" s="6">
        <v>1</v>
      </c>
      <c r="I553" s="5" t="str">
        <f>VLOOKUP(B553,Formulas_Majors!A$2:B$1000,2,FALSE)</f>
        <v>Education</v>
      </c>
      <c r="J553" s="5"/>
      <c r="K553">
        <f t="shared" si="0"/>
        <v>2</v>
      </c>
      <c r="L553" s="7">
        <f t="shared" si="1"/>
        <v>0.5</v>
      </c>
      <c r="M553" s="37"/>
      <c r="N553" s="37"/>
      <c r="O553" s="38"/>
      <c r="P553" s="38"/>
    </row>
    <row r="554" spans="1:29" ht="15.75" customHeight="1" x14ac:dyDescent="0.75">
      <c r="A554" s="5" t="s">
        <v>296</v>
      </c>
      <c r="B554" s="5" t="s">
        <v>403</v>
      </c>
      <c r="C554" s="5" t="s">
        <v>14</v>
      </c>
      <c r="D554" s="5" t="s">
        <v>23</v>
      </c>
      <c r="E554" s="6">
        <v>21</v>
      </c>
      <c r="F554" s="6">
        <v>11</v>
      </c>
      <c r="G554" s="6">
        <v>18</v>
      </c>
      <c r="H554" s="6">
        <v>7</v>
      </c>
      <c r="I554" s="5" t="str">
        <f>VLOOKUP(B554,Formulas_Majors!A$2:B$1000,2,FALSE)</f>
        <v>Liberal Arts</v>
      </c>
      <c r="J554" s="5"/>
      <c r="K554">
        <f t="shared" si="0"/>
        <v>-3</v>
      </c>
      <c r="L554" s="7">
        <f t="shared" si="1"/>
        <v>-0.14285714285714285</v>
      </c>
      <c r="M554" s="34">
        <f>ROUND(E554*1/3,)</f>
        <v>7</v>
      </c>
      <c r="N554" s="34" t="str">
        <f>IF(F554&gt;M554,"Above Benchmark","Below Benchmark")</f>
        <v>Above Benchmark</v>
      </c>
      <c r="O554" s="34">
        <f>ROUND(G554*1/3,)</f>
        <v>6</v>
      </c>
      <c r="P554" s="34" t="str">
        <f>IF(H554&gt;O554,"Above Benchmark", "Below Benchmark")</f>
        <v>Above Benchmark</v>
      </c>
    </row>
    <row r="555" spans="1:29" ht="15.75" customHeight="1" x14ac:dyDescent="0.75">
      <c r="A555" s="5" t="s">
        <v>296</v>
      </c>
      <c r="B555" s="5" t="s">
        <v>293</v>
      </c>
      <c r="C555" s="5" t="s">
        <v>18</v>
      </c>
      <c r="D555" s="5" t="s">
        <v>21</v>
      </c>
      <c r="E555" s="6">
        <v>160</v>
      </c>
      <c r="F555" s="6">
        <v>38</v>
      </c>
      <c r="G555" s="6">
        <v>143</v>
      </c>
      <c r="H555" s="6">
        <v>41</v>
      </c>
      <c r="I555" s="5" t="str">
        <f>VLOOKUP(B555,Formulas_Majors!A$2:B$1000,2,FALSE)</f>
        <v>Performance and Fine Arts</v>
      </c>
      <c r="J555" s="5"/>
      <c r="K555">
        <f t="shared" si="0"/>
        <v>-17</v>
      </c>
      <c r="L555" s="7">
        <f t="shared" si="1"/>
        <v>-0.10625</v>
      </c>
      <c r="M555" s="34">
        <f>ROUND(E555*1/6,)</f>
        <v>27</v>
      </c>
      <c r="N555" s="34" t="str">
        <f>IF(F555&gt;M555, "Above Benchmark", "Below Benchmark")</f>
        <v>Above Benchmark</v>
      </c>
      <c r="O555" s="34">
        <f>ROUND(G555*1/6,)</f>
        <v>24</v>
      </c>
      <c r="P555" s="34" t="str">
        <f>IF(H555&gt;O555,"Above Benchmark","Below Benchmark")</f>
        <v>Above Benchmark</v>
      </c>
    </row>
    <row r="556" spans="1:29" ht="15.75" customHeight="1" x14ac:dyDescent="0.75">
      <c r="A556" s="5" t="s">
        <v>296</v>
      </c>
      <c r="B556" s="5" t="s">
        <v>404</v>
      </c>
      <c r="C556" s="5" t="s">
        <v>14</v>
      </c>
      <c r="D556" s="5" t="s">
        <v>16</v>
      </c>
      <c r="E556" s="6">
        <v>9</v>
      </c>
      <c r="F556" s="6">
        <v>4</v>
      </c>
      <c r="G556" s="6">
        <v>18</v>
      </c>
      <c r="H556" s="6">
        <v>12</v>
      </c>
      <c r="I556" s="5" t="str">
        <f>VLOOKUP(B556,Formulas_Majors!A$2:B$1000,2,FALSE)</f>
        <v>Health</v>
      </c>
      <c r="J556" s="5"/>
      <c r="K556">
        <f t="shared" si="0"/>
        <v>9</v>
      </c>
      <c r="L556" s="7">
        <f t="shared" si="1"/>
        <v>1</v>
      </c>
      <c r="M556" s="34">
        <f t="shared" ref="M556:M557" si="386">ROUND(E556*1/3,)</f>
        <v>3</v>
      </c>
      <c r="N556" s="34" t="str">
        <f t="shared" ref="N556:N557" si="387">IF(F556&gt;M556,"Above Benchmark","Below Benchmark")</f>
        <v>Above Benchmark</v>
      </c>
      <c r="O556" s="34">
        <f t="shared" ref="O556:O557" si="388">ROUND(G556*1/3,)</f>
        <v>6</v>
      </c>
      <c r="P556" s="34" t="str">
        <f t="shared" ref="P556:P557" si="389">IF(H556&gt;O556,"Above Benchmark", "Below Benchmark")</f>
        <v>Above Benchmark</v>
      </c>
      <c r="Q556" s="8"/>
      <c r="R556" s="8"/>
      <c r="S556" s="8"/>
      <c r="T556" s="8"/>
      <c r="U556" s="8"/>
      <c r="V556" s="8"/>
      <c r="W556" s="8"/>
      <c r="X556" s="8"/>
      <c r="Y556" s="8"/>
      <c r="Z556" s="8"/>
      <c r="AA556" s="8"/>
      <c r="AB556" s="8"/>
      <c r="AC556" s="8"/>
    </row>
    <row r="557" spans="1:29" ht="15.75" customHeight="1" x14ac:dyDescent="0.75">
      <c r="A557" s="5" t="s">
        <v>296</v>
      </c>
      <c r="B557" s="5" t="s">
        <v>405</v>
      </c>
      <c r="C557" s="5" t="s">
        <v>14</v>
      </c>
      <c r="D557" s="5" t="s">
        <v>406</v>
      </c>
      <c r="E557" s="6">
        <v>15</v>
      </c>
      <c r="F557" s="6">
        <v>14</v>
      </c>
      <c r="G557" s="6">
        <v>9</v>
      </c>
      <c r="H557" s="6">
        <v>11</v>
      </c>
      <c r="I557" s="5" t="str">
        <f>VLOOKUP(B557,Formulas_Majors!A$2:B$1000,2,FALSE)</f>
        <v>Architecture/MEC Engineering/Construction</v>
      </c>
      <c r="J557" s="5"/>
      <c r="K557">
        <f t="shared" si="0"/>
        <v>-6</v>
      </c>
      <c r="L557" s="7">
        <f t="shared" si="1"/>
        <v>-0.4</v>
      </c>
      <c r="M557" s="34">
        <f t="shared" si="386"/>
        <v>5</v>
      </c>
      <c r="N557" s="34" t="str">
        <f t="shared" si="387"/>
        <v>Above Benchmark</v>
      </c>
      <c r="O557" s="34">
        <f t="shared" si="388"/>
        <v>3</v>
      </c>
      <c r="P557" s="34" t="str">
        <f t="shared" si="389"/>
        <v>Above Benchmark</v>
      </c>
    </row>
    <row r="558" spans="1:29" ht="15.75" customHeight="1" x14ac:dyDescent="0.75">
      <c r="A558" s="5" t="s">
        <v>407</v>
      </c>
      <c r="B558" s="5" t="s">
        <v>149</v>
      </c>
      <c r="C558" s="5" t="s">
        <v>315</v>
      </c>
      <c r="D558" s="5" t="s">
        <v>316</v>
      </c>
      <c r="E558" s="6">
        <v>148</v>
      </c>
      <c r="F558" s="6">
        <v>11</v>
      </c>
      <c r="G558" s="6">
        <v>149</v>
      </c>
      <c r="H558" s="6">
        <v>15</v>
      </c>
      <c r="I558" s="5" t="str">
        <f>VLOOKUP(B558,Formulas_Majors!A$2:B$1000,2,FALSE)</f>
        <v>Liberal Arts</v>
      </c>
      <c r="J558" s="5"/>
      <c r="K558">
        <f t="shared" si="0"/>
        <v>1</v>
      </c>
      <c r="L558" s="7">
        <f t="shared" si="1"/>
        <v>6.7567567567567571E-3</v>
      </c>
      <c r="M558" s="37"/>
      <c r="N558" s="37"/>
      <c r="O558" s="38"/>
      <c r="P558" s="38"/>
    </row>
    <row r="559" spans="1:29" ht="15.75" customHeight="1" x14ac:dyDescent="0.75">
      <c r="A559" s="5" t="s">
        <v>407</v>
      </c>
      <c r="B559" s="5" t="s">
        <v>155</v>
      </c>
      <c r="C559" s="5" t="s">
        <v>315</v>
      </c>
      <c r="D559" s="5" t="s">
        <v>316</v>
      </c>
      <c r="E559" s="6">
        <v>107</v>
      </c>
      <c r="F559" s="6">
        <v>11</v>
      </c>
      <c r="G559" s="6">
        <v>97</v>
      </c>
      <c r="H559" s="6">
        <v>13</v>
      </c>
      <c r="I559" s="5" t="str">
        <f>VLOOKUP(B559,Formulas_Majors!A$2:B$1000,2,FALSE)</f>
        <v>Liberal Arts</v>
      </c>
      <c r="J559" s="5"/>
      <c r="K559">
        <f t="shared" si="0"/>
        <v>-10</v>
      </c>
      <c r="L559" s="7">
        <f t="shared" si="1"/>
        <v>-9.3457943925233641E-2</v>
      </c>
      <c r="M559" s="37"/>
      <c r="N559" s="37"/>
      <c r="O559" s="38"/>
      <c r="P559" s="38"/>
    </row>
    <row r="560" spans="1:29" ht="15.75" customHeight="1" x14ac:dyDescent="0.75">
      <c r="A560" s="5" t="s">
        <v>407</v>
      </c>
      <c r="B560" s="5" t="s">
        <v>408</v>
      </c>
      <c r="C560" s="5" t="s">
        <v>315</v>
      </c>
      <c r="D560" s="5" t="s">
        <v>409</v>
      </c>
      <c r="E560" s="6">
        <v>41</v>
      </c>
      <c r="F560" s="6">
        <v>10</v>
      </c>
      <c r="G560" s="6">
        <v>40</v>
      </c>
      <c r="H560" s="6">
        <v>8</v>
      </c>
      <c r="I560" s="5" t="str">
        <f>VLOOKUP(B560,Formulas_Majors!A$2:B$1000,2,FALSE)</f>
        <v>Health</v>
      </c>
      <c r="J560" s="5"/>
      <c r="K560">
        <f t="shared" si="0"/>
        <v>-1</v>
      </c>
      <c r="L560" s="7">
        <f t="shared" si="1"/>
        <v>-2.4390243902439025E-2</v>
      </c>
      <c r="M560" s="37"/>
      <c r="N560" s="37"/>
      <c r="O560" s="38"/>
      <c r="P560" s="38"/>
    </row>
    <row r="561" spans="1:29" ht="15.75" customHeight="1" x14ac:dyDescent="0.75">
      <c r="A561" s="5" t="s">
        <v>407</v>
      </c>
      <c r="B561" s="5" t="s">
        <v>312</v>
      </c>
      <c r="C561" s="5" t="s">
        <v>315</v>
      </c>
      <c r="D561" s="5" t="s">
        <v>316</v>
      </c>
      <c r="E561" s="6">
        <v>22</v>
      </c>
      <c r="F561" s="6">
        <v>7</v>
      </c>
      <c r="G561" s="6">
        <v>39</v>
      </c>
      <c r="H561" s="6">
        <v>3</v>
      </c>
      <c r="I561" s="5" t="str">
        <f>VLOOKUP(B561,Formulas_Majors!A$2:B$1000,2,FALSE)</f>
        <v>Natural Sciences</v>
      </c>
      <c r="J561" s="5"/>
      <c r="K561">
        <f t="shared" si="0"/>
        <v>17</v>
      </c>
      <c r="L561" s="7">
        <f t="shared" si="1"/>
        <v>0.77272727272727271</v>
      </c>
      <c r="M561" s="35"/>
      <c r="N561" s="35"/>
      <c r="O561" s="36"/>
      <c r="P561" s="36"/>
      <c r="Q561" s="8"/>
      <c r="R561" s="8"/>
      <c r="S561" s="8"/>
      <c r="T561" s="8"/>
      <c r="U561" s="8"/>
      <c r="V561" s="8"/>
      <c r="W561" s="8"/>
      <c r="X561" s="8"/>
      <c r="Y561" s="8"/>
      <c r="Z561" s="8"/>
      <c r="AA561" s="8"/>
      <c r="AB561" s="8"/>
      <c r="AC561" s="8"/>
    </row>
    <row r="562" spans="1:29" ht="15.75" customHeight="1" x14ac:dyDescent="0.75">
      <c r="A562" s="5" t="s">
        <v>407</v>
      </c>
      <c r="B562" s="5" t="s">
        <v>312</v>
      </c>
      <c r="C562" s="5" t="s">
        <v>315</v>
      </c>
      <c r="D562" s="5" t="s">
        <v>316</v>
      </c>
      <c r="E562" s="6">
        <v>48</v>
      </c>
      <c r="F562" s="6">
        <v>0</v>
      </c>
      <c r="G562" s="6">
        <v>45</v>
      </c>
      <c r="H562" s="6">
        <v>3</v>
      </c>
      <c r="I562" s="5" t="str">
        <f>VLOOKUP(B562,Formulas_Majors!A$2:B$1000,2,FALSE)</f>
        <v>Natural Sciences</v>
      </c>
      <c r="J562" s="5"/>
      <c r="K562">
        <f t="shared" si="0"/>
        <v>-3</v>
      </c>
      <c r="L562" s="7">
        <f t="shared" si="1"/>
        <v>-6.25E-2</v>
      </c>
      <c r="M562" s="35"/>
      <c r="N562" s="35"/>
      <c r="O562" s="36"/>
      <c r="P562" s="36"/>
      <c r="Q562" s="8"/>
      <c r="R562" s="8"/>
      <c r="S562" s="8"/>
      <c r="T562" s="8"/>
      <c r="U562" s="8"/>
      <c r="V562" s="8"/>
      <c r="W562" s="8"/>
      <c r="X562" s="8"/>
      <c r="Y562" s="8"/>
      <c r="Z562" s="8"/>
      <c r="AA562" s="8"/>
      <c r="AB562" s="8"/>
      <c r="AC562" s="8"/>
    </row>
    <row r="563" spans="1:29" ht="15.75" customHeight="1" x14ac:dyDescent="0.75">
      <c r="A563" s="5" t="s">
        <v>407</v>
      </c>
      <c r="B563" s="5" t="s">
        <v>312</v>
      </c>
      <c r="C563" s="5" t="s">
        <v>315</v>
      </c>
      <c r="D563" s="5" t="s">
        <v>316</v>
      </c>
      <c r="E563" s="6">
        <v>29</v>
      </c>
      <c r="F563" s="6">
        <v>5</v>
      </c>
      <c r="G563" s="6">
        <v>22</v>
      </c>
      <c r="H563" s="6">
        <v>4</v>
      </c>
      <c r="I563" s="5" t="str">
        <f>VLOOKUP(B563,Formulas_Majors!A$2:B$1000,2,FALSE)</f>
        <v>Natural Sciences</v>
      </c>
      <c r="J563" s="5"/>
      <c r="K563">
        <f t="shared" si="0"/>
        <v>-7</v>
      </c>
      <c r="L563" s="7">
        <f t="shared" si="1"/>
        <v>-0.2413793103448276</v>
      </c>
      <c r="M563" s="35"/>
      <c r="N563" s="35"/>
      <c r="O563" s="36"/>
      <c r="P563" s="36"/>
      <c r="Q563" s="8"/>
      <c r="R563" s="8"/>
      <c r="S563" s="8"/>
      <c r="T563" s="8"/>
      <c r="U563" s="8"/>
      <c r="V563" s="8"/>
      <c r="W563" s="8"/>
      <c r="X563" s="8"/>
      <c r="Y563" s="8"/>
      <c r="Z563" s="8"/>
      <c r="AA563" s="8"/>
      <c r="AB563" s="8"/>
      <c r="AC563" s="8"/>
    </row>
    <row r="564" spans="1:29" ht="15.75" customHeight="1" x14ac:dyDescent="0.75">
      <c r="A564" s="5" t="s">
        <v>407</v>
      </c>
      <c r="B564" s="5" t="s">
        <v>160</v>
      </c>
      <c r="C564" s="5" t="s">
        <v>315</v>
      </c>
      <c r="D564" s="5" t="s">
        <v>316</v>
      </c>
      <c r="E564" s="6">
        <v>25</v>
      </c>
      <c r="F564" s="6">
        <v>6</v>
      </c>
      <c r="G564" s="6">
        <v>25</v>
      </c>
      <c r="H564" s="6">
        <v>4</v>
      </c>
      <c r="I564" s="5" t="str">
        <f>VLOOKUP(B564,Formulas_Majors!A$2:B$1000,2,FALSE)</f>
        <v>Natural Sciences</v>
      </c>
      <c r="J564" s="5"/>
      <c r="K564">
        <f t="shared" si="0"/>
        <v>0</v>
      </c>
      <c r="L564" s="7">
        <f t="shared" si="1"/>
        <v>0</v>
      </c>
      <c r="M564" s="35"/>
      <c r="N564" s="35"/>
      <c r="O564" s="36"/>
      <c r="P564" s="36"/>
      <c r="Q564" s="8"/>
      <c r="R564" s="8"/>
      <c r="S564" s="8"/>
      <c r="T564" s="8"/>
      <c r="U564" s="8"/>
      <c r="V564" s="8"/>
      <c r="W564" s="8"/>
      <c r="X564" s="8"/>
      <c r="Y564" s="8"/>
      <c r="Z564" s="8"/>
      <c r="AA564" s="8"/>
      <c r="AB564" s="8"/>
      <c r="AC564" s="8"/>
    </row>
    <row r="565" spans="1:29" ht="15.75" customHeight="1" x14ac:dyDescent="0.75">
      <c r="A565" s="5" t="s">
        <v>407</v>
      </c>
      <c r="B565" s="5" t="s">
        <v>160</v>
      </c>
      <c r="C565" s="5" t="s">
        <v>315</v>
      </c>
      <c r="D565" s="5" t="s">
        <v>316</v>
      </c>
      <c r="E565" s="6">
        <v>93</v>
      </c>
      <c r="F565" s="6">
        <v>13</v>
      </c>
      <c r="G565" s="6">
        <v>95</v>
      </c>
      <c r="H565" s="6">
        <v>9</v>
      </c>
      <c r="I565" s="5" t="str">
        <f>VLOOKUP(B565,Formulas_Majors!A$2:B$1000,2,FALSE)</f>
        <v>Natural Sciences</v>
      </c>
      <c r="J565" s="5"/>
      <c r="K565">
        <f t="shared" si="0"/>
        <v>2</v>
      </c>
      <c r="L565" s="7">
        <f t="shared" si="1"/>
        <v>2.1505376344086023E-2</v>
      </c>
      <c r="M565" s="37"/>
      <c r="N565" s="37"/>
      <c r="O565" s="38"/>
      <c r="P565" s="38"/>
    </row>
    <row r="566" spans="1:29" ht="15.75" customHeight="1" x14ac:dyDescent="0.75">
      <c r="A566" s="5" t="s">
        <v>407</v>
      </c>
      <c r="B566" s="5" t="s">
        <v>160</v>
      </c>
      <c r="C566" s="5" t="s">
        <v>315</v>
      </c>
      <c r="D566" s="5" t="s">
        <v>316</v>
      </c>
      <c r="E566" s="6">
        <v>24</v>
      </c>
      <c r="F566" s="6">
        <v>6</v>
      </c>
      <c r="G566" s="6">
        <v>21</v>
      </c>
      <c r="H566" s="6">
        <v>8</v>
      </c>
      <c r="I566" s="5" t="str">
        <f>VLOOKUP(B566,Formulas_Majors!A$2:B$1000,2,FALSE)</f>
        <v>Natural Sciences</v>
      </c>
      <c r="J566" s="5"/>
      <c r="K566">
        <f t="shared" si="0"/>
        <v>-3</v>
      </c>
      <c r="L566" s="7">
        <f t="shared" si="1"/>
        <v>-0.125</v>
      </c>
      <c r="M566" s="37"/>
      <c r="N566" s="37"/>
      <c r="O566" s="38"/>
      <c r="P566" s="38"/>
    </row>
    <row r="567" spans="1:29" ht="15.75" customHeight="1" x14ac:dyDescent="0.75">
      <c r="A567" s="5" t="s">
        <v>407</v>
      </c>
      <c r="B567" s="5" t="s">
        <v>410</v>
      </c>
      <c r="C567" s="5" t="s">
        <v>315</v>
      </c>
      <c r="D567" s="5" t="s">
        <v>316</v>
      </c>
      <c r="E567" s="6">
        <v>54</v>
      </c>
      <c r="F567" s="6">
        <v>8</v>
      </c>
      <c r="G567" s="6">
        <v>57</v>
      </c>
      <c r="H567" s="6">
        <v>11</v>
      </c>
      <c r="I567" s="5" t="str">
        <f>VLOOKUP(B567,Formulas_Majors!A$2:B$1000,2,FALSE)</f>
        <v>Business-Other</v>
      </c>
      <c r="J567" s="5"/>
      <c r="K567">
        <f t="shared" si="0"/>
        <v>3</v>
      </c>
      <c r="L567" s="7">
        <f t="shared" si="1"/>
        <v>5.5555555555555552E-2</v>
      </c>
      <c r="M567" s="37"/>
      <c r="N567" s="37"/>
      <c r="O567" s="38"/>
      <c r="P567" s="38"/>
    </row>
    <row r="568" spans="1:29" ht="15.75" customHeight="1" x14ac:dyDescent="0.75">
      <c r="A568" s="5" t="s">
        <v>407</v>
      </c>
      <c r="B568" s="5" t="s">
        <v>164</v>
      </c>
      <c r="C568" s="5" t="s">
        <v>315</v>
      </c>
      <c r="D568" s="5" t="s">
        <v>316</v>
      </c>
      <c r="E568" s="6">
        <v>26</v>
      </c>
      <c r="F568" s="6">
        <v>6</v>
      </c>
      <c r="G568" s="6">
        <v>20</v>
      </c>
      <c r="H568" s="6">
        <v>6</v>
      </c>
      <c r="I568" s="5" t="str">
        <f>VLOOKUP(B568,Formulas_Majors!A$2:B$1000,2,FALSE)</f>
        <v>Natural Sciences</v>
      </c>
      <c r="J568" s="5"/>
      <c r="K568">
        <f t="shared" si="0"/>
        <v>-6</v>
      </c>
      <c r="L568" s="7">
        <f t="shared" si="1"/>
        <v>-0.23076923076923078</v>
      </c>
      <c r="M568" s="37"/>
      <c r="N568" s="37"/>
      <c r="O568" s="38"/>
      <c r="P568" s="38"/>
    </row>
    <row r="569" spans="1:29" ht="15.75" customHeight="1" x14ac:dyDescent="0.75">
      <c r="A569" s="5" t="s">
        <v>407</v>
      </c>
      <c r="B569" s="5" t="s">
        <v>164</v>
      </c>
      <c r="C569" s="5" t="s">
        <v>315</v>
      </c>
      <c r="D569" s="5" t="s">
        <v>316</v>
      </c>
      <c r="E569" s="6">
        <v>61</v>
      </c>
      <c r="F569" s="6">
        <v>5</v>
      </c>
      <c r="G569" s="6">
        <v>61</v>
      </c>
      <c r="H569" s="6">
        <v>12</v>
      </c>
      <c r="I569" s="5" t="str">
        <f>VLOOKUP(B569,Formulas_Majors!A$2:B$1000,2,FALSE)</f>
        <v>Natural Sciences</v>
      </c>
      <c r="J569" s="5"/>
      <c r="K569">
        <f t="shared" si="0"/>
        <v>0</v>
      </c>
      <c r="L569" s="7">
        <f t="shared" si="1"/>
        <v>0</v>
      </c>
      <c r="M569" s="37"/>
      <c r="N569" s="37"/>
      <c r="O569" s="38"/>
      <c r="P569" s="38"/>
    </row>
    <row r="570" spans="1:29" ht="15.75" customHeight="1" x14ac:dyDescent="0.75">
      <c r="A570" s="5" t="s">
        <v>407</v>
      </c>
      <c r="B570" s="5" t="s">
        <v>164</v>
      </c>
      <c r="C570" s="5" t="s">
        <v>315</v>
      </c>
      <c r="D570" s="5" t="s">
        <v>316</v>
      </c>
      <c r="E570" s="6">
        <v>21</v>
      </c>
      <c r="F570" s="6">
        <v>3</v>
      </c>
      <c r="G570" s="6">
        <v>24</v>
      </c>
      <c r="H570" s="6">
        <v>8</v>
      </c>
      <c r="I570" s="5" t="str">
        <f>VLOOKUP(B570,Formulas_Majors!A$2:B$1000,2,FALSE)</f>
        <v>Natural Sciences</v>
      </c>
      <c r="J570" s="5"/>
      <c r="K570">
        <f t="shared" si="0"/>
        <v>3</v>
      </c>
      <c r="L570" s="7">
        <f t="shared" si="1"/>
        <v>0.14285714285714285</v>
      </c>
      <c r="M570" s="37"/>
      <c r="N570" s="37"/>
      <c r="O570" s="38"/>
      <c r="P570" s="38"/>
    </row>
    <row r="571" spans="1:29" ht="15.75" customHeight="1" x14ac:dyDescent="0.75">
      <c r="A571" s="5" t="s">
        <v>407</v>
      </c>
      <c r="B571" s="5" t="s">
        <v>171</v>
      </c>
      <c r="C571" s="5" t="s">
        <v>14</v>
      </c>
      <c r="D571" s="5" t="s">
        <v>23</v>
      </c>
      <c r="E571" s="6">
        <v>2</v>
      </c>
      <c r="F571" s="6">
        <v>3</v>
      </c>
      <c r="G571" s="6">
        <v>3</v>
      </c>
      <c r="H571" s="6">
        <v>2</v>
      </c>
      <c r="I571" s="5" t="str">
        <f>VLOOKUP(B571,Formulas_Majors!A$2:B$1000,2,FALSE)</f>
        <v>Liberal Arts</v>
      </c>
      <c r="J571" s="5"/>
      <c r="K571">
        <f t="shared" si="0"/>
        <v>1</v>
      </c>
      <c r="L571" s="7">
        <f t="shared" si="1"/>
        <v>0.5</v>
      </c>
      <c r="M571" s="34">
        <f>ROUND(E571*1/3,)</f>
        <v>1</v>
      </c>
      <c r="N571" s="34" t="str">
        <f>IF(F571&gt;M571,"Above Benchmark","Below Benchmark")</f>
        <v>Above Benchmark</v>
      </c>
      <c r="O571" s="34">
        <f>ROUND(G571*1/3,)</f>
        <v>1</v>
      </c>
      <c r="P571" s="34" t="str">
        <f>IF(H571&gt;O571,"Above Benchmark", "Below Benchmark")</f>
        <v>Above Benchmark</v>
      </c>
    </row>
    <row r="572" spans="1:29" ht="15.75" customHeight="1" x14ac:dyDescent="0.75">
      <c r="A572" s="5" t="s">
        <v>407</v>
      </c>
      <c r="B572" s="5" t="s">
        <v>171</v>
      </c>
      <c r="C572" s="5" t="s">
        <v>315</v>
      </c>
      <c r="D572" s="5" t="s">
        <v>316</v>
      </c>
      <c r="E572" s="6">
        <v>24</v>
      </c>
      <c r="F572" s="6">
        <v>0</v>
      </c>
      <c r="G572" s="6">
        <v>20</v>
      </c>
      <c r="H572" s="6">
        <v>0</v>
      </c>
      <c r="I572" s="5" t="str">
        <f>VLOOKUP(B572,Formulas_Majors!A$2:B$1000,2,FALSE)</f>
        <v>Liberal Arts</v>
      </c>
      <c r="J572" s="5"/>
      <c r="K572">
        <f t="shared" si="0"/>
        <v>-4</v>
      </c>
      <c r="L572" s="7">
        <f t="shared" si="1"/>
        <v>-0.16666666666666666</v>
      </c>
      <c r="M572" s="37"/>
      <c r="N572" s="37"/>
      <c r="O572" s="38"/>
      <c r="P572" s="38"/>
    </row>
    <row r="573" spans="1:29" ht="15.75" customHeight="1" x14ac:dyDescent="0.75">
      <c r="A573" s="5" t="s">
        <v>407</v>
      </c>
      <c r="B573" s="5" t="s">
        <v>411</v>
      </c>
      <c r="C573" s="5" t="s">
        <v>14</v>
      </c>
      <c r="D573" s="5" t="s">
        <v>23</v>
      </c>
      <c r="E573" s="6">
        <v>3</v>
      </c>
      <c r="F573" s="6">
        <v>2</v>
      </c>
      <c r="G573" s="6">
        <v>6</v>
      </c>
      <c r="H573" s="6">
        <v>7</v>
      </c>
      <c r="I573" s="5" t="str">
        <f>VLOOKUP(B573,Formulas_Majors!A$2:B$1000,2,FALSE)</f>
        <v>Liberal Arts</v>
      </c>
      <c r="J573" s="5"/>
      <c r="K573">
        <f t="shared" si="0"/>
        <v>3</v>
      </c>
      <c r="L573" s="7">
        <f t="shared" si="1"/>
        <v>1</v>
      </c>
      <c r="M573" s="34">
        <f>ROUND(E573*1/3,)</f>
        <v>1</v>
      </c>
      <c r="N573" s="34" t="str">
        <f>IF(F573&gt;M573,"Above Benchmark","Below Benchmark")</f>
        <v>Above Benchmark</v>
      </c>
      <c r="O573" s="34">
        <f>ROUND(G573*1/3,)</f>
        <v>2</v>
      </c>
      <c r="P573" s="34" t="str">
        <f>IF(H573&gt;O573,"Above Benchmark", "Below Benchmark")</f>
        <v>Above Benchmark</v>
      </c>
    </row>
    <row r="574" spans="1:29" ht="15.75" customHeight="1" x14ac:dyDescent="0.75">
      <c r="A574" s="5" t="s">
        <v>407</v>
      </c>
      <c r="B574" s="5" t="s">
        <v>411</v>
      </c>
      <c r="C574" s="5" t="s">
        <v>315</v>
      </c>
      <c r="D574" s="5" t="s">
        <v>316</v>
      </c>
      <c r="E574" s="6">
        <v>96</v>
      </c>
      <c r="F574" s="6">
        <v>5</v>
      </c>
      <c r="G574" s="6">
        <v>94</v>
      </c>
      <c r="H574" s="6">
        <v>12</v>
      </c>
      <c r="I574" s="5" t="str">
        <f>VLOOKUP(B574,Formulas_Majors!A$2:B$1000,2,FALSE)</f>
        <v>Liberal Arts</v>
      </c>
      <c r="J574" s="5"/>
      <c r="K574">
        <f t="shared" si="0"/>
        <v>-2</v>
      </c>
      <c r="L574" s="7">
        <f t="shared" si="1"/>
        <v>-2.0833333333333332E-2</v>
      </c>
      <c r="M574" s="37"/>
      <c r="N574" s="37"/>
      <c r="O574" s="38"/>
      <c r="P574" s="38"/>
    </row>
    <row r="575" spans="1:29" ht="15.75" customHeight="1" x14ac:dyDescent="0.75">
      <c r="A575" s="5" t="s">
        <v>407</v>
      </c>
      <c r="B575" s="5" t="s">
        <v>88</v>
      </c>
      <c r="C575" s="5" t="s">
        <v>14</v>
      </c>
      <c r="D575" s="5" t="s">
        <v>412</v>
      </c>
      <c r="E575" s="6">
        <v>104</v>
      </c>
      <c r="F575" s="6">
        <v>17</v>
      </c>
      <c r="G575" s="6">
        <v>105</v>
      </c>
      <c r="H575" s="6">
        <v>14</v>
      </c>
      <c r="I575" s="5" t="str">
        <f>VLOOKUP(B575,Formulas_Majors!A$2:B$1000,2,FALSE)</f>
        <v>Tech</v>
      </c>
      <c r="J575" s="5"/>
      <c r="K575">
        <f t="shared" si="0"/>
        <v>1</v>
      </c>
      <c r="L575" s="7">
        <f t="shared" si="1"/>
        <v>9.6153846153846159E-3</v>
      </c>
      <c r="M575" s="34">
        <f>ROUND(E575*1/3,)</f>
        <v>35</v>
      </c>
      <c r="N575" s="34" t="str">
        <f>IF(F575&gt;M575,"Above Benchmark","Below Benchmark")</f>
        <v>Below Benchmark</v>
      </c>
      <c r="O575" s="34">
        <f>ROUND(G575*1/3,)</f>
        <v>35</v>
      </c>
      <c r="P575" s="34" t="str">
        <f>IF(H575&gt;O575,"Above Benchmark", "Below Benchmark")</f>
        <v>Below Benchmark</v>
      </c>
    </row>
    <row r="576" spans="1:29" ht="15.75" customHeight="1" x14ac:dyDescent="0.75">
      <c r="A576" s="5" t="s">
        <v>407</v>
      </c>
      <c r="B576" s="5" t="s">
        <v>89</v>
      </c>
      <c r="C576" s="5" t="s">
        <v>315</v>
      </c>
      <c r="D576" s="5" t="s">
        <v>316</v>
      </c>
      <c r="E576" s="6">
        <v>84</v>
      </c>
      <c r="F576" s="6">
        <v>12</v>
      </c>
      <c r="G576" s="6">
        <v>75</v>
      </c>
      <c r="H576" s="6">
        <v>15</v>
      </c>
      <c r="I576" s="5" t="str">
        <f>VLOOKUP(B576,Formulas_Majors!A$2:B$1000,2,FALSE)</f>
        <v>Criminal Justice</v>
      </c>
      <c r="J576" s="5"/>
      <c r="K576">
        <f t="shared" si="0"/>
        <v>-9</v>
      </c>
      <c r="L576" s="7">
        <f t="shared" si="1"/>
        <v>-0.10714285714285714</v>
      </c>
      <c r="M576" s="37"/>
      <c r="N576" s="37"/>
      <c r="O576" s="38"/>
      <c r="P576" s="38"/>
    </row>
    <row r="577" spans="1:29" ht="15.75" customHeight="1" x14ac:dyDescent="0.75">
      <c r="A577" s="5" t="s">
        <v>407</v>
      </c>
      <c r="B577" s="5" t="s">
        <v>413</v>
      </c>
      <c r="C577" s="5" t="s">
        <v>14</v>
      </c>
      <c r="D577" s="5" t="s">
        <v>16</v>
      </c>
      <c r="E577" s="6">
        <v>10</v>
      </c>
      <c r="F577" s="6">
        <v>0</v>
      </c>
      <c r="G577" s="6">
        <v>25</v>
      </c>
      <c r="H577" s="6">
        <v>1</v>
      </c>
      <c r="I577" s="5" t="str">
        <f>VLOOKUP(B577,Formulas_Majors!A$2:B$1000,2,FALSE)</f>
        <v>Tech</v>
      </c>
      <c r="J577" s="5"/>
      <c r="K577">
        <f t="shared" si="0"/>
        <v>15</v>
      </c>
      <c r="L577" s="7">
        <f t="shared" si="1"/>
        <v>1.5</v>
      </c>
      <c r="M577" s="34">
        <f t="shared" ref="M577:M578" si="390">ROUND(E577*1/3,)</f>
        <v>3</v>
      </c>
      <c r="N577" s="34" t="str">
        <f t="shared" ref="N577:N578" si="391">IF(F577&gt;M577,"Above Benchmark","Below Benchmark")</f>
        <v>Below Benchmark</v>
      </c>
      <c r="O577" s="34">
        <f t="shared" ref="O577:O578" si="392">ROUND(G577*1/3,)</f>
        <v>8</v>
      </c>
      <c r="P577" s="34" t="str">
        <f t="shared" ref="P577:P578" si="393">IF(H577&gt;O577,"Above Benchmark", "Below Benchmark")</f>
        <v>Below Benchmark</v>
      </c>
    </row>
    <row r="578" spans="1:29" ht="15.75" customHeight="1" x14ac:dyDescent="0.75">
      <c r="A578" s="5" t="s">
        <v>407</v>
      </c>
      <c r="B578" s="5" t="s">
        <v>414</v>
      </c>
      <c r="C578" s="5" t="s">
        <v>14</v>
      </c>
      <c r="D578" s="5" t="s">
        <v>23</v>
      </c>
      <c r="E578" s="6">
        <v>17</v>
      </c>
      <c r="F578" s="6">
        <v>0</v>
      </c>
      <c r="G578" s="6">
        <v>33</v>
      </c>
      <c r="H578" s="6">
        <v>0</v>
      </c>
      <c r="I578" s="5" t="str">
        <f>VLOOKUP(B578,Formulas_Majors!A$2:B$1000,2,FALSE)</f>
        <v>Liberal Arts</v>
      </c>
      <c r="J578" s="5"/>
      <c r="K578">
        <f t="shared" si="0"/>
        <v>16</v>
      </c>
      <c r="L578" s="7">
        <f t="shared" si="1"/>
        <v>0.94117647058823528</v>
      </c>
      <c r="M578" s="34">
        <f t="shared" si="390"/>
        <v>6</v>
      </c>
      <c r="N578" s="34" t="str">
        <f t="shared" si="391"/>
        <v>Below Benchmark</v>
      </c>
      <c r="O578" s="34">
        <f t="shared" si="392"/>
        <v>11</v>
      </c>
      <c r="P578" s="34" t="str">
        <f t="shared" si="393"/>
        <v>Below Benchmark</v>
      </c>
    </row>
    <row r="579" spans="1:29" ht="15.75" customHeight="1" x14ac:dyDescent="0.75">
      <c r="A579" s="5" t="s">
        <v>407</v>
      </c>
      <c r="B579" s="5" t="s">
        <v>182</v>
      </c>
      <c r="C579" s="5" t="s">
        <v>315</v>
      </c>
      <c r="D579" s="5" t="s">
        <v>316</v>
      </c>
      <c r="E579" s="6">
        <v>95</v>
      </c>
      <c r="F579" s="6">
        <v>7</v>
      </c>
      <c r="G579" s="6">
        <v>90</v>
      </c>
      <c r="H579" s="6">
        <v>12</v>
      </c>
      <c r="I579" s="5" t="str">
        <f>VLOOKUP(B579,Formulas_Majors!A$2:B$1000,2,FALSE)</f>
        <v>Natural Sciences</v>
      </c>
      <c r="J579" s="5"/>
      <c r="K579">
        <f t="shared" si="0"/>
        <v>-5</v>
      </c>
      <c r="L579" s="7">
        <f t="shared" si="1"/>
        <v>-5.2631578947368418E-2</v>
      </c>
      <c r="M579" s="37"/>
      <c r="N579" s="37"/>
      <c r="O579" s="38"/>
      <c r="P579" s="38"/>
    </row>
    <row r="580" spans="1:29" ht="15.75" customHeight="1" x14ac:dyDescent="0.75">
      <c r="A580" s="5" t="s">
        <v>407</v>
      </c>
      <c r="B580" s="5" t="s">
        <v>31</v>
      </c>
      <c r="C580" s="5" t="s">
        <v>315</v>
      </c>
      <c r="D580" s="5" t="s">
        <v>316</v>
      </c>
      <c r="E580" s="6">
        <v>106</v>
      </c>
      <c r="F580" s="6">
        <v>18</v>
      </c>
      <c r="G580" s="6">
        <v>107</v>
      </c>
      <c r="H580" s="6">
        <v>11</v>
      </c>
      <c r="I580" s="5" t="str">
        <f>VLOOKUP(B580,Formulas_Majors!A$2:B$1000,2,FALSE)</f>
        <v>Business-Other</v>
      </c>
      <c r="J580" s="5"/>
      <c r="K580">
        <f t="shared" si="0"/>
        <v>1</v>
      </c>
      <c r="L580" s="7">
        <f t="shared" si="1"/>
        <v>9.433962264150943E-3</v>
      </c>
      <c r="M580" s="37"/>
      <c r="N580" s="37"/>
      <c r="O580" s="38"/>
      <c r="P580" s="38"/>
    </row>
    <row r="581" spans="1:29" ht="15.75" customHeight="1" x14ac:dyDescent="0.75">
      <c r="A581" s="5" t="s">
        <v>407</v>
      </c>
      <c r="B581" s="5" t="s">
        <v>415</v>
      </c>
      <c r="C581" s="5" t="s">
        <v>315</v>
      </c>
      <c r="D581" s="5" t="s">
        <v>316</v>
      </c>
      <c r="E581" s="6">
        <v>57</v>
      </c>
      <c r="F581" s="6">
        <v>6</v>
      </c>
      <c r="G581" s="6">
        <v>52</v>
      </c>
      <c r="H581" s="6">
        <v>3</v>
      </c>
      <c r="I581" s="5" t="str">
        <f>VLOOKUP(B581,Formulas_Majors!A$2:B$1000,2,FALSE)</f>
        <v>Education</v>
      </c>
      <c r="J581" s="5"/>
      <c r="K581">
        <f t="shared" si="0"/>
        <v>-5</v>
      </c>
      <c r="L581" s="7">
        <f t="shared" si="1"/>
        <v>-8.771929824561403E-2</v>
      </c>
      <c r="M581" s="37"/>
      <c r="N581" s="37"/>
      <c r="O581" s="38"/>
      <c r="P581" s="38"/>
    </row>
    <row r="582" spans="1:29" ht="15.75" customHeight="1" x14ac:dyDescent="0.75">
      <c r="A582" s="5" t="s">
        <v>407</v>
      </c>
      <c r="B582" s="5" t="s">
        <v>32</v>
      </c>
      <c r="C582" s="5" t="s">
        <v>315</v>
      </c>
      <c r="D582" s="5" t="s">
        <v>316</v>
      </c>
      <c r="E582" s="6">
        <v>180</v>
      </c>
      <c r="F582" s="6">
        <v>26</v>
      </c>
      <c r="G582" s="6">
        <v>175</v>
      </c>
      <c r="H582" s="6">
        <v>22</v>
      </c>
      <c r="I582" s="5" t="str">
        <f>VLOOKUP(B582,Formulas_Majors!A$2:B$1000,2,FALSE)</f>
        <v>Liberal Arts</v>
      </c>
      <c r="J582" s="5"/>
      <c r="K582">
        <f t="shared" si="0"/>
        <v>-5</v>
      </c>
      <c r="L582" s="7">
        <f t="shared" si="1"/>
        <v>-2.7777777777777776E-2</v>
      </c>
      <c r="M582" s="37"/>
      <c r="N582" s="37"/>
      <c r="O582" s="38"/>
      <c r="P582" s="38"/>
    </row>
    <row r="583" spans="1:29" ht="15.75" customHeight="1" x14ac:dyDescent="0.75">
      <c r="A583" s="5" t="s">
        <v>407</v>
      </c>
      <c r="B583" s="5" t="s">
        <v>193</v>
      </c>
      <c r="C583" s="5" t="s">
        <v>315</v>
      </c>
      <c r="D583" s="5" t="s">
        <v>316</v>
      </c>
      <c r="E583" s="6">
        <v>35</v>
      </c>
      <c r="F583" s="6">
        <v>4</v>
      </c>
      <c r="G583" s="6">
        <v>34</v>
      </c>
      <c r="H583" s="6">
        <v>3</v>
      </c>
      <c r="I583" s="5" t="str">
        <f>VLOOKUP(B583,Formulas_Majors!A$2:B$1000,2,FALSE)</f>
        <v>Liberal Arts</v>
      </c>
      <c r="J583" s="5"/>
      <c r="K583">
        <f t="shared" si="0"/>
        <v>-1</v>
      </c>
      <c r="L583" s="7">
        <f t="shared" si="1"/>
        <v>-2.8571428571428571E-2</v>
      </c>
      <c r="M583" s="37"/>
      <c r="N583" s="37"/>
      <c r="O583" s="38"/>
      <c r="P583" s="38"/>
    </row>
    <row r="584" spans="1:29" ht="15.75" customHeight="1" x14ac:dyDescent="0.75">
      <c r="A584" s="5" t="s">
        <v>407</v>
      </c>
      <c r="B584" s="5" t="s">
        <v>416</v>
      </c>
      <c r="C584" s="5" t="s">
        <v>315</v>
      </c>
      <c r="D584" s="5" t="s">
        <v>316</v>
      </c>
      <c r="E584" s="6">
        <v>23</v>
      </c>
      <c r="F584" s="6">
        <v>0</v>
      </c>
      <c r="G584" s="6">
        <v>24</v>
      </c>
      <c r="H584" s="6">
        <v>1</v>
      </c>
      <c r="I584" s="5" t="str">
        <f>VLOOKUP(B584,Formulas_Majors!A$2:B$1000,2,FALSE)</f>
        <v>Health</v>
      </c>
      <c r="J584" s="5"/>
      <c r="K584">
        <f t="shared" si="0"/>
        <v>1</v>
      </c>
      <c r="L584" s="7">
        <f t="shared" si="1"/>
        <v>4.3478260869565216E-2</v>
      </c>
      <c r="M584" s="37"/>
      <c r="N584" s="37"/>
      <c r="O584" s="38"/>
      <c r="P584" s="38"/>
    </row>
    <row r="585" spans="1:29" ht="15.75" customHeight="1" x14ac:dyDescent="0.75">
      <c r="A585" s="5" t="s">
        <v>407</v>
      </c>
      <c r="B585" s="5" t="s">
        <v>42</v>
      </c>
      <c r="C585" s="5" t="s">
        <v>315</v>
      </c>
      <c r="D585" s="5" t="s">
        <v>316</v>
      </c>
      <c r="E585" s="6">
        <v>100</v>
      </c>
      <c r="F585" s="6">
        <v>12</v>
      </c>
      <c r="G585" s="6">
        <v>100</v>
      </c>
      <c r="H585" s="6">
        <v>11</v>
      </c>
      <c r="I585" s="5" t="str">
        <f>VLOOKUP(B585,Formulas_Majors!A$2:B$1000,2,FALSE)</f>
        <v>Liberal Arts</v>
      </c>
      <c r="J585" s="5"/>
      <c r="K585">
        <f t="shared" si="0"/>
        <v>0</v>
      </c>
      <c r="L585" s="7">
        <f t="shared" si="1"/>
        <v>0</v>
      </c>
      <c r="M585" s="37"/>
      <c r="N585" s="37"/>
      <c r="O585" s="38"/>
      <c r="P585" s="38"/>
    </row>
    <row r="586" spans="1:29" ht="15.75" customHeight="1" x14ac:dyDescent="0.75">
      <c r="A586" s="5" t="s">
        <v>407</v>
      </c>
      <c r="B586" s="5" t="s">
        <v>417</v>
      </c>
      <c r="C586" s="5" t="s">
        <v>14</v>
      </c>
      <c r="D586" s="5" t="s">
        <v>23</v>
      </c>
      <c r="E586" s="6">
        <v>11</v>
      </c>
      <c r="F586" s="6">
        <v>0</v>
      </c>
      <c r="G586" s="6">
        <v>21</v>
      </c>
      <c r="H586" s="6">
        <v>2</v>
      </c>
      <c r="I586" s="5" t="str">
        <f>VLOOKUP(B586,Formulas_Majors!A$2:B$1000,2,FALSE)</f>
        <v>Liberal Arts</v>
      </c>
      <c r="J586" s="5"/>
      <c r="K586">
        <f t="shared" si="0"/>
        <v>10</v>
      </c>
      <c r="L586" s="7">
        <f t="shared" si="1"/>
        <v>0.90909090909090906</v>
      </c>
      <c r="M586" s="34">
        <f>ROUND(E586*1/3,)</f>
        <v>4</v>
      </c>
      <c r="N586" s="34" t="str">
        <f>IF(F586&gt;M586,"Above Benchmark","Below Benchmark")</f>
        <v>Below Benchmark</v>
      </c>
      <c r="O586" s="34">
        <f>ROUND(G586*1/3,)</f>
        <v>7</v>
      </c>
      <c r="P586" s="34" t="str">
        <f>IF(H586&gt;O586,"Above Benchmark", "Below Benchmark")</f>
        <v>Below Benchmark</v>
      </c>
    </row>
    <row r="587" spans="1:29" ht="15.75" customHeight="1" x14ac:dyDescent="0.75">
      <c r="A587" s="5" t="s">
        <v>407</v>
      </c>
      <c r="B587" s="5" t="s">
        <v>418</v>
      </c>
      <c r="C587" s="5" t="s">
        <v>315</v>
      </c>
      <c r="D587" s="5" t="s">
        <v>316</v>
      </c>
      <c r="E587" s="6">
        <v>64</v>
      </c>
      <c r="F587" s="6">
        <v>16</v>
      </c>
      <c r="G587" s="6">
        <v>67</v>
      </c>
      <c r="H587" s="6">
        <v>13</v>
      </c>
      <c r="I587" s="5" t="str">
        <f>VLOOKUP(B587,Formulas_Majors!A$2:B$1000,2,FALSE)</f>
        <v>Liberal Arts</v>
      </c>
      <c r="J587" s="5"/>
      <c r="K587">
        <f t="shared" si="0"/>
        <v>3</v>
      </c>
      <c r="L587" s="7">
        <f t="shared" si="1"/>
        <v>4.6875E-2</v>
      </c>
      <c r="M587" s="37"/>
      <c r="N587" s="37"/>
      <c r="O587" s="38"/>
      <c r="P587" s="38"/>
    </row>
    <row r="588" spans="1:29" ht="15.75" customHeight="1" x14ac:dyDescent="0.75">
      <c r="A588" s="5" t="s">
        <v>407</v>
      </c>
      <c r="B588" s="5" t="s">
        <v>419</v>
      </c>
      <c r="C588" s="5" t="s">
        <v>14</v>
      </c>
      <c r="D588" s="5" t="s">
        <v>23</v>
      </c>
      <c r="E588" s="6">
        <v>310</v>
      </c>
      <c r="F588" s="6">
        <v>86</v>
      </c>
      <c r="G588" s="6">
        <v>240</v>
      </c>
      <c r="H588" s="6">
        <v>93</v>
      </c>
      <c r="I588" s="5" t="str">
        <f>VLOOKUP(B588,Formulas_Majors!A$2:B$1000,2,FALSE)</f>
        <v>Liberal Arts</v>
      </c>
      <c r="J588" s="5"/>
      <c r="K588">
        <f t="shared" si="0"/>
        <v>-70</v>
      </c>
      <c r="L588" s="7">
        <f t="shared" si="1"/>
        <v>-0.22580645161290322</v>
      </c>
      <c r="M588" s="34">
        <f t="shared" ref="M588:M589" si="394">ROUND(E588*1/3,)</f>
        <v>103</v>
      </c>
      <c r="N588" s="34" t="str">
        <f t="shared" ref="N588:N589" si="395">IF(F588&gt;M588,"Above Benchmark","Below Benchmark")</f>
        <v>Below Benchmark</v>
      </c>
      <c r="O588" s="34">
        <f t="shared" ref="O588:O589" si="396">ROUND(G588*1/3,)</f>
        <v>80</v>
      </c>
      <c r="P588" s="34" t="str">
        <f t="shared" ref="P588:P589" si="397">IF(H588&gt;O588,"Above Benchmark", "Below Benchmark")</f>
        <v>Above Benchmark</v>
      </c>
    </row>
    <row r="589" spans="1:29" ht="15.75" customHeight="1" x14ac:dyDescent="0.75">
      <c r="A589" s="5" t="s">
        <v>407</v>
      </c>
      <c r="B589" s="5" t="s">
        <v>205</v>
      </c>
      <c r="C589" s="5" t="s">
        <v>14</v>
      </c>
      <c r="D589" s="5" t="s">
        <v>23</v>
      </c>
      <c r="E589" s="6">
        <v>33</v>
      </c>
      <c r="F589" s="6">
        <v>12</v>
      </c>
      <c r="G589" s="6">
        <v>43</v>
      </c>
      <c r="H589" s="6">
        <v>4</v>
      </c>
      <c r="I589" s="5" t="str">
        <f>VLOOKUP(B589,Formulas_Majors!A$2:B$1000,2,FALSE)</f>
        <v>Liberal Arts</v>
      </c>
      <c r="J589" s="5"/>
      <c r="K589">
        <f t="shared" si="0"/>
        <v>10</v>
      </c>
      <c r="L589" s="7">
        <f t="shared" si="1"/>
        <v>0.30303030303030304</v>
      </c>
      <c r="M589" s="34">
        <f t="shared" si="394"/>
        <v>11</v>
      </c>
      <c r="N589" s="34" t="str">
        <f t="shared" si="395"/>
        <v>Above Benchmark</v>
      </c>
      <c r="O589" s="34">
        <f t="shared" si="396"/>
        <v>14</v>
      </c>
      <c r="P589" s="34" t="str">
        <f t="shared" si="397"/>
        <v>Below Benchmark</v>
      </c>
    </row>
    <row r="590" spans="1:29" ht="15.75" customHeight="1" x14ac:dyDescent="0.75">
      <c r="A590" s="5" t="s">
        <v>407</v>
      </c>
      <c r="B590" s="5" t="s">
        <v>205</v>
      </c>
      <c r="C590" s="5" t="s">
        <v>315</v>
      </c>
      <c r="D590" s="5" t="s">
        <v>316</v>
      </c>
      <c r="E590" s="6">
        <v>55</v>
      </c>
      <c r="F590" s="6">
        <v>4</v>
      </c>
      <c r="G590" s="6">
        <v>52</v>
      </c>
      <c r="H590" s="6">
        <v>13</v>
      </c>
      <c r="I590" s="5" t="str">
        <f>VLOOKUP(B590,Formulas_Majors!A$2:B$1000,2,FALSE)</f>
        <v>Liberal Arts</v>
      </c>
      <c r="J590" s="5"/>
      <c r="K590">
        <f t="shared" si="0"/>
        <v>-3</v>
      </c>
      <c r="L590" s="7">
        <f t="shared" si="1"/>
        <v>-5.4545454545454543E-2</v>
      </c>
      <c r="M590" s="35"/>
      <c r="N590" s="35"/>
      <c r="O590" s="36"/>
      <c r="P590" s="36"/>
      <c r="Q590" s="8"/>
      <c r="R590" s="8"/>
      <c r="S590" s="8"/>
      <c r="T590" s="8"/>
      <c r="U590" s="8"/>
      <c r="V590" s="8"/>
      <c r="W590" s="8"/>
      <c r="X590" s="8"/>
      <c r="Y590" s="8"/>
      <c r="Z590" s="8"/>
      <c r="AA590" s="8"/>
      <c r="AB590" s="8"/>
      <c r="AC590" s="8"/>
    </row>
    <row r="591" spans="1:29" ht="15.75" customHeight="1" x14ac:dyDescent="0.75">
      <c r="A591" s="5" t="s">
        <v>407</v>
      </c>
      <c r="B591" s="5" t="s">
        <v>55</v>
      </c>
      <c r="C591" s="5" t="s">
        <v>315</v>
      </c>
      <c r="D591" s="5" t="s">
        <v>316</v>
      </c>
      <c r="E591" s="6">
        <v>78</v>
      </c>
      <c r="F591" s="6">
        <v>13</v>
      </c>
      <c r="G591" s="6">
        <v>72</v>
      </c>
      <c r="H591" s="6">
        <v>6</v>
      </c>
      <c r="I591" s="5" t="str">
        <f>VLOOKUP(B591,Formulas_Majors!A$2:B$1000,2,FALSE)</f>
        <v>Mathematics</v>
      </c>
      <c r="J591" s="5"/>
      <c r="K591">
        <f t="shared" si="0"/>
        <v>-6</v>
      </c>
      <c r="L591" s="7">
        <f t="shared" si="1"/>
        <v>-7.6923076923076927E-2</v>
      </c>
      <c r="M591" s="37"/>
      <c r="N591" s="37"/>
      <c r="O591" s="38"/>
      <c r="P591" s="38"/>
    </row>
    <row r="592" spans="1:29" ht="15.75" customHeight="1" x14ac:dyDescent="0.75">
      <c r="A592" s="5" t="s">
        <v>407</v>
      </c>
      <c r="B592" s="5" t="s">
        <v>420</v>
      </c>
      <c r="C592" s="5" t="s">
        <v>14</v>
      </c>
      <c r="D592" s="5" t="s">
        <v>23</v>
      </c>
      <c r="E592" s="6">
        <v>30</v>
      </c>
      <c r="F592" s="6">
        <v>11</v>
      </c>
      <c r="G592" s="6">
        <v>25</v>
      </c>
      <c r="H592" s="6">
        <v>9</v>
      </c>
      <c r="I592" s="5" t="str">
        <f>VLOOKUP(B592,Formulas_Majors!A$2:B$1000,2,FALSE)</f>
        <v>Liberal Arts</v>
      </c>
      <c r="J592" s="5"/>
      <c r="K592">
        <f t="shared" si="0"/>
        <v>-5</v>
      </c>
      <c r="L592" s="7">
        <f t="shared" si="1"/>
        <v>-0.16666666666666666</v>
      </c>
      <c r="M592" s="34">
        <f>ROUND(E592*1/3,)</f>
        <v>10</v>
      </c>
      <c r="N592" s="34" t="str">
        <f>IF(F592&gt;M592,"Above Benchmark","Below Benchmark")</f>
        <v>Above Benchmark</v>
      </c>
      <c r="O592" s="34">
        <f>ROUND(G592*1/3,)</f>
        <v>8</v>
      </c>
      <c r="P592" s="34" t="str">
        <f>IF(H592&gt;O592,"Above Benchmark", "Below Benchmark")</f>
        <v>Above Benchmark</v>
      </c>
      <c r="Q592" s="8"/>
      <c r="R592" s="8"/>
      <c r="S592" s="8"/>
      <c r="T592" s="8"/>
      <c r="U592" s="8"/>
      <c r="V592" s="8"/>
      <c r="W592" s="8"/>
      <c r="X592" s="8"/>
      <c r="Y592" s="8"/>
      <c r="Z592" s="8"/>
      <c r="AA592" s="8"/>
      <c r="AB592" s="8"/>
      <c r="AC592" s="8"/>
    </row>
    <row r="593" spans="1:29" ht="15.75" customHeight="1" x14ac:dyDescent="0.75">
      <c r="A593" s="5" t="s">
        <v>407</v>
      </c>
      <c r="B593" s="5" t="s">
        <v>57</v>
      </c>
      <c r="C593" s="5" t="s">
        <v>315</v>
      </c>
      <c r="D593" s="5" t="s">
        <v>316</v>
      </c>
      <c r="E593" s="6">
        <v>89</v>
      </c>
      <c r="F593" s="6">
        <v>14</v>
      </c>
      <c r="G593" s="6">
        <v>86</v>
      </c>
      <c r="H593" s="6">
        <v>7</v>
      </c>
      <c r="I593" s="5" t="str">
        <f>VLOOKUP(B593,Formulas_Majors!A$2:B$1000,2,FALSE)</f>
        <v>Performance and Fine Arts</v>
      </c>
      <c r="J593" s="5"/>
      <c r="K593">
        <f t="shared" si="0"/>
        <v>-3</v>
      </c>
      <c r="L593" s="7">
        <f t="shared" si="1"/>
        <v>-3.3707865168539325E-2</v>
      </c>
      <c r="M593" s="37"/>
      <c r="N593" s="37"/>
      <c r="O593" s="38"/>
      <c r="P593" s="38"/>
    </row>
    <row r="594" spans="1:29" ht="15.75" customHeight="1" x14ac:dyDescent="0.75">
      <c r="A594" s="5" t="s">
        <v>407</v>
      </c>
      <c r="B594" s="5" t="s">
        <v>261</v>
      </c>
      <c r="C594" s="5" t="s">
        <v>315</v>
      </c>
      <c r="D594" s="5" t="s">
        <v>421</v>
      </c>
      <c r="E594" s="6">
        <v>8</v>
      </c>
      <c r="F594" s="6">
        <v>0</v>
      </c>
      <c r="G594" s="6">
        <v>7</v>
      </c>
      <c r="H594" s="6">
        <v>0</v>
      </c>
      <c r="I594" s="5" t="str">
        <f>VLOOKUP(B594,Formulas_Majors!A$2:B$1000,2,FALSE)</f>
        <v>Performance and Fine Arts</v>
      </c>
      <c r="J594" s="5"/>
      <c r="K594">
        <f t="shared" si="0"/>
        <v>-1</v>
      </c>
      <c r="L594" s="7">
        <f t="shared" si="1"/>
        <v>-0.125</v>
      </c>
      <c r="M594" s="37"/>
      <c r="N594" s="37"/>
      <c r="O594" s="38"/>
      <c r="P594" s="38"/>
    </row>
    <row r="595" spans="1:29" ht="15.75" customHeight="1" x14ac:dyDescent="0.75">
      <c r="A595" s="5" t="s">
        <v>407</v>
      </c>
      <c r="B595" s="5" t="s">
        <v>262</v>
      </c>
      <c r="C595" s="5" t="s">
        <v>315</v>
      </c>
      <c r="D595" s="5" t="s">
        <v>421</v>
      </c>
      <c r="E595" s="6">
        <v>63</v>
      </c>
      <c r="F595" s="6">
        <v>9</v>
      </c>
      <c r="G595" s="6">
        <v>60</v>
      </c>
      <c r="H595" s="6">
        <v>4</v>
      </c>
      <c r="I595" s="5" t="str">
        <f>VLOOKUP(B595,Formulas_Majors!A$2:B$1000,2,FALSE)</f>
        <v>Performance and Fine Arts</v>
      </c>
      <c r="J595" s="5"/>
      <c r="K595">
        <f t="shared" si="0"/>
        <v>-3</v>
      </c>
      <c r="L595" s="7">
        <f t="shared" si="1"/>
        <v>-4.7619047619047616E-2</v>
      </c>
      <c r="M595" s="37"/>
      <c r="N595" s="37"/>
      <c r="O595" s="38"/>
      <c r="P595" s="38"/>
    </row>
    <row r="596" spans="1:29" ht="15.75" customHeight="1" x14ac:dyDescent="0.75">
      <c r="A596" s="5" t="s">
        <v>407</v>
      </c>
      <c r="B596" s="5" t="s">
        <v>107</v>
      </c>
      <c r="C596" s="5" t="s">
        <v>315</v>
      </c>
      <c r="D596" s="5" t="s">
        <v>316</v>
      </c>
      <c r="E596" s="6">
        <v>44</v>
      </c>
      <c r="F596" s="6">
        <v>11</v>
      </c>
      <c r="G596" s="6">
        <v>42</v>
      </c>
      <c r="H596" s="6">
        <v>8</v>
      </c>
      <c r="I596" s="5" t="str">
        <f>VLOOKUP(B596,Formulas_Majors!A$2:B$1000,2,FALSE)</f>
        <v>Nursing</v>
      </c>
      <c r="J596" s="5"/>
      <c r="K596">
        <f t="shared" si="0"/>
        <v>-2</v>
      </c>
      <c r="L596" s="7">
        <f t="shared" si="1"/>
        <v>-4.5454545454545456E-2</v>
      </c>
      <c r="M596" s="37"/>
      <c r="N596" s="37"/>
      <c r="O596" s="38"/>
      <c r="P596" s="38"/>
    </row>
    <row r="597" spans="1:29" ht="15.75" customHeight="1" x14ac:dyDescent="0.75">
      <c r="A597" s="5" t="s">
        <v>407</v>
      </c>
      <c r="B597" s="5" t="s">
        <v>58</v>
      </c>
      <c r="C597" s="5" t="s">
        <v>14</v>
      </c>
      <c r="D597" s="5" t="s">
        <v>23</v>
      </c>
      <c r="E597" s="6">
        <v>13</v>
      </c>
      <c r="F597" s="6">
        <v>5</v>
      </c>
      <c r="G597" s="6">
        <v>26</v>
      </c>
      <c r="H597" s="6">
        <v>6</v>
      </c>
      <c r="I597" s="5" t="str">
        <f>VLOOKUP(B597,Formulas_Majors!A$2:B$1000,2,FALSE)</f>
        <v>Liberal Arts</v>
      </c>
      <c r="J597" s="5"/>
      <c r="K597">
        <f t="shared" si="0"/>
        <v>13</v>
      </c>
      <c r="L597" s="7">
        <f t="shared" si="1"/>
        <v>1</v>
      </c>
      <c r="M597" s="34">
        <f>ROUND(E597*1/3,)</f>
        <v>4</v>
      </c>
      <c r="N597" s="34" t="str">
        <f>IF(F597&gt;M597,"Above Benchmark","Below Benchmark")</f>
        <v>Above Benchmark</v>
      </c>
      <c r="O597" s="34">
        <f>ROUND(G597*1/3,)</f>
        <v>9</v>
      </c>
      <c r="P597" s="34" t="str">
        <f>IF(H597&gt;O597,"Above Benchmark", "Below Benchmark")</f>
        <v>Below Benchmark</v>
      </c>
    </row>
    <row r="598" spans="1:29" ht="15.75" customHeight="1" x14ac:dyDescent="0.75">
      <c r="A598" s="5" t="s">
        <v>407</v>
      </c>
      <c r="B598" s="5" t="s">
        <v>58</v>
      </c>
      <c r="C598" s="5" t="s">
        <v>315</v>
      </c>
      <c r="D598" s="5" t="s">
        <v>316</v>
      </c>
      <c r="E598" s="6">
        <v>89</v>
      </c>
      <c r="F598" s="6">
        <v>11</v>
      </c>
      <c r="G598" s="6">
        <v>84</v>
      </c>
      <c r="H598" s="6">
        <v>17</v>
      </c>
      <c r="I598" s="5" t="str">
        <f>VLOOKUP(B598,Formulas_Majors!A$2:B$1000,2,FALSE)</f>
        <v>Liberal Arts</v>
      </c>
      <c r="J598" s="5"/>
      <c r="K598">
        <f t="shared" si="0"/>
        <v>-5</v>
      </c>
      <c r="L598" s="7">
        <f t="shared" si="1"/>
        <v>-5.6179775280898875E-2</v>
      </c>
      <c r="M598" s="37"/>
      <c r="N598" s="37"/>
      <c r="O598" s="38"/>
      <c r="P598" s="38"/>
    </row>
    <row r="599" spans="1:29" ht="15.75" customHeight="1" x14ac:dyDescent="0.75">
      <c r="A599" s="5" t="s">
        <v>407</v>
      </c>
      <c r="B599" s="5" t="s">
        <v>271</v>
      </c>
      <c r="C599" s="5" t="s">
        <v>315</v>
      </c>
      <c r="D599" s="5" t="s">
        <v>316</v>
      </c>
      <c r="E599" s="6">
        <v>25</v>
      </c>
      <c r="F599" s="6">
        <v>4</v>
      </c>
      <c r="G599" s="6">
        <v>23</v>
      </c>
      <c r="H599" s="6">
        <v>10</v>
      </c>
      <c r="I599" s="5" t="str">
        <f>VLOOKUP(B599,Formulas_Majors!A$2:B$1000,2,FALSE)</f>
        <v>Natural Sciences</v>
      </c>
      <c r="J599" s="5"/>
      <c r="K599">
        <f t="shared" si="0"/>
        <v>-2</v>
      </c>
      <c r="L599" s="7">
        <f t="shared" si="1"/>
        <v>-0.08</v>
      </c>
      <c r="M599" s="37"/>
      <c r="N599" s="37"/>
      <c r="O599" s="38"/>
      <c r="P599" s="38"/>
    </row>
    <row r="600" spans="1:29" ht="15.75" customHeight="1" x14ac:dyDescent="0.75">
      <c r="A600" s="5" t="s">
        <v>407</v>
      </c>
      <c r="B600" s="5" t="s">
        <v>271</v>
      </c>
      <c r="C600" s="5" t="s">
        <v>315</v>
      </c>
      <c r="D600" s="5" t="s">
        <v>316</v>
      </c>
      <c r="E600" s="6">
        <v>70</v>
      </c>
      <c r="F600" s="6">
        <v>4</v>
      </c>
      <c r="G600" s="6">
        <v>75</v>
      </c>
      <c r="H600" s="6">
        <v>1</v>
      </c>
      <c r="I600" s="5" t="str">
        <f>VLOOKUP(B600,Formulas_Majors!A$2:B$1000,2,FALSE)</f>
        <v>Natural Sciences</v>
      </c>
      <c r="J600" s="5"/>
      <c r="K600">
        <f t="shared" si="0"/>
        <v>5</v>
      </c>
      <c r="L600" s="7">
        <f t="shared" si="1"/>
        <v>7.1428571428571425E-2</v>
      </c>
      <c r="M600" s="37"/>
      <c r="N600" s="37"/>
      <c r="O600" s="38"/>
      <c r="P600" s="38"/>
    </row>
    <row r="601" spans="1:29" ht="15.75" customHeight="1" x14ac:dyDescent="0.75">
      <c r="A601" s="5" t="s">
        <v>407</v>
      </c>
      <c r="B601" s="5" t="s">
        <v>271</v>
      </c>
      <c r="C601" s="5" t="s">
        <v>315</v>
      </c>
      <c r="D601" s="5" t="s">
        <v>316</v>
      </c>
      <c r="E601" s="6">
        <v>10</v>
      </c>
      <c r="F601" s="6">
        <v>6</v>
      </c>
      <c r="G601" s="6">
        <v>8</v>
      </c>
      <c r="H601" s="6">
        <v>2</v>
      </c>
      <c r="I601" s="5" t="str">
        <f>VLOOKUP(B601,Formulas_Majors!A$2:B$1000,2,FALSE)</f>
        <v>Natural Sciences</v>
      </c>
      <c r="J601" s="5"/>
      <c r="K601">
        <f t="shared" si="0"/>
        <v>-2</v>
      </c>
      <c r="L601" s="7">
        <f t="shared" si="1"/>
        <v>-0.2</v>
      </c>
      <c r="M601" s="37"/>
      <c r="N601" s="37"/>
      <c r="O601" s="38"/>
      <c r="P601" s="38"/>
    </row>
    <row r="602" spans="1:29" ht="15.75" customHeight="1" x14ac:dyDescent="0.75">
      <c r="A602" s="5" t="s">
        <v>407</v>
      </c>
      <c r="B602" s="5" t="s">
        <v>274</v>
      </c>
      <c r="C602" s="5" t="s">
        <v>14</v>
      </c>
      <c r="D602" s="5" t="s">
        <v>23</v>
      </c>
      <c r="E602" s="6">
        <v>41</v>
      </c>
      <c r="F602" s="6">
        <v>12</v>
      </c>
      <c r="G602" s="6">
        <v>37</v>
      </c>
      <c r="H602" s="6">
        <v>18</v>
      </c>
      <c r="I602" s="5" t="str">
        <f>VLOOKUP(B602,Formulas_Majors!A$2:B$1000,2,FALSE)</f>
        <v>Liberal Arts</v>
      </c>
      <c r="J602" s="5"/>
      <c r="K602">
        <f t="shared" si="0"/>
        <v>-4</v>
      </c>
      <c r="L602" s="7">
        <f t="shared" si="1"/>
        <v>-9.7560975609756101E-2</v>
      </c>
      <c r="M602" s="34">
        <f>ROUND(E602*1/3,)</f>
        <v>14</v>
      </c>
      <c r="N602" s="34" t="str">
        <f>IF(F602&gt;M602,"Above Benchmark","Below Benchmark")</f>
        <v>Below Benchmark</v>
      </c>
      <c r="O602" s="34">
        <f>ROUND(G602*1/3,)</f>
        <v>12</v>
      </c>
      <c r="P602" s="34" t="str">
        <f>IF(H602&gt;O602,"Above Benchmark", "Below Benchmark")</f>
        <v>Above Benchmark</v>
      </c>
      <c r="Q602" s="8"/>
      <c r="R602" s="8"/>
      <c r="S602" s="8"/>
      <c r="T602" s="8"/>
      <c r="U602" s="8"/>
      <c r="V602" s="8"/>
      <c r="W602" s="8"/>
      <c r="X602" s="8"/>
      <c r="Y602" s="8"/>
      <c r="Z602" s="8"/>
      <c r="AA602" s="8"/>
      <c r="AB602" s="8"/>
      <c r="AC602" s="8"/>
    </row>
    <row r="603" spans="1:29" ht="15.75" customHeight="1" x14ac:dyDescent="0.75">
      <c r="A603" s="5" t="s">
        <v>407</v>
      </c>
      <c r="B603" s="5" t="s">
        <v>274</v>
      </c>
      <c r="C603" s="5" t="s">
        <v>315</v>
      </c>
      <c r="D603" s="5" t="s">
        <v>316</v>
      </c>
      <c r="E603" s="6">
        <v>80</v>
      </c>
      <c r="F603" s="6">
        <v>8</v>
      </c>
      <c r="G603" s="6">
        <v>82</v>
      </c>
      <c r="H603" s="6">
        <v>9</v>
      </c>
      <c r="I603" s="5" t="str">
        <f>VLOOKUP(B603,Formulas_Majors!A$2:B$1000,2,FALSE)</f>
        <v>Liberal Arts</v>
      </c>
      <c r="J603" s="5"/>
      <c r="K603">
        <f t="shared" si="0"/>
        <v>2</v>
      </c>
      <c r="L603" s="7">
        <f t="shared" si="1"/>
        <v>2.5000000000000001E-2</v>
      </c>
      <c r="M603" s="35"/>
      <c r="N603" s="35"/>
      <c r="O603" s="36"/>
      <c r="P603" s="36"/>
      <c r="Q603" s="8"/>
      <c r="R603" s="8"/>
      <c r="S603" s="8"/>
      <c r="T603" s="8"/>
      <c r="U603" s="8"/>
      <c r="V603" s="8"/>
      <c r="W603" s="8"/>
      <c r="X603" s="8"/>
      <c r="Y603" s="8"/>
      <c r="Z603" s="8"/>
      <c r="AA603" s="8"/>
      <c r="AB603" s="8"/>
      <c r="AC603" s="8"/>
    </row>
    <row r="604" spans="1:29" ht="15.75" customHeight="1" x14ac:dyDescent="0.75">
      <c r="A604" s="5" t="s">
        <v>407</v>
      </c>
      <c r="B604" s="5" t="s">
        <v>422</v>
      </c>
      <c r="C604" s="5" t="s">
        <v>315</v>
      </c>
      <c r="D604" s="5" t="s">
        <v>316</v>
      </c>
      <c r="E604" s="6">
        <v>2</v>
      </c>
      <c r="F604" s="6">
        <v>4</v>
      </c>
      <c r="G604" s="6">
        <v>2</v>
      </c>
      <c r="H604" s="6">
        <v>3</v>
      </c>
      <c r="I604" s="5" t="str">
        <f>VLOOKUP(B604,Formulas_Majors!A$2:B$1000,2,FALSE)</f>
        <v>Liberal Arts</v>
      </c>
      <c r="J604" s="5"/>
      <c r="K604">
        <f t="shared" si="0"/>
        <v>0</v>
      </c>
      <c r="L604" s="7">
        <f t="shared" si="1"/>
        <v>0</v>
      </c>
      <c r="M604" s="37"/>
      <c r="N604" s="37"/>
      <c r="O604" s="38"/>
      <c r="P604" s="38"/>
    </row>
    <row r="605" spans="1:29" ht="15.75" customHeight="1" x14ac:dyDescent="0.75">
      <c r="A605" s="5" t="s">
        <v>407</v>
      </c>
      <c r="B605" s="5" t="s">
        <v>379</v>
      </c>
      <c r="C605" s="5" t="s">
        <v>315</v>
      </c>
      <c r="D605" s="5" t="s">
        <v>316</v>
      </c>
      <c r="E605" s="6">
        <v>32</v>
      </c>
      <c r="F605" s="6">
        <v>0</v>
      </c>
      <c r="G605" s="6">
        <v>27</v>
      </c>
      <c r="H605" s="6">
        <v>1</v>
      </c>
      <c r="I605" s="5" t="str">
        <f>VLOOKUP(B605,Formulas_Majors!A$2:B$1000,2,FALSE)</f>
        <v>Health</v>
      </c>
      <c r="J605" s="5"/>
      <c r="K605">
        <f t="shared" si="0"/>
        <v>-5</v>
      </c>
      <c r="L605" s="7">
        <f t="shared" si="1"/>
        <v>-0.15625</v>
      </c>
      <c r="M605" s="37"/>
      <c r="N605" s="37"/>
      <c r="O605" s="38"/>
      <c r="P605" s="38"/>
    </row>
    <row r="606" spans="1:29" ht="15.75" customHeight="1" x14ac:dyDescent="0.75">
      <c r="A606" s="5" t="s">
        <v>407</v>
      </c>
      <c r="B606" s="5" t="s">
        <v>423</v>
      </c>
      <c r="C606" s="5" t="s">
        <v>315</v>
      </c>
      <c r="D606" s="5" t="s">
        <v>316</v>
      </c>
      <c r="E606" s="6">
        <v>239</v>
      </c>
      <c r="F606" s="6">
        <v>4</v>
      </c>
      <c r="G606" s="6">
        <v>228</v>
      </c>
      <c r="H606" s="6">
        <v>18</v>
      </c>
      <c r="I606" s="5" t="str">
        <f>VLOOKUP(B606,Formulas_Majors!A$2:B$1000,2,FALSE)</f>
        <v>Liberal Arts</v>
      </c>
      <c r="J606" s="5"/>
      <c r="K606">
        <f t="shared" si="0"/>
        <v>-11</v>
      </c>
      <c r="L606" s="7">
        <f t="shared" si="1"/>
        <v>-4.6025104602510462E-2</v>
      </c>
      <c r="M606" s="37"/>
      <c r="N606" s="37"/>
      <c r="O606" s="38"/>
      <c r="P606" s="38"/>
    </row>
    <row r="607" spans="1:29" ht="15.75" customHeight="1" x14ac:dyDescent="0.75">
      <c r="A607" s="5" t="s">
        <v>407</v>
      </c>
      <c r="B607" s="5" t="s">
        <v>424</v>
      </c>
      <c r="C607" s="5" t="s">
        <v>315</v>
      </c>
      <c r="D607" s="5" t="s">
        <v>316</v>
      </c>
      <c r="E607" s="6">
        <v>4</v>
      </c>
      <c r="F607" s="6">
        <v>1</v>
      </c>
      <c r="G607" s="6">
        <v>30</v>
      </c>
      <c r="H607" s="6">
        <v>5</v>
      </c>
      <c r="I607" s="5" t="str">
        <f>VLOOKUP(B607,Formulas_Majors!A$2:B$1000,2,FALSE)</f>
        <v>Health</v>
      </c>
      <c r="J607" s="5"/>
      <c r="K607">
        <f t="shared" si="0"/>
        <v>26</v>
      </c>
      <c r="L607" s="7">
        <f t="shared" si="1"/>
        <v>6.5</v>
      </c>
      <c r="M607" s="37"/>
      <c r="N607" s="37"/>
      <c r="O607" s="38"/>
      <c r="P607" s="38"/>
    </row>
    <row r="608" spans="1:29" ht="15.75" customHeight="1" x14ac:dyDescent="0.75">
      <c r="A608" s="5" t="s">
        <v>407</v>
      </c>
      <c r="B608" s="5" t="s">
        <v>425</v>
      </c>
      <c r="C608" s="5" t="s">
        <v>315</v>
      </c>
      <c r="D608" s="5" t="s">
        <v>316</v>
      </c>
      <c r="E608" s="6">
        <v>68</v>
      </c>
      <c r="F608" s="6">
        <v>4</v>
      </c>
      <c r="G608" s="6">
        <v>70</v>
      </c>
      <c r="H608" s="6">
        <v>7</v>
      </c>
      <c r="I608" s="5" t="str">
        <f>VLOOKUP(B608,Formulas_Majors!A$2:B$1000,2,FALSE)</f>
        <v>Government</v>
      </c>
      <c r="J608" s="5"/>
      <c r="K608">
        <f t="shared" si="0"/>
        <v>2</v>
      </c>
      <c r="L608" s="7">
        <f t="shared" si="1"/>
        <v>2.9411764705882353E-2</v>
      </c>
      <c r="M608" s="37"/>
      <c r="N608" s="37"/>
      <c r="O608" s="38"/>
      <c r="P608" s="38"/>
    </row>
    <row r="609" spans="1:29" ht="15.75" customHeight="1" x14ac:dyDescent="0.75">
      <c r="A609" s="5" t="s">
        <v>407</v>
      </c>
      <c r="B609" s="5" t="s">
        <v>65</v>
      </c>
      <c r="C609" s="5" t="s">
        <v>315</v>
      </c>
      <c r="D609" s="5" t="s">
        <v>316</v>
      </c>
      <c r="E609" s="6">
        <v>121</v>
      </c>
      <c r="F609" s="6">
        <v>14</v>
      </c>
      <c r="G609" s="6">
        <v>125</v>
      </c>
      <c r="H609" s="6">
        <v>13</v>
      </c>
      <c r="I609" s="5" t="str">
        <f>VLOOKUP(B609,Formulas_Majors!A$2:B$1000,2,FALSE)</f>
        <v>Liberal Arts</v>
      </c>
      <c r="J609" s="5"/>
      <c r="K609">
        <f t="shared" si="0"/>
        <v>4</v>
      </c>
      <c r="L609" s="7">
        <f t="shared" si="1"/>
        <v>3.3057851239669422E-2</v>
      </c>
      <c r="M609" s="37"/>
      <c r="N609" s="37"/>
      <c r="O609" s="38"/>
      <c r="P609" s="38"/>
    </row>
    <row r="610" spans="1:29" ht="15.75" customHeight="1" x14ac:dyDescent="0.75">
      <c r="A610" s="5" t="s">
        <v>407</v>
      </c>
      <c r="B610" s="5" t="s">
        <v>426</v>
      </c>
      <c r="C610" s="5" t="s">
        <v>315</v>
      </c>
      <c r="D610" s="5" t="s">
        <v>316</v>
      </c>
      <c r="E610" s="6">
        <v>48</v>
      </c>
      <c r="F610" s="6">
        <v>3</v>
      </c>
      <c r="G610" s="6">
        <v>49</v>
      </c>
      <c r="H610" s="6">
        <v>2</v>
      </c>
      <c r="I610" s="5" t="str">
        <f>VLOOKUP(B610,Formulas_Majors!A$2:B$1000,2,FALSE)</f>
        <v>Health</v>
      </c>
      <c r="J610" s="5"/>
      <c r="K610">
        <f t="shared" si="0"/>
        <v>1</v>
      </c>
      <c r="L610" s="7">
        <f t="shared" si="1"/>
        <v>2.0833333333333332E-2</v>
      </c>
      <c r="M610" s="37"/>
      <c r="N610" s="37"/>
      <c r="O610" s="38"/>
      <c r="P610" s="38"/>
    </row>
    <row r="611" spans="1:29" ht="15.75" customHeight="1" x14ac:dyDescent="0.75">
      <c r="A611" s="5" t="s">
        <v>407</v>
      </c>
      <c r="B611" s="5" t="s">
        <v>427</v>
      </c>
      <c r="C611" s="5" t="s">
        <v>315</v>
      </c>
      <c r="D611" s="5" t="s">
        <v>316</v>
      </c>
      <c r="E611" s="6">
        <v>58</v>
      </c>
      <c r="F611" s="6">
        <v>7</v>
      </c>
      <c r="G611" s="6">
        <v>55</v>
      </c>
      <c r="H611" s="6">
        <v>10</v>
      </c>
      <c r="I611" s="5" t="str">
        <f>VLOOKUP(B611,Formulas_Majors!A$2:B$1000,2,FALSE)</f>
        <v>Performance and Fine Arts</v>
      </c>
      <c r="J611" s="5"/>
      <c r="K611">
        <f t="shared" si="0"/>
        <v>-3</v>
      </c>
      <c r="L611" s="7">
        <f t="shared" si="1"/>
        <v>-5.1724137931034482E-2</v>
      </c>
      <c r="M611" s="37"/>
      <c r="N611" s="37"/>
      <c r="O611" s="38"/>
      <c r="P611" s="38"/>
    </row>
    <row r="612" spans="1:29" ht="15.75" customHeight="1" x14ac:dyDescent="0.75">
      <c r="A612" s="5" t="s">
        <v>407</v>
      </c>
      <c r="B612" s="5" t="s">
        <v>428</v>
      </c>
      <c r="C612" s="5" t="s">
        <v>315</v>
      </c>
      <c r="D612" s="5" t="s">
        <v>316</v>
      </c>
      <c r="E612" s="6">
        <v>95</v>
      </c>
      <c r="F612" s="6">
        <v>18</v>
      </c>
      <c r="G612" s="6">
        <v>93</v>
      </c>
      <c r="H612" s="6">
        <v>13</v>
      </c>
      <c r="I612" s="5" t="str">
        <f>VLOOKUP(B612,Formulas_Majors!A$2:B$1000,2,FALSE)</f>
        <v>Government</v>
      </c>
      <c r="J612" s="5"/>
      <c r="K612">
        <f t="shared" si="0"/>
        <v>-2</v>
      </c>
      <c r="L612" s="7">
        <f t="shared" si="1"/>
        <v>-2.1052631578947368E-2</v>
      </c>
      <c r="M612" s="37"/>
      <c r="N612" s="37"/>
      <c r="O612" s="38"/>
      <c r="P612" s="38"/>
    </row>
    <row r="613" spans="1:29" ht="15.75" customHeight="1" x14ac:dyDescent="0.75">
      <c r="A613" s="5" t="s">
        <v>407</v>
      </c>
      <c r="B613" s="5" t="s">
        <v>429</v>
      </c>
      <c r="C613" s="5" t="s">
        <v>14</v>
      </c>
      <c r="D613" s="5" t="s">
        <v>23</v>
      </c>
      <c r="E613" s="6">
        <v>25</v>
      </c>
      <c r="F613" s="6">
        <v>7</v>
      </c>
      <c r="G613" s="6">
        <v>19</v>
      </c>
      <c r="H613" s="6">
        <v>8</v>
      </c>
      <c r="I613" s="5" t="str">
        <f>VLOOKUP(B613,Formulas_Majors!A$2:B$1000,2,FALSE)</f>
        <v>Liberal Arts</v>
      </c>
      <c r="J613" s="5"/>
      <c r="K613">
        <f t="shared" si="0"/>
        <v>-6</v>
      </c>
      <c r="L613" s="7">
        <f t="shared" si="1"/>
        <v>-0.24</v>
      </c>
      <c r="M613" s="34">
        <f t="shared" ref="M613:M640" si="398">ROUND(E613*1/3,)</f>
        <v>8</v>
      </c>
      <c r="N613" s="34" t="str">
        <f t="shared" ref="N613:N640" si="399">IF(F613&gt;M613,"Above Benchmark","Below Benchmark")</f>
        <v>Below Benchmark</v>
      </c>
      <c r="O613" s="34">
        <f t="shared" ref="O613:O640" si="400">ROUND(G613*1/3,)</f>
        <v>6</v>
      </c>
      <c r="P613" s="34" t="str">
        <f t="shared" ref="P613:P640" si="401">IF(H613&gt;O613,"Above Benchmark", "Below Benchmark")</f>
        <v>Above Benchmark</v>
      </c>
      <c r="Q613" s="8"/>
      <c r="R613" s="8"/>
      <c r="S613" s="8"/>
      <c r="T613" s="8"/>
      <c r="U613" s="8"/>
      <c r="V613" s="8"/>
      <c r="W613" s="8"/>
      <c r="X613" s="8"/>
      <c r="Y613" s="8"/>
      <c r="Z613" s="8"/>
      <c r="AA613" s="8"/>
      <c r="AB613" s="8"/>
      <c r="AC613" s="8"/>
    </row>
    <row r="614" spans="1:29" ht="15.75" customHeight="1" x14ac:dyDescent="0.75">
      <c r="A614" s="5" t="s">
        <v>430</v>
      </c>
      <c r="B614" s="5" t="s">
        <v>82</v>
      </c>
      <c r="C614" s="5" t="s">
        <v>71</v>
      </c>
      <c r="D614" s="5" t="s">
        <v>79</v>
      </c>
      <c r="E614" s="6">
        <v>164</v>
      </c>
      <c r="F614" s="6">
        <v>45</v>
      </c>
      <c r="G614" s="6">
        <v>213</v>
      </c>
      <c r="H614" s="6">
        <v>29</v>
      </c>
      <c r="I614" s="5" t="str">
        <f>VLOOKUP(B614,Formulas_Majors!A$2:B$1000,2,FALSE)</f>
        <v>Business-Other</v>
      </c>
      <c r="J614" s="5"/>
      <c r="K614">
        <f t="shared" si="0"/>
        <v>49</v>
      </c>
      <c r="L614" s="7">
        <f t="shared" si="1"/>
        <v>0.29878048780487804</v>
      </c>
      <c r="M614" s="34">
        <f t="shared" si="398"/>
        <v>55</v>
      </c>
      <c r="N614" s="34" t="str">
        <f t="shared" si="399"/>
        <v>Below Benchmark</v>
      </c>
      <c r="O614" s="34">
        <f t="shared" si="400"/>
        <v>71</v>
      </c>
      <c r="P614" s="34" t="str">
        <f t="shared" si="401"/>
        <v>Below Benchmark</v>
      </c>
    </row>
    <row r="615" spans="1:29" ht="15.75" customHeight="1" x14ac:dyDescent="0.75">
      <c r="A615" s="5" t="s">
        <v>430</v>
      </c>
      <c r="B615" s="5" t="s">
        <v>99</v>
      </c>
      <c r="C615" s="5" t="s">
        <v>71</v>
      </c>
      <c r="D615" s="5" t="s">
        <v>79</v>
      </c>
      <c r="E615" s="6">
        <v>156</v>
      </c>
      <c r="F615" s="6">
        <v>33</v>
      </c>
      <c r="G615" s="6">
        <v>177</v>
      </c>
      <c r="H615" s="6">
        <v>39</v>
      </c>
      <c r="I615" s="5" t="str">
        <f>VLOOKUP(B615,Formulas_Majors!A$2:B$1000,2,FALSE)</f>
        <v>Liberal Arts</v>
      </c>
      <c r="J615" s="5"/>
      <c r="K615">
        <f t="shared" si="0"/>
        <v>21</v>
      </c>
      <c r="L615" s="7">
        <f t="shared" si="1"/>
        <v>0.13461538461538461</v>
      </c>
      <c r="M615" s="34">
        <f t="shared" si="398"/>
        <v>52</v>
      </c>
      <c r="N615" s="34" t="str">
        <f t="shared" si="399"/>
        <v>Below Benchmark</v>
      </c>
      <c r="O615" s="34">
        <f t="shared" si="400"/>
        <v>59</v>
      </c>
      <c r="P615" s="34" t="str">
        <f t="shared" si="401"/>
        <v>Below Benchmark</v>
      </c>
    </row>
    <row r="616" spans="1:29" ht="15.75" customHeight="1" x14ac:dyDescent="0.75">
      <c r="A616" s="5" t="s">
        <v>430</v>
      </c>
      <c r="B616" s="5" t="s">
        <v>431</v>
      </c>
      <c r="C616" s="5" t="s">
        <v>71</v>
      </c>
      <c r="D616" s="5" t="s">
        <v>72</v>
      </c>
      <c r="E616" s="6">
        <v>91</v>
      </c>
      <c r="F616" s="6">
        <v>23</v>
      </c>
      <c r="G616" s="6">
        <v>123</v>
      </c>
      <c r="H616" s="6">
        <v>16</v>
      </c>
      <c r="I616" s="5" t="str">
        <f>VLOOKUP(B616,Formulas_Majors!A$2:B$1000,2,FALSE)</f>
        <v>Tech</v>
      </c>
      <c r="J616" s="5"/>
      <c r="K616">
        <f t="shared" si="0"/>
        <v>32</v>
      </c>
      <c r="L616" s="7">
        <f t="shared" si="1"/>
        <v>0.35164835164835168</v>
      </c>
      <c r="M616" s="34">
        <f t="shared" si="398"/>
        <v>30</v>
      </c>
      <c r="N616" s="34" t="str">
        <f t="shared" si="399"/>
        <v>Below Benchmark</v>
      </c>
      <c r="O616" s="34">
        <f t="shared" si="400"/>
        <v>41</v>
      </c>
      <c r="P616" s="34" t="str">
        <f t="shared" si="401"/>
        <v>Below Benchmark</v>
      </c>
    </row>
    <row r="617" spans="1:29" ht="15.75" customHeight="1" x14ac:dyDescent="0.75">
      <c r="A617" s="5" t="s">
        <v>430</v>
      </c>
      <c r="B617" s="5" t="s">
        <v>131</v>
      </c>
      <c r="C617" s="5" t="s">
        <v>71</v>
      </c>
      <c r="D617" s="5" t="s">
        <v>79</v>
      </c>
      <c r="E617" s="6">
        <v>490</v>
      </c>
      <c r="F617" s="6">
        <v>107</v>
      </c>
      <c r="G617" s="6">
        <v>434</v>
      </c>
      <c r="H617" s="6">
        <v>117</v>
      </c>
      <c r="I617" s="5" t="str">
        <f>VLOOKUP(B617,Formulas_Majors!A$2:B$1000,2,FALSE)</f>
        <v>Liberal Arts</v>
      </c>
      <c r="J617" s="5"/>
      <c r="K617">
        <f t="shared" si="0"/>
        <v>-56</v>
      </c>
      <c r="L617" s="7">
        <f t="shared" si="1"/>
        <v>-0.11428571428571428</v>
      </c>
      <c r="M617" s="34">
        <f t="shared" si="398"/>
        <v>163</v>
      </c>
      <c r="N617" s="34" t="str">
        <f t="shared" si="399"/>
        <v>Below Benchmark</v>
      </c>
      <c r="O617" s="34">
        <f t="shared" si="400"/>
        <v>145</v>
      </c>
      <c r="P617" s="34" t="str">
        <f t="shared" si="401"/>
        <v>Below Benchmark</v>
      </c>
    </row>
    <row r="618" spans="1:29" ht="15.75" customHeight="1" x14ac:dyDescent="0.75">
      <c r="A618" s="5" t="s">
        <v>430</v>
      </c>
      <c r="B618" s="5" t="s">
        <v>432</v>
      </c>
      <c r="C618" s="5" t="s">
        <v>71</v>
      </c>
      <c r="D618" s="5" t="s">
        <v>79</v>
      </c>
      <c r="E618" s="6">
        <v>47</v>
      </c>
      <c r="F618" s="6">
        <v>25</v>
      </c>
      <c r="G618" s="6">
        <v>65</v>
      </c>
      <c r="H618" s="6">
        <v>20</v>
      </c>
      <c r="I618" s="5" t="str">
        <f>VLOOKUP(B618,Formulas_Majors!A$2:B$1000,2,FALSE)</f>
        <v>Government</v>
      </c>
      <c r="J618" s="5"/>
      <c r="K618">
        <f t="shared" si="0"/>
        <v>18</v>
      </c>
      <c r="L618" s="7">
        <f t="shared" si="1"/>
        <v>0.38297872340425532</v>
      </c>
      <c r="M618" s="34">
        <f t="shared" si="398"/>
        <v>16</v>
      </c>
      <c r="N618" s="34" t="str">
        <f t="shared" si="399"/>
        <v>Above Benchmark</v>
      </c>
      <c r="O618" s="34">
        <f t="shared" si="400"/>
        <v>22</v>
      </c>
      <c r="P618" s="34" t="str">
        <f t="shared" si="401"/>
        <v>Below Benchmark</v>
      </c>
    </row>
    <row r="619" spans="1:29" ht="15.75" customHeight="1" x14ac:dyDescent="0.75">
      <c r="A619" s="5" t="s">
        <v>433</v>
      </c>
      <c r="B619" s="5" t="s">
        <v>17</v>
      </c>
      <c r="C619" s="5" t="s">
        <v>71</v>
      </c>
      <c r="D619" s="5" t="s">
        <v>72</v>
      </c>
      <c r="E619" s="6">
        <v>98</v>
      </c>
      <c r="F619" s="6">
        <v>20</v>
      </c>
      <c r="G619" s="6">
        <v>72</v>
      </c>
      <c r="H619" s="6">
        <v>17</v>
      </c>
      <c r="I619" s="5" t="str">
        <f>VLOOKUP(B619,Formulas_Majors!A$2:B$1000,2,FALSE)</f>
        <v>Finance/Accounting</v>
      </c>
      <c r="J619" s="5"/>
      <c r="K619">
        <f t="shared" si="0"/>
        <v>-26</v>
      </c>
      <c r="L619" s="7">
        <f t="shared" si="1"/>
        <v>-0.26530612244897961</v>
      </c>
      <c r="M619" s="34">
        <f t="shared" si="398"/>
        <v>33</v>
      </c>
      <c r="N619" s="34" t="str">
        <f t="shared" si="399"/>
        <v>Below Benchmark</v>
      </c>
      <c r="O619" s="34">
        <f t="shared" si="400"/>
        <v>24</v>
      </c>
      <c r="P619" s="34" t="str">
        <f t="shared" si="401"/>
        <v>Below Benchmark</v>
      </c>
    </row>
    <row r="620" spans="1:29" ht="15.75" customHeight="1" x14ac:dyDescent="0.75">
      <c r="A620" s="5" t="s">
        <v>433</v>
      </c>
      <c r="B620" s="5" t="s">
        <v>17</v>
      </c>
      <c r="C620" s="5" t="s">
        <v>71</v>
      </c>
      <c r="D620" s="5" t="s">
        <v>76</v>
      </c>
      <c r="E620" s="6">
        <v>108</v>
      </c>
      <c r="F620" s="6">
        <v>27</v>
      </c>
      <c r="G620" s="6">
        <v>120</v>
      </c>
      <c r="H620" s="6">
        <v>25</v>
      </c>
      <c r="I620" s="5" t="str">
        <f>VLOOKUP(B620,Formulas_Majors!A$2:B$1000,2,FALSE)</f>
        <v>Finance/Accounting</v>
      </c>
      <c r="J620" s="5"/>
      <c r="K620">
        <f t="shared" si="0"/>
        <v>12</v>
      </c>
      <c r="L620" s="7">
        <f t="shared" si="1"/>
        <v>0.1111111111111111</v>
      </c>
      <c r="M620" s="34">
        <f t="shared" si="398"/>
        <v>36</v>
      </c>
      <c r="N620" s="34" t="str">
        <f t="shared" si="399"/>
        <v>Below Benchmark</v>
      </c>
      <c r="O620" s="34">
        <f t="shared" si="400"/>
        <v>40</v>
      </c>
      <c r="P620" s="34" t="str">
        <f t="shared" si="401"/>
        <v>Below Benchmark</v>
      </c>
    </row>
    <row r="621" spans="1:29" ht="15.75" customHeight="1" x14ac:dyDescent="0.75">
      <c r="A621" s="5" t="s">
        <v>433</v>
      </c>
      <c r="B621" s="5" t="s">
        <v>434</v>
      </c>
      <c r="C621" s="5" t="s">
        <v>71</v>
      </c>
      <c r="D621" s="5" t="s">
        <v>76</v>
      </c>
      <c r="E621" s="6">
        <v>10</v>
      </c>
      <c r="F621" s="6">
        <v>4</v>
      </c>
      <c r="G621" s="6">
        <v>12</v>
      </c>
      <c r="H621" s="6">
        <v>1</v>
      </c>
      <c r="I621" s="5" t="str">
        <f>VLOOKUP(B621,Formulas_Majors!A$2:B$1000,2,FALSE)</f>
        <v>Finance/Accounting</v>
      </c>
      <c r="J621" s="5"/>
      <c r="K621">
        <f t="shared" si="0"/>
        <v>2</v>
      </c>
      <c r="L621" s="7">
        <f t="shared" si="1"/>
        <v>0.2</v>
      </c>
      <c r="M621" s="34">
        <f t="shared" si="398"/>
        <v>3</v>
      </c>
      <c r="N621" s="34" t="str">
        <f t="shared" si="399"/>
        <v>Above Benchmark</v>
      </c>
      <c r="O621" s="34">
        <f t="shared" si="400"/>
        <v>4</v>
      </c>
      <c r="P621" s="34" t="str">
        <f t="shared" si="401"/>
        <v>Below Benchmark</v>
      </c>
    </row>
    <row r="622" spans="1:29" ht="15.75" customHeight="1" x14ac:dyDescent="0.75">
      <c r="A622" s="5" t="s">
        <v>433</v>
      </c>
      <c r="B622" s="5" t="s">
        <v>435</v>
      </c>
      <c r="C622" s="5" t="s">
        <v>71</v>
      </c>
      <c r="D622" s="5" t="s">
        <v>72</v>
      </c>
      <c r="E622" s="6">
        <v>44</v>
      </c>
      <c r="F622" s="6">
        <v>27</v>
      </c>
      <c r="G622" s="6">
        <v>47</v>
      </c>
      <c r="H622" s="6">
        <v>18</v>
      </c>
      <c r="I622" s="5" t="str">
        <f>VLOOKUP(B622,Formulas_Majors!A$2:B$1000,2,FALSE)</f>
        <v>Health</v>
      </c>
      <c r="J622" s="5"/>
      <c r="K622">
        <f t="shared" si="0"/>
        <v>3</v>
      </c>
      <c r="L622" s="7">
        <f t="shared" si="1"/>
        <v>6.8181818181818177E-2</v>
      </c>
      <c r="M622" s="34">
        <f t="shared" si="398"/>
        <v>15</v>
      </c>
      <c r="N622" s="34" t="str">
        <f t="shared" si="399"/>
        <v>Above Benchmark</v>
      </c>
      <c r="O622" s="34">
        <f t="shared" si="400"/>
        <v>16</v>
      </c>
      <c r="P622" s="34" t="str">
        <f t="shared" si="401"/>
        <v>Above Benchmark</v>
      </c>
    </row>
    <row r="623" spans="1:29" ht="15.75" customHeight="1" x14ac:dyDescent="0.75">
      <c r="A623" s="5" t="s">
        <v>433</v>
      </c>
      <c r="B623" s="5" t="s">
        <v>83</v>
      </c>
      <c r="C623" s="5" t="s">
        <v>71</v>
      </c>
      <c r="D623" s="5" t="s">
        <v>76</v>
      </c>
      <c r="E623" s="6">
        <v>392</v>
      </c>
      <c r="F623" s="6">
        <v>90</v>
      </c>
      <c r="G623" s="6">
        <v>409</v>
      </c>
      <c r="H623" s="6">
        <v>92</v>
      </c>
      <c r="I623" s="5" t="str">
        <f>VLOOKUP(B623,Formulas_Majors!A$2:B$1000,2,FALSE)</f>
        <v>Business-Other</v>
      </c>
      <c r="J623" s="5"/>
      <c r="K623">
        <f t="shared" si="0"/>
        <v>17</v>
      </c>
      <c r="L623" s="7">
        <f t="shared" si="1"/>
        <v>4.336734693877551E-2</v>
      </c>
      <c r="M623" s="34">
        <f t="shared" si="398"/>
        <v>131</v>
      </c>
      <c r="N623" s="34" t="str">
        <f t="shared" si="399"/>
        <v>Below Benchmark</v>
      </c>
      <c r="O623" s="34">
        <f t="shared" si="400"/>
        <v>136</v>
      </c>
      <c r="P623" s="34" t="str">
        <f t="shared" si="401"/>
        <v>Below Benchmark</v>
      </c>
    </row>
    <row r="624" spans="1:29" ht="15.75" customHeight="1" x14ac:dyDescent="0.75">
      <c r="A624" s="5" t="s">
        <v>433</v>
      </c>
      <c r="B624" s="5" t="s">
        <v>436</v>
      </c>
      <c r="C624" s="5" t="s">
        <v>71</v>
      </c>
      <c r="D624" s="5" t="s">
        <v>76</v>
      </c>
      <c r="E624" s="6">
        <v>22</v>
      </c>
      <c r="F624" s="6">
        <v>7</v>
      </c>
      <c r="G624" s="6">
        <v>25</v>
      </c>
      <c r="H624" s="6">
        <v>10</v>
      </c>
      <c r="I624" s="5" t="str">
        <f>VLOOKUP(B624,Formulas_Majors!A$2:B$1000,2,FALSE)</f>
        <v>Engineering - Other</v>
      </c>
      <c r="J624" s="5"/>
      <c r="K624">
        <f t="shared" si="0"/>
        <v>3</v>
      </c>
      <c r="L624" s="7">
        <f t="shared" si="1"/>
        <v>0.13636363636363635</v>
      </c>
      <c r="M624" s="34">
        <f t="shared" si="398"/>
        <v>7</v>
      </c>
      <c r="N624" s="34" t="str">
        <f t="shared" si="399"/>
        <v>Below Benchmark</v>
      </c>
      <c r="O624" s="34">
        <f t="shared" si="400"/>
        <v>8</v>
      </c>
      <c r="P624" s="34" t="str">
        <f t="shared" si="401"/>
        <v>Above Benchmark</v>
      </c>
    </row>
    <row r="625" spans="1:29" ht="15.75" customHeight="1" x14ac:dyDescent="0.75">
      <c r="A625" s="5" t="s">
        <v>433</v>
      </c>
      <c r="B625" s="5" t="s">
        <v>437</v>
      </c>
      <c r="C625" s="5" t="s">
        <v>71</v>
      </c>
      <c r="D625" s="5" t="s">
        <v>76</v>
      </c>
      <c r="E625" s="6">
        <v>80</v>
      </c>
      <c r="F625" s="6">
        <v>15</v>
      </c>
      <c r="G625" s="6">
        <v>65</v>
      </c>
      <c r="H625" s="6">
        <v>4</v>
      </c>
      <c r="I625" s="5" t="str">
        <f>VLOOKUP(B625,Formulas_Majors!A$2:B$1000,2,FALSE)</f>
        <v>Architecture/MEC Engineering/Construction</v>
      </c>
      <c r="J625" s="5"/>
      <c r="K625">
        <f t="shared" si="0"/>
        <v>-15</v>
      </c>
      <c r="L625" s="7">
        <f t="shared" si="1"/>
        <v>-0.1875</v>
      </c>
      <c r="M625" s="34">
        <f t="shared" si="398"/>
        <v>27</v>
      </c>
      <c r="N625" s="34" t="str">
        <f t="shared" si="399"/>
        <v>Below Benchmark</v>
      </c>
      <c r="O625" s="34">
        <f t="shared" si="400"/>
        <v>22</v>
      </c>
      <c r="P625" s="34" t="str">
        <f t="shared" si="401"/>
        <v>Below Benchmark</v>
      </c>
    </row>
    <row r="626" spans="1:29" ht="15.75" customHeight="1" x14ac:dyDescent="0.75">
      <c r="A626" s="5" t="s">
        <v>433</v>
      </c>
      <c r="B626" s="5" t="s">
        <v>173</v>
      </c>
      <c r="C626" s="5" t="s">
        <v>71</v>
      </c>
      <c r="D626" s="5" t="s">
        <v>76</v>
      </c>
      <c r="E626" s="6">
        <v>111</v>
      </c>
      <c r="F626" s="6">
        <v>41</v>
      </c>
      <c r="G626" s="6">
        <v>110</v>
      </c>
      <c r="H626" s="6">
        <v>42</v>
      </c>
      <c r="I626" s="5" t="str">
        <f>VLOOKUP(B626,Formulas_Majors!A$2:B$1000,2,FALSE)</f>
        <v>Health</v>
      </c>
      <c r="J626" s="5"/>
      <c r="K626">
        <f t="shared" si="0"/>
        <v>-1</v>
      </c>
      <c r="L626" s="7">
        <f t="shared" si="1"/>
        <v>-9.0090090090090089E-3</v>
      </c>
      <c r="M626" s="34">
        <f t="shared" si="398"/>
        <v>37</v>
      </c>
      <c r="N626" s="34" t="str">
        <f t="shared" si="399"/>
        <v>Above Benchmark</v>
      </c>
      <c r="O626" s="34">
        <f t="shared" si="400"/>
        <v>37</v>
      </c>
      <c r="P626" s="34" t="str">
        <f t="shared" si="401"/>
        <v>Above Benchmark</v>
      </c>
    </row>
    <row r="627" spans="1:29" ht="15.75" customHeight="1" x14ac:dyDescent="0.75">
      <c r="A627" s="5" t="s">
        <v>433</v>
      </c>
      <c r="B627" s="5" t="s">
        <v>89</v>
      </c>
      <c r="C627" s="5" t="s">
        <v>71</v>
      </c>
      <c r="D627" s="5" t="s">
        <v>79</v>
      </c>
      <c r="E627" s="6">
        <v>531</v>
      </c>
      <c r="F627" s="6">
        <v>115</v>
      </c>
      <c r="G627" s="6">
        <v>553</v>
      </c>
      <c r="H627" s="6">
        <v>112</v>
      </c>
      <c r="I627" s="5" t="str">
        <f>VLOOKUP(B627,Formulas_Majors!A$2:B$1000,2,FALSE)</f>
        <v>Criminal Justice</v>
      </c>
      <c r="J627" s="5"/>
      <c r="K627">
        <f t="shared" si="0"/>
        <v>22</v>
      </c>
      <c r="L627" s="7">
        <f t="shared" si="1"/>
        <v>4.1431261770244823E-2</v>
      </c>
      <c r="M627" s="34">
        <f t="shared" si="398"/>
        <v>177</v>
      </c>
      <c r="N627" s="34" t="str">
        <f t="shared" si="399"/>
        <v>Below Benchmark</v>
      </c>
      <c r="O627" s="34">
        <f t="shared" si="400"/>
        <v>184</v>
      </c>
      <c r="P627" s="34" t="str">
        <f t="shared" si="401"/>
        <v>Below Benchmark</v>
      </c>
    </row>
    <row r="628" spans="1:29" ht="15.75" customHeight="1" x14ac:dyDescent="0.75">
      <c r="A628" s="5" t="s">
        <v>433</v>
      </c>
      <c r="B628" s="5" t="s">
        <v>438</v>
      </c>
      <c r="C628" s="5" t="s">
        <v>71</v>
      </c>
      <c r="D628" s="5" t="s">
        <v>72</v>
      </c>
      <c r="E628" s="6">
        <v>452</v>
      </c>
      <c r="F628" s="6">
        <v>34</v>
      </c>
      <c r="G628" s="6">
        <v>440</v>
      </c>
      <c r="H628" s="6">
        <v>39</v>
      </c>
      <c r="I628" s="5" t="str">
        <f>VLOOKUP(B628,Formulas_Majors!A$2:B$1000,2,FALSE)</f>
        <v>Health</v>
      </c>
      <c r="J628" s="5"/>
      <c r="K628">
        <f t="shared" si="0"/>
        <v>-12</v>
      </c>
      <c r="L628" s="7">
        <f t="shared" si="1"/>
        <v>-2.6548672566371681E-2</v>
      </c>
      <c r="M628" s="34">
        <f t="shared" si="398"/>
        <v>151</v>
      </c>
      <c r="N628" s="34" t="str">
        <f t="shared" si="399"/>
        <v>Below Benchmark</v>
      </c>
      <c r="O628" s="34">
        <f t="shared" si="400"/>
        <v>147</v>
      </c>
      <c r="P628" s="34" t="str">
        <f t="shared" si="401"/>
        <v>Below Benchmark</v>
      </c>
    </row>
    <row r="629" spans="1:29" ht="15.75" customHeight="1" x14ac:dyDescent="0.75">
      <c r="A629" s="5" t="s">
        <v>433</v>
      </c>
      <c r="B629" s="5" t="s">
        <v>439</v>
      </c>
      <c r="C629" s="5" t="s">
        <v>71</v>
      </c>
      <c r="D629" s="5" t="s">
        <v>72</v>
      </c>
      <c r="E629" s="6">
        <v>151</v>
      </c>
      <c r="F629" s="6">
        <v>32</v>
      </c>
      <c r="G629" s="6">
        <v>159</v>
      </c>
      <c r="H629" s="6">
        <v>30</v>
      </c>
      <c r="I629" s="5" t="str">
        <f>VLOOKUP(B629,Formulas_Majors!A$2:B$1000,2,FALSE)</f>
        <v>Communications/Media</v>
      </c>
      <c r="J629" s="5"/>
      <c r="K629">
        <f t="shared" si="0"/>
        <v>8</v>
      </c>
      <c r="L629" s="7">
        <f t="shared" si="1"/>
        <v>5.2980132450331126E-2</v>
      </c>
      <c r="M629" s="34">
        <f t="shared" si="398"/>
        <v>50</v>
      </c>
      <c r="N629" s="34" t="str">
        <f t="shared" si="399"/>
        <v>Below Benchmark</v>
      </c>
      <c r="O629" s="34">
        <f t="shared" si="400"/>
        <v>53</v>
      </c>
      <c r="P629" s="34" t="str">
        <f t="shared" si="401"/>
        <v>Below Benchmark</v>
      </c>
    </row>
    <row r="630" spans="1:29" ht="15.75" customHeight="1" x14ac:dyDescent="0.75">
      <c r="A630" s="5" t="s">
        <v>433</v>
      </c>
      <c r="B630" s="5" t="s">
        <v>440</v>
      </c>
      <c r="C630" s="5" t="s">
        <v>71</v>
      </c>
      <c r="D630" s="5" t="s">
        <v>72</v>
      </c>
      <c r="E630" s="6">
        <v>73</v>
      </c>
      <c r="F630" s="6">
        <v>8</v>
      </c>
      <c r="G630" s="6">
        <v>83</v>
      </c>
      <c r="H630" s="6">
        <v>6</v>
      </c>
      <c r="I630" s="5" t="str">
        <f>VLOOKUP(B630,Formulas_Majors!A$2:B$1000,2,FALSE)</f>
        <v>Performance and Fine Arts</v>
      </c>
      <c r="J630" s="5"/>
      <c r="K630">
        <f t="shared" si="0"/>
        <v>10</v>
      </c>
      <c r="L630" s="7">
        <f t="shared" si="1"/>
        <v>0.13698630136986301</v>
      </c>
      <c r="M630" s="34">
        <f t="shared" si="398"/>
        <v>24</v>
      </c>
      <c r="N630" s="34" t="str">
        <f t="shared" si="399"/>
        <v>Below Benchmark</v>
      </c>
      <c r="O630" s="34">
        <f t="shared" si="400"/>
        <v>28</v>
      </c>
      <c r="P630" s="34" t="str">
        <f t="shared" si="401"/>
        <v>Below Benchmark</v>
      </c>
    </row>
    <row r="631" spans="1:29" ht="15.75" customHeight="1" x14ac:dyDescent="0.75">
      <c r="A631" s="5" t="s">
        <v>433</v>
      </c>
      <c r="B631" s="5" t="s">
        <v>441</v>
      </c>
      <c r="C631" s="5" t="s">
        <v>71</v>
      </c>
      <c r="D631" s="5" t="s">
        <v>72</v>
      </c>
      <c r="E631" s="6">
        <v>445</v>
      </c>
      <c r="F631" s="6">
        <v>113</v>
      </c>
      <c r="G631" s="6">
        <v>425</v>
      </c>
      <c r="H631" s="6">
        <v>100</v>
      </c>
      <c r="I631" s="5" t="str">
        <f>VLOOKUP(B631,Formulas_Majors!A$2:B$1000,2,FALSE)</f>
        <v>Education</v>
      </c>
      <c r="J631" s="5"/>
      <c r="K631">
        <f t="shared" si="0"/>
        <v>-20</v>
      </c>
      <c r="L631" s="7">
        <f t="shared" si="1"/>
        <v>-4.49438202247191E-2</v>
      </c>
      <c r="M631" s="34">
        <f t="shared" si="398"/>
        <v>148</v>
      </c>
      <c r="N631" s="34" t="str">
        <f t="shared" si="399"/>
        <v>Below Benchmark</v>
      </c>
      <c r="O631" s="34">
        <f t="shared" si="400"/>
        <v>142</v>
      </c>
      <c r="P631" s="34" t="str">
        <f t="shared" si="401"/>
        <v>Below Benchmark</v>
      </c>
      <c r="Q631" s="8"/>
      <c r="R631" s="8"/>
      <c r="S631" s="8"/>
      <c r="T631" s="8"/>
      <c r="U631" s="8"/>
      <c r="V631" s="8"/>
      <c r="W631" s="8"/>
      <c r="X631" s="8"/>
      <c r="Y631" s="8"/>
      <c r="Z631" s="8"/>
      <c r="AA631" s="8"/>
      <c r="AB631" s="8"/>
      <c r="AC631" s="8"/>
    </row>
    <row r="632" spans="1:29" ht="15.75" customHeight="1" x14ac:dyDescent="0.75">
      <c r="A632" s="5" t="s">
        <v>433</v>
      </c>
      <c r="B632" s="5" t="s">
        <v>442</v>
      </c>
      <c r="C632" s="5" t="s">
        <v>71</v>
      </c>
      <c r="D632" s="5" t="s">
        <v>76</v>
      </c>
      <c r="E632" s="6">
        <v>97</v>
      </c>
      <c r="F632" s="6">
        <v>17</v>
      </c>
      <c r="G632" s="6">
        <v>91</v>
      </c>
      <c r="H632" s="6">
        <v>10</v>
      </c>
      <c r="I632" s="5" t="str">
        <f>VLOOKUP(B632,Formulas_Majors!A$2:B$1000,2,FALSE)</f>
        <v>Architecture/MEC Engineering/Construction</v>
      </c>
      <c r="J632" s="5"/>
      <c r="K632">
        <f t="shared" si="0"/>
        <v>-6</v>
      </c>
      <c r="L632" s="7">
        <f t="shared" si="1"/>
        <v>-6.1855670103092786E-2</v>
      </c>
      <c r="M632" s="34">
        <f t="shared" si="398"/>
        <v>32</v>
      </c>
      <c r="N632" s="34" t="str">
        <f t="shared" si="399"/>
        <v>Below Benchmark</v>
      </c>
      <c r="O632" s="34">
        <f t="shared" si="400"/>
        <v>30</v>
      </c>
      <c r="P632" s="34" t="str">
        <f t="shared" si="401"/>
        <v>Below Benchmark</v>
      </c>
    </row>
    <row r="633" spans="1:29" ht="15.75" customHeight="1" x14ac:dyDescent="0.75">
      <c r="A633" s="5" t="s">
        <v>433</v>
      </c>
      <c r="B633" s="5" t="s">
        <v>443</v>
      </c>
      <c r="C633" s="5" t="s">
        <v>71</v>
      </c>
      <c r="D633" s="5" t="s">
        <v>76</v>
      </c>
      <c r="E633" s="6">
        <v>24</v>
      </c>
      <c r="F633" s="6">
        <v>0</v>
      </c>
      <c r="G633" s="6">
        <v>30</v>
      </c>
      <c r="H633" s="6">
        <v>3</v>
      </c>
      <c r="I633" s="5" t="str">
        <f>VLOOKUP(B633,Formulas_Majors!A$2:B$1000,2,FALSE)</f>
        <v>Health</v>
      </c>
      <c r="J633" s="5"/>
      <c r="K633">
        <f t="shared" si="0"/>
        <v>6</v>
      </c>
      <c r="L633" s="7">
        <f t="shared" si="1"/>
        <v>0.25</v>
      </c>
      <c r="M633" s="34">
        <f t="shared" si="398"/>
        <v>8</v>
      </c>
      <c r="N633" s="34" t="str">
        <f t="shared" si="399"/>
        <v>Below Benchmark</v>
      </c>
      <c r="O633" s="34">
        <f t="shared" si="400"/>
        <v>10</v>
      </c>
      <c r="P633" s="34" t="str">
        <f t="shared" si="401"/>
        <v>Below Benchmark</v>
      </c>
    </row>
    <row r="634" spans="1:29" ht="15.75" customHeight="1" x14ac:dyDescent="0.75">
      <c r="A634" s="5" t="s">
        <v>433</v>
      </c>
      <c r="B634" s="5" t="s">
        <v>444</v>
      </c>
      <c r="C634" s="5" t="s">
        <v>71</v>
      </c>
      <c r="D634" s="5" t="s">
        <v>72</v>
      </c>
      <c r="E634" s="6">
        <v>197</v>
      </c>
      <c r="F634" s="6">
        <v>38</v>
      </c>
      <c r="G634" s="6">
        <v>197</v>
      </c>
      <c r="H634" s="6">
        <v>37</v>
      </c>
      <c r="I634" s="5" t="str">
        <f>VLOOKUP(B634,Formulas_Majors!A$2:B$1000,2,FALSE)</f>
        <v>Tech</v>
      </c>
      <c r="J634" s="5"/>
      <c r="K634">
        <f t="shared" si="0"/>
        <v>0</v>
      </c>
      <c r="L634" s="7">
        <f t="shared" si="1"/>
        <v>0</v>
      </c>
      <c r="M634" s="34">
        <f t="shared" si="398"/>
        <v>66</v>
      </c>
      <c r="N634" s="34" t="str">
        <f t="shared" si="399"/>
        <v>Below Benchmark</v>
      </c>
      <c r="O634" s="34">
        <f t="shared" si="400"/>
        <v>66</v>
      </c>
      <c r="P634" s="34" t="str">
        <f t="shared" si="401"/>
        <v>Below Benchmark</v>
      </c>
      <c r="Q634" s="8"/>
      <c r="R634" s="8"/>
      <c r="S634" s="8"/>
      <c r="T634" s="8"/>
      <c r="U634" s="8"/>
      <c r="V634" s="8"/>
      <c r="W634" s="8"/>
      <c r="X634" s="8"/>
      <c r="Y634" s="8"/>
      <c r="Z634" s="8"/>
      <c r="AA634" s="8"/>
      <c r="AB634" s="8"/>
      <c r="AC634" s="8"/>
    </row>
    <row r="635" spans="1:29" ht="15.75" customHeight="1" x14ac:dyDescent="0.75">
      <c r="A635" s="5" t="s">
        <v>433</v>
      </c>
      <c r="B635" s="5" t="s">
        <v>131</v>
      </c>
      <c r="C635" s="5" t="s">
        <v>71</v>
      </c>
      <c r="D635" s="5" t="s">
        <v>79</v>
      </c>
      <c r="E635" s="6">
        <v>1976</v>
      </c>
      <c r="F635" s="6">
        <v>497</v>
      </c>
      <c r="G635" s="6">
        <v>1741</v>
      </c>
      <c r="H635" s="6">
        <v>546</v>
      </c>
      <c r="I635" s="5" t="str">
        <f>VLOOKUP(B635,Formulas_Majors!A$2:B$1000,2,FALSE)</f>
        <v>Liberal Arts</v>
      </c>
      <c r="J635" s="5"/>
      <c r="K635">
        <f t="shared" si="0"/>
        <v>-235</v>
      </c>
      <c r="L635" s="7">
        <f t="shared" si="1"/>
        <v>-0.11892712550607287</v>
      </c>
      <c r="M635" s="34">
        <f t="shared" si="398"/>
        <v>659</v>
      </c>
      <c r="N635" s="34" t="str">
        <f t="shared" si="399"/>
        <v>Below Benchmark</v>
      </c>
      <c r="O635" s="34">
        <f t="shared" si="400"/>
        <v>580</v>
      </c>
      <c r="P635" s="34" t="str">
        <f t="shared" si="401"/>
        <v>Below Benchmark</v>
      </c>
    </row>
    <row r="636" spans="1:29" ht="15.75" customHeight="1" x14ac:dyDescent="0.75">
      <c r="A636" s="5" t="s">
        <v>433</v>
      </c>
      <c r="B636" s="5" t="s">
        <v>131</v>
      </c>
      <c r="C636" s="5" t="s">
        <v>71</v>
      </c>
      <c r="D636" s="5" t="s">
        <v>76</v>
      </c>
      <c r="E636" s="6">
        <v>216</v>
      </c>
      <c r="F636" s="6">
        <v>19</v>
      </c>
      <c r="G636" s="6">
        <v>237</v>
      </c>
      <c r="H636" s="6">
        <v>20</v>
      </c>
      <c r="I636" s="5" t="str">
        <f>VLOOKUP(B636,Formulas_Majors!A$2:B$1000,2,FALSE)</f>
        <v>Liberal Arts</v>
      </c>
      <c r="J636" s="5"/>
      <c r="K636">
        <f t="shared" si="0"/>
        <v>21</v>
      </c>
      <c r="L636" s="7">
        <f t="shared" si="1"/>
        <v>9.7222222222222224E-2</v>
      </c>
      <c r="M636" s="34">
        <f t="shared" si="398"/>
        <v>72</v>
      </c>
      <c r="N636" s="34" t="str">
        <f t="shared" si="399"/>
        <v>Below Benchmark</v>
      </c>
      <c r="O636" s="34">
        <f t="shared" si="400"/>
        <v>79</v>
      </c>
      <c r="P636" s="34" t="str">
        <f t="shared" si="401"/>
        <v>Below Benchmark</v>
      </c>
    </row>
    <row r="637" spans="1:29" ht="15.75" customHeight="1" x14ac:dyDescent="0.75">
      <c r="A637" s="5" t="s">
        <v>433</v>
      </c>
      <c r="B637" s="5" t="s">
        <v>55</v>
      </c>
      <c r="C637" s="5" t="s">
        <v>71</v>
      </c>
      <c r="D637" s="5" t="s">
        <v>76</v>
      </c>
      <c r="E637" s="6">
        <v>60</v>
      </c>
      <c r="F637" s="6">
        <v>12</v>
      </c>
      <c r="G637" s="6">
        <v>65</v>
      </c>
      <c r="H637" s="6">
        <v>16</v>
      </c>
      <c r="I637" s="5" t="str">
        <f>VLOOKUP(B637,Formulas_Majors!A$2:B$1000,2,FALSE)</f>
        <v>Mathematics</v>
      </c>
      <c r="J637" s="5"/>
      <c r="K637">
        <f t="shared" si="0"/>
        <v>5</v>
      </c>
      <c r="L637" s="7">
        <f t="shared" si="1"/>
        <v>8.3333333333333329E-2</v>
      </c>
      <c r="M637" s="34">
        <f t="shared" si="398"/>
        <v>20</v>
      </c>
      <c r="N637" s="34" t="str">
        <f t="shared" si="399"/>
        <v>Below Benchmark</v>
      </c>
      <c r="O637" s="34">
        <f t="shared" si="400"/>
        <v>22</v>
      </c>
      <c r="P637" s="34" t="str">
        <f t="shared" si="401"/>
        <v>Below Benchmark</v>
      </c>
    </row>
    <row r="638" spans="1:29" ht="15.75" customHeight="1" x14ac:dyDescent="0.75">
      <c r="A638" s="5" t="s">
        <v>433</v>
      </c>
      <c r="B638" s="5" t="s">
        <v>445</v>
      </c>
      <c r="C638" s="5" t="s">
        <v>71</v>
      </c>
      <c r="D638" s="5" t="s">
        <v>76</v>
      </c>
      <c r="E638" s="6">
        <v>63</v>
      </c>
      <c r="F638" s="6">
        <v>3</v>
      </c>
      <c r="G638" s="6">
        <v>52</v>
      </c>
      <c r="H638" s="6">
        <v>5</v>
      </c>
      <c r="I638" s="5" t="str">
        <f>VLOOKUP(B638,Formulas_Majors!A$2:B$1000,2,FALSE)</f>
        <v>Architecture/MEC Engineering/Construction</v>
      </c>
      <c r="J638" s="5"/>
      <c r="K638">
        <f t="shared" si="0"/>
        <v>-11</v>
      </c>
      <c r="L638" s="7">
        <f t="shared" si="1"/>
        <v>-0.17460317460317459</v>
      </c>
      <c r="M638" s="34">
        <f t="shared" si="398"/>
        <v>21</v>
      </c>
      <c r="N638" s="34" t="str">
        <f t="shared" si="399"/>
        <v>Below Benchmark</v>
      </c>
      <c r="O638" s="34">
        <f t="shared" si="400"/>
        <v>17</v>
      </c>
      <c r="P638" s="34" t="str">
        <f t="shared" si="401"/>
        <v>Below Benchmark</v>
      </c>
    </row>
    <row r="639" spans="1:29" ht="15.75" customHeight="1" x14ac:dyDescent="0.75">
      <c r="A639" s="5" t="s">
        <v>433</v>
      </c>
      <c r="B639" s="5" t="s">
        <v>107</v>
      </c>
      <c r="C639" s="5" t="s">
        <v>71</v>
      </c>
      <c r="D639" s="5" t="s">
        <v>72</v>
      </c>
      <c r="E639" s="6">
        <v>778</v>
      </c>
      <c r="F639" s="6">
        <v>55</v>
      </c>
      <c r="G639" s="6">
        <v>787</v>
      </c>
      <c r="H639" s="6">
        <v>62</v>
      </c>
      <c r="I639" s="5" t="str">
        <f>VLOOKUP(B639,Formulas_Majors!A$2:B$1000,2,FALSE)</f>
        <v>Nursing</v>
      </c>
      <c r="J639" s="5"/>
      <c r="K639">
        <f t="shared" si="0"/>
        <v>9</v>
      </c>
      <c r="L639" s="7">
        <f t="shared" si="1"/>
        <v>1.1568123393316195E-2</v>
      </c>
      <c r="M639" s="34">
        <f t="shared" si="398"/>
        <v>259</v>
      </c>
      <c r="N639" s="34" t="str">
        <f t="shared" si="399"/>
        <v>Below Benchmark</v>
      </c>
      <c r="O639" s="34">
        <f t="shared" si="400"/>
        <v>262</v>
      </c>
      <c r="P639" s="34" t="str">
        <f t="shared" si="401"/>
        <v>Below Benchmark</v>
      </c>
    </row>
    <row r="640" spans="1:29" ht="15.75" customHeight="1" x14ac:dyDescent="0.75">
      <c r="A640" s="5" t="s">
        <v>433</v>
      </c>
      <c r="B640" s="5" t="s">
        <v>446</v>
      </c>
      <c r="C640" s="5" t="s">
        <v>71</v>
      </c>
      <c r="D640" s="5" t="s">
        <v>72</v>
      </c>
      <c r="E640" s="6">
        <v>2</v>
      </c>
      <c r="F640" s="6">
        <v>0</v>
      </c>
      <c r="G640" s="6">
        <v>2</v>
      </c>
      <c r="H640" s="6">
        <v>0</v>
      </c>
      <c r="I640" s="5" t="str">
        <f>VLOOKUP(B640,Formulas_Majors!A$2:B$1000,2,FALSE)</f>
        <v>Health</v>
      </c>
      <c r="J640" s="5"/>
      <c r="K640">
        <f t="shared" si="0"/>
        <v>0</v>
      </c>
      <c r="L640" s="7">
        <f t="shared" si="1"/>
        <v>0</v>
      </c>
      <c r="M640" s="34">
        <f t="shared" si="398"/>
        <v>1</v>
      </c>
      <c r="N640" s="34" t="str">
        <f t="shared" si="399"/>
        <v>Below Benchmark</v>
      </c>
      <c r="O640" s="34">
        <f t="shared" si="400"/>
        <v>1</v>
      </c>
      <c r="P640" s="34" t="str">
        <f t="shared" si="401"/>
        <v>Below Benchmark</v>
      </c>
    </row>
    <row r="641" spans="1:16" ht="15.75" customHeight="1" x14ac:dyDescent="0.75">
      <c r="A641" s="5" t="s">
        <v>433</v>
      </c>
      <c r="B641" s="5" t="s">
        <v>447</v>
      </c>
      <c r="C641" s="5" t="s">
        <v>73</v>
      </c>
      <c r="D641" s="5" t="s">
        <v>74</v>
      </c>
      <c r="E641" s="6">
        <v>1</v>
      </c>
      <c r="F641" s="6">
        <v>0</v>
      </c>
      <c r="G641" s="6">
        <v>2</v>
      </c>
      <c r="H641" s="6">
        <v>0</v>
      </c>
      <c r="I641" s="5" t="str">
        <f>VLOOKUP(B641,Formulas_Majors!A$2:B$1000,2,FALSE)</f>
        <v>Others</v>
      </c>
      <c r="J641" s="5"/>
      <c r="K641">
        <f t="shared" si="0"/>
        <v>1</v>
      </c>
      <c r="L641" s="7">
        <f t="shared" si="1"/>
        <v>1</v>
      </c>
      <c r="M641" s="37"/>
      <c r="N641" s="37"/>
      <c r="O641" s="38"/>
      <c r="P641" s="38"/>
    </row>
    <row r="642" spans="1:16" ht="15.75" customHeight="1" x14ac:dyDescent="0.75">
      <c r="A642" s="5" t="s">
        <v>433</v>
      </c>
      <c r="B642" s="5" t="s">
        <v>448</v>
      </c>
      <c r="C642" s="5" t="s">
        <v>71</v>
      </c>
      <c r="D642" s="5" t="s">
        <v>72</v>
      </c>
      <c r="E642" s="6">
        <v>79</v>
      </c>
      <c r="F642" s="6">
        <v>14</v>
      </c>
      <c r="G642" s="6">
        <v>73</v>
      </c>
      <c r="H642" s="6">
        <v>18</v>
      </c>
      <c r="I642" s="5" t="str">
        <f>VLOOKUP(B642,Formulas_Majors!A$2:B$1000,2,FALSE)</f>
        <v>Others</v>
      </c>
      <c r="J642" s="5"/>
      <c r="K642">
        <f t="shared" si="0"/>
        <v>-6</v>
      </c>
      <c r="L642" s="7">
        <f t="shared" si="1"/>
        <v>-7.5949367088607597E-2</v>
      </c>
      <c r="M642" s="34">
        <f t="shared" ref="M642:M643" si="402">ROUND(E642*1/3,)</f>
        <v>26</v>
      </c>
      <c r="N642" s="34" t="str">
        <f t="shared" ref="N642:N643" si="403">IF(F642&gt;M642,"Above Benchmark","Below Benchmark")</f>
        <v>Below Benchmark</v>
      </c>
      <c r="O642" s="34">
        <f t="shared" ref="O642:O643" si="404">ROUND(G642*1/3,)</f>
        <v>24</v>
      </c>
      <c r="P642" s="34" t="str">
        <f t="shared" ref="P642:P643" si="405">IF(H642&gt;O642,"Above Benchmark", "Below Benchmark")</f>
        <v>Below Benchmark</v>
      </c>
    </row>
    <row r="643" spans="1:16" ht="15.75" customHeight="1" x14ac:dyDescent="0.75">
      <c r="A643" s="5" t="s">
        <v>433</v>
      </c>
      <c r="B643" s="5" t="s">
        <v>449</v>
      </c>
      <c r="C643" s="5" t="s">
        <v>71</v>
      </c>
      <c r="D643" s="5" t="s">
        <v>76</v>
      </c>
      <c r="E643" s="6">
        <v>7</v>
      </c>
      <c r="F643" s="6">
        <v>0</v>
      </c>
      <c r="G643" s="6">
        <v>7</v>
      </c>
      <c r="H643" s="6">
        <v>0</v>
      </c>
      <c r="I643" s="5" t="str">
        <f>VLOOKUP(B643,Formulas_Majors!A$2:B$1000,2,FALSE)</f>
        <v>Criminal Justice</v>
      </c>
      <c r="J643" s="5"/>
      <c r="K643">
        <f t="shared" si="0"/>
        <v>0</v>
      </c>
      <c r="L643" s="7">
        <f t="shared" si="1"/>
        <v>0</v>
      </c>
      <c r="M643" s="34">
        <f t="shared" si="402"/>
        <v>2</v>
      </c>
      <c r="N643" s="34" t="str">
        <f t="shared" si="403"/>
        <v>Below Benchmark</v>
      </c>
      <c r="O643" s="34">
        <f t="shared" si="404"/>
        <v>2</v>
      </c>
      <c r="P643" s="34" t="str">
        <f t="shared" si="405"/>
        <v>Below Benchmark</v>
      </c>
    </row>
    <row r="644" spans="1:16" ht="15.75" customHeight="1" x14ac:dyDescent="0.75">
      <c r="A644" s="5" t="s">
        <v>433</v>
      </c>
      <c r="B644" s="5" t="s">
        <v>450</v>
      </c>
      <c r="C644" s="5" t="s">
        <v>73</v>
      </c>
      <c r="D644" s="5" t="s">
        <v>74</v>
      </c>
      <c r="E644" s="6">
        <v>80</v>
      </c>
      <c r="F644" s="6">
        <v>23</v>
      </c>
      <c r="G644" s="6">
        <v>43</v>
      </c>
      <c r="H644" s="6">
        <v>13</v>
      </c>
      <c r="I644" s="5" t="str">
        <f>VLOOKUP(B644,Formulas_Majors!A$2:B$1000,2,FALSE)</f>
        <v>Nursing</v>
      </c>
      <c r="J644" s="5"/>
      <c r="K644">
        <f t="shared" si="0"/>
        <v>-37</v>
      </c>
      <c r="L644" s="7">
        <f t="shared" si="1"/>
        <v>-0.46250000000000002</v>
      </c>
      <c r="M644" s="37"/>
      <c r="N644" s="37"/>
      <c r="O644" s="38"/>
      <c r="P644" s="38"/>
    </row>
    <row r="645" spans="1:16" ht="15.75" customHeight="1" x14ac:dyDescent="0.75">
      <c r="A645" s="5" t="s">
        <v>433</v>
      </c>
      <c r="B645" s="5" t="s">
        <v>60</v>
      </c>
      <c r="C645" s="5" t="s">
        <v>71</v>
      </c>
      <c r="D645" s="5" t="s">
        <v>72</v>
      </c>
      <c r="E645" s="6">
        <v>53</v>
      </c>
      <c r="F645" s="6">
        <v>9</v>
      </c>
      <c r="G645" s="6">
        <v>34</v>
      </c>
      <c r="H645" s="6">
        <v>12</v>
      </c>
      <c r="I645" s="5" t="str">
        <f>VLOOKUP(B645,Formulas_Majors!A$2:B$1000,2,FALSE)</f>
        <v>Government</v>
      </c>
      <c r="J645" s="5"/>
      <c r="K645">
        <f t="shared" si="0"/>
        <v>-19</v>
      </c>
      <c r="L645" s="7">
        <f t="shared" si="1"/>
        <v>-0.35849056603773582</v>
      </c>
      <c r="M645" s="34">
        <f t="shared" ref="M645:M649" si="406">ROUND(E645*1/3,)</f>
        <v>18</v>
      </c>
      <c r="N645" s="34" t="str">
        <f t="shared" ref="N645:N649" si="407">IF(F645&gt;M645,"Above Benchmark","Below Benchmark")</f>
        <v>Below Benchmark</v>
      </c>
      <c r="O645" s="34">
        <f t="shared" ref="O645:O649" si="408">ROUND(G645*1/3,)</f>
        <v>11</v>
      </c>
      <c r="P645" s="34" t="str">
        <f t="shared" ref="P645:P649" si="409">IF(H645&gt;O645,"Above Benchmark", "Below Benchmark")</f>
        <v>Above Benchmark</v>
      </c>
    </row>
    <row r="646" spans="1:16" ht="15.75" customHeight="1" x14ac:dyDescent="0.75">
      <c r="A646" s="5" t="s">
        <v>433</v>
      </c>
      <c r="B646" s="5" t="s">
        <v>451</v>
      </c>
      <c r="C646" s="5" t="s">
        <v>71</v>
      </c>
      <c r="D646" s="5" t="s">
        <v>72</v>
      </c>
      <c r="E646" s="6">
        <v>19</v>
      </c>
      <c r="F646" s="6">
        <v>5</v>
      </c>
      <c r="G646" s="6">
        <v>18</v>
      </c>
      <c r="H646" s="6">
        <v>1</v>
      </c>
      <c r="I646" s="5" t="str">
        <f>VLOOKUP(B646,Formulas_Majors!A$2:B$1000,2,FALSE)</f>
        <v>Law</v>
      </c>
      <c r="J646" s="5"/>
      <c r="K646">
        <f t="shared" si="0"/>
        <v>-1</v>
      </c>
      <c r="L646" s="7">
        <f t="shared" si="1"/>
        <v>-5.2631578947368418E-2</v>
      </c>
      <c r="M646" s="34">
        <f t="shared" si="406"/>
        <v>6</v>
      </c>
      <c r="N646" s="34" t="str">
        <f t="shared" si="407"/>
        <v>Below Benchmark</v>
      </c>
      <c r="O646" s="34">
        <f t="shared" si="408"/>
        <v>6</v>
      </c>
      <c r="P646" s="34" t="str">
        <f t="shared" si="409"/>
        <v>Below Benchmark</v>
      </c>
    </row>
    <row r="647" spans="1:16" ht="15.75" customHeight="1" x14ac:dyDescent="0.75">
      <c r="A647" s="5" t="s">
        <v>433</v>
      </c>
      <c r="B647" s="5" t="s">
        <v>140</v>
      </c>
      <c r="C647" s="5" t="s">
        <v>71</v>
      </c>
      <c r="D647" s="5" t="s">
        <v>72</v>
      </c>
      <c r="E647" s="6">
        <v>362</v>
      </c>
      <c r="F647" s="6">
        <v>24</v>
      </c>
      <c r="G647" s="6">
        <v>358</v>
      </c>
      <c r="H647" s="6">
        <v>28</v>
      </c>
      <c r="I647" s="5" t="str">
        <f>VLOOKUP(B647,Formulas_Majors!A$2:B$1000,2,FALSE)</f>
        <v>Health</v>
      </c>
      <c r="J647" s="5"/>
      <c r="K647">
        <f t="shared" si="0"/>
        <v>-4</v>
      </c>
      <c r="L647" s="7">
        <f t="shared" si="1"/>
        <v>-1.1049723756906077E-2</v>
      </c>
      <c r="M647" s="34">
        <f t="shared" si="406"/>
        <v>121</v>
      </c>
      <c r="N647" s="34" t="str">
        <f t="shared" si="407"/>
        <v>Below Benchmark</v>
      </c>
      <c r="O647" s="34">
        <f t="shared" si="408"/>
        <v>119</v>
      </c>
      <c r="P647" s="34" t="str">
        <f t="shared" si="409"/>
        <v>Below Benchmark</v>
      </c>
    </row>
    <row r="648" spans="1:16" ht="15.75" customHeight="1" x14ac:dyDescent="0.75">
      <c r="A648" s="5" t="s">
        <v>433</v>
      </c>
      <c r="B648" s="5" t="s">
        <v>452</v>
      </c>
      <c r="C648" s="5" t="s">
        <v>71</v>
      </c>
      <c r="D648" s="5" t="s">
        <v>76</v>
      </c>
      <c r="E648" s="6">
        <v>32</v>
      </c>
      <c r="F648" s="6">
        <v>2</v>
      </c>
      <c r="G648" s="6">
        <v>36</v>
      </c>
      <c r="H648" s="6">
        <v>1</v>
      </c>
      <c r="I648" s="5" t="str">
        <f>VLOOKUP(B648,Formulas_Majors!A$2:B$1000,2,FALSE)</f>
        <v>Criminal Justice</v>
      </c>
      <c r="J648" s="5"/>
      <c r="K648">
        <f t="shared" si="0"/>
        <v>4</v>
      </c>
      <c r="L648" s="7">
        <f t="shared" si="1"/>
        <v>0.125</v>
      </c>
      <c r="M648" s="34">
        <f t="shared" si="406"/>
        <v>11</v>
      </c>
      <c r="N648" s="34" t="str">
        <f t="shared" si="407"/>
        <v>Below Benchmark</v>
      </c>
      <c r="O648" s="34">
        <f t="shared" si="408"/>
        <v>12</v>
      </c>
      <c r="P648" s="34" t="str">
        <f t="shared" si="409"/>
        <v>Below Benchmark</v>
      </c>
    </row>
    <row r="649" spans="1:16" ht="15.75" customHeight="1" x14ac:dyDescent="0.75">
      <c r="A649" s="5" t="s">
        <v>453</v>
      </c>
      <c r="B649" s="5" t="s">
        <v>17</v>
      </c>
      <c r="C649" s="5" t="s">
        <v>14</v>
      </c>
      <c r="D649" s="5" t="s">
        <v>16</v>
      </c>
      <c r="E649" s="6">
        <v>31</v>
      </c>
      <c r="F649" s="6">
        <v>18</v>
      </c>
      <c r="G649" s="6">
        <v>37</v>
      </c>
      <c r="H649" s="6">
        <v>24</v>
      </c>
      <c r="I649" s="5" t="str">
        <f>VLOOKUP(B649,Formulas_Majors!A$2:B$1000,2,FALSE)</f>
        <v>Finance/Accounting</v>
      </c>
      <c r="J649" s="5"/>
      <c r="K649">
        <f t="shared" si="0"/>
        <v>6</v>
      </c>
      <c r="L649" s="7">
        <f t="shared" si="1"/>
        <v>0.19354838709677419</v>
      </c>
      <c r="M649" s="34">
        <f t="shared" si="406"/>
        <v>10</v>
      </c>
      <c r="N649" s="34" t="str">
        <f t="shared" si="407"/>
        <v>Above Benchmark</v>
      </c>
      <c r="O649" s="34">
        <f t="shared" si="408"/>
        <v>12</v>
      </c>
      <c r="P649" s="34" t="str">
        <f t="shared" si="409"/>
        <v>Above Benchmark</v>
      </c>
    </row>
    <row r="650" spans="1:16" ht="15.75" customHeight="1" x14ac:dyDescent="0.75">
      <c r="A650" s="5" t="s">
        <v>453</v>
      </c>
      <c r="B650" s="5" t="s">
        <v>454</v>
      </c>
      <c r="C650" s="5" t="s">
        <v>18</v>
      </c>
      <c r="D650" s="5" t="s">
        <v>37</v>
      </c>
      <c r="E650" s="6">
        <v>422</v>
      </c>
      <c r="F650" s="6">
        <v>122</v>
      </c>
      <c r="G650" s="6">
        <v>433</v>
      </c>
      <c r="H650" s="6">
        <v>94</v>
      </c>
      <c r="I650" s="5" t="str">
        <f>VLOOKUP(B650,Formulas_Majors!A$2:B$1000,2,FALSE)</f>
        <v>Finance/Accounting</v>
      </c>
      <c r="J650" s="5"/>
      <c r="K650">
        <f t="shared" si="0"/>
        <v>11</v>
      </c>
      <c r="L650" s="7">
        <f t="shared" si="1"/>
        <v>2.6066350710900472E-2</v>
      </c>
      <c r="M650" s="34">
        <f>ROUND(E650*1/6,)</f>
        <v>70</v>
      </c>
      <c r="N650" s="34" t="str">
        <f>IF(F650&gt;M650, "Above Benchmark", "Below Benchmark")</f>
        <v>Above Benchmark</v>
      </c>
      <c r="O650" s="34">
        <f>ROUND(G650*1/6,)</f>
        <v>72</v>
      </c>
      <c r="P650" s="34" t="str">
        <f>IF(H650&gt;O650,"Above Benchmark","Below Benchmark")</f>
        <v>Above Benchmark</v>
      </c>
    </row>
    <row r="651" spans="1:16" ht="15.75" customHeight="1" x14ac:dyDescent="0.75">
      <c r="A651" s="5" t="s">
        <v>453</v>
      </c>
      <c r="B651" s="5" t="s">
        <v>455</v>
      </c>
      <c r="C651" s="5" t="s">
        <v>14</v>
      </c>
      <c r="D651" s="5" t="s">
        <v>23</v>
      </c>
      <c r="E651" s="6">
        <v>19</v>
      </c>
      <c r="F651" s="6">
        <v>8</v>
      </c>
      <c r="G651" s="6">
        <v>20</v>
      </c>
      <c r="H651" s="6">
        <v>12</v>
      </c>
      <c r="I651" s="5" t="str">
        <f>VLOOKUP(B651,Formulas_Majors!A$2:B$1000,2,FALSE)</f>
        <v>Education</v>
      </c>
      <c r="J651" s="5"/>
      <c r="K651">
        <f t="shared" si="0"/>
        <v>1</v>
      </c>
      <c r="L651" s="7">
        <f t="shared" si="1"/>
        <v>5.2631578947368418E-2</v>
      </c>
      <c r="M651" s="34">
        <f>ROUND(E651*1/3,)</f>
        <v>6</v>
      </c>
      <c r="N651" s="34" t="str">
        <f>IF(F651&gt;M651,"Above Benchmark","Below Benchmark")</f>
        <v>Above Benchmark</v>
      </c>
      <c r="O651" s="34">
        <f>ROUND(G651*1/3,)</f>
        <v>7</v>
      </c>
      <c r="P651" s="34" t="str">
        <f>IF(H651&gt;O651,"Above Benchmark", "Below Benchmark")</f>
        <v>Above Benchmark</v>
      </c>
    </row>
    <row r="652" spans="1:16" ht="15.75" customHeight="1" x14ac:dyDescent="0.75">
      <c r="A652" s="5" t="s">
        <v>453</v>
      </c>
      <c r="B652" s="5" t="s">
        <v>456</v>
      </c>
      <c r="C652" s="5" t="s">
        <v>73</v>
      </c>
      <c r="D652" s="5" t="s">
        <v>154</v>
      </c>
      <c r="E652" s="6">
        <v>1</v>
      </c>
      <c r="F652" s="6">
        <v>1</v>
      </c>
      <c r="G652" s="6">
        <v>2</v>
      </c>
      <c r="H652" s="6">
        <v>0</v>
      </c>
      <c r="I652" s="5" t="str">
        <f>VLOOKUP(B652,Formulas_Majors!A$2:B$1000,2,FALSE)</f>
        <v>Education</v>
      </c>
      <c r="J652" s="5"/>
      <c r="K652">
        <f t="shared" si="0"/>
        <v>1</v>
      </c>
      <c r="L652" s="7">
        <f t="shared" si="1"/>
        <v>1</v>
      </c>
      <c r="M652" s="37"/>
      <c r="N652" s="37"/>
      <c r="O652" s="38"/>
      <c r="P652" s="38"/>
    </row>
    <row r="653" spans="1:16" ht="15.75" customHeight="1" x14ac:dyDescent="0.75">
      <c r="A653" s="5" t="s">
        <v>453</v>
      </c>
      <c r="B653" s="5" t="s">
        <v>457</v>
      </c>
      <c r="C653" s="5" t="s">
        <v>73</v>
      </c>
      <c r="D653" s="5" t="s">
        <v>154</v>
      </c>
      <c r="E653" s="6">
        <v>5</v>
      </c>
      <c r="F653" s="6">
        <v>2</v>
      </c>
      <c r="G653" s="6">
        <v>7</v>
      </c>
      <c r="H653" s="6">
        <v>4</v>
      </c>
      <c r="I653" s="5" t="str">
        <f>VLOOKUP(B653,Formulas_Majors!A$2:B$1000,2,FALSE)</f>
        <v>Education</v>
      </c>
      <c r="J653" s="5"/>
      <c r="K653">
        <f t="shared" si="0"/>
        <v>2</v>
      </c>
      <c r="L653" s="7">
        <f t="shared" si="1"/>
        <v>0.4</v>
      </c>
      <c r="M653" s="37"/>
      <c r="N653" s="37"/>
      <c r="O653" s="38"/>
      <c r="P653" s="38"/>
    </row>
    <row r="654" spans="1:16" ht="15.75" customHeight="1" x14ac:dyDescent="0.75">
      <c r="A654" s="5" t="s">
        <v>453</v>
      </c>
      <c r="B654" s="5" t="s">
        <v>458</v>
      </c>
      <c r="C654" s="5" t="s">
        <v>73</v>
      </c>
      <c r="D654" s="5" t="s">
        <v>154</v>
      </c>
      <c r="E654" s="6">
        <v>1</v>
      </c>
      <c r="F654" s="6">
        <v>0</v>
      </c>
      <c r="G654" s="6">
        <v>0</v>
      </c>
      <c r="H654" s="6">
        <v>1</v>
      </c>
      <c r="I654" s="5" t="str">
        <f>VLOOKUP(B654,Formulas_Majors!A$2:B$1000,2,FALSE)</f>
        <v>Education</v>
      </c>
      <c r="J654" s="5"/>
      <c r="K654">
        <f t="shared" si="0"/>
        <v>-1</v>
      </c>
      <c r="L654" s="7">
        <f t="shared" si="1"/>
        <v>-1</v>
      </c>
      <c r="M654" s="37"/>
      <c r="N654" s="37"/>
      <c r="O654" s="38"/>
      <c r="P654" s="38"/>
    </row>
    <row r="655" spans="1:16" ht="15.75" customHeight="1" x14ac:dyDescent="0.75">
      <c r="A655" s="5" t="s">
        <v>453</v>
      </c>
      <c r="B655" s="5" t="s">
        <v>459</v>
      </c>
      <c r="C655" s="5" t="s">
        <v>73</v>
      </c>
      <c r="D655" s="5" t="s">
        <v>154</v>
      </c>
      <c r="E655" s="6">
        <v>1</v>
      </c>
      <c r="F655" s="6">
        <v>0</v>
      </c>
      <c r="G655" s="6">
        <v>2</v>
      </c>
      <c r="H655" s="6">
        <v>0</v>
      </c>
      <c r="I655" s="5" t="str">
        <f>VLOOKUP(B655,Formulas_Majors!A$2:B$1000,2,FALSE)</f>
        <v>Education</v>
      </c>
      <c r="J655" s="5"/>
      <c r="K655">
        <f t="shared" si="0"/>
        <v>1</v>
      </c>
      <c r="L655" s="7">
        <f t="shared" si="1"/>
        <v>1</v>
      </c>
      <c r="M655" s="37"/>
      <c r="N655" s="37"/>
      <c r="O655" s="38"/>
      <c r="P655" s="38"/>
    </row>
    <row r="656" spans="1:16" ht="15.75" customHeight="1" x14ac:dyDescent="0.75">
      <c r="A656" s="5" t="s">
        <v>453</v>
      </c>
      <c r="B656" s="5" t="s">
        <v>460</v>
      </c>
      <c r="C656" s="5" t="s">
        <v>73</v>
      </c>
      <c r="D656" s="5" t="s">
        <v>154</v>
      </c>
      <c r="E656" s="6">
        <v>1</v>
      </c>
      <c r="F656" s="6">
        <v>0</v>
      </c>
      <c r="G656" s="6">
        <v>2</v>
      </c>
      <c r="H656" s="6">
        <v>0</v>
      </c>
      <c r="I656" s="5" t="str">
        <f>VLOOKUP(B656,Formulas_Majors!A$2:B$1000,2,FALSE)</f>
        <v>Education</v>
      </c>
      <c r="J656" s="5"/>
      <c r="K656">
        <f t="shared" si="0"/>
        <v>1</v>
      </c>
      <c r="L656" s="7">
        <f t="shared" si="1"/>
        <v>1</v>
      </c>
      <c r="M656" s="37"/>
      <c r="N656" s="37"/>
      <c r="O656" s="38"/>
      <c r="P656" s="38"/>
    </row>
    <row r="657" spans="1:16" ht="15.75" customHeight="1" x14ac:dyDescent="0.75">
      <c r="A657" s="5" t="s">
        <v>453</v>
      </c>
      <c r="B657" s="5" t="s">
        <v>461</v>
      </c>
      <c r="C657" s="5" t="s">
        <v>73</v>
      </c>
      <c r="D657" s="5" t="s">
        <v>154</v>
      </c>
      <c r="E657" s="6">
        <v>4</v>
      </c>
      <c r="F657" s="6">
        <v>0</v>
      </c>
      <c r="G657" s="6">
        <v>4</v>
      </c>
      <c r="H657" s="6">
        <v>1</v>
      </c>
      <c r="I657" s="5" t="str">
        <f>VLOOKUP(B657,Formulas_Majors!A$2:B$1000,2,FALSE)</f>
        <v>Education</v>
      </c>
      <c r="J657" s="5"/>
      <c r="K657">
        <f t="shared" si="0"/>
        <v>0</v>
      </c>
      <c r="L657" s="7">
        <f t="shared" si="1"/>
        <v>0</v>
      </c>
      <c r="M657" s="37"/>
      <c r="N657" s="37"/>
      <c r="O657" s="38"/>
      <c r="P657" s="38"/>
    </row>
    <row r="658" spans="1:16" ht="15.75" customHeight="1" x14ac:dyDescent="0.75">
      <c r="A658" s="5" t="s">
        <v>453</v>
      </c>
      <c r="B658" s="5" t="s">
        <v>461</v>
      </c>
      <c r="C658" s="5" t="s">
        <v>18</v>
      </c>
      <c r="D658" s="5" t="s">
        <v>21</v>
      </c>
      <c r="E658" s="6">
        <v>26</v>
      </c>
      <c r="F658" s="6">
        <v>7</v>
      </c>
      <c r="G658" s="6">
        <v>28</v>
      </c>
      <c r="H658" s="6">
        <v>9</v>
      </c>
      <c r="I658" s="5" t="str">
        <f>VLOOKUP(B658,Formulas_Majors!A$2:B$1000,2,FALSE)</f>
        <v>Education</v>
      </c>
      <c r="J658" s="5"/>
      <c r="K658">
        <f t="shared" si="0"/>
        <v>2</v>
      </c>
      <c r="L658" s="7">
        <f t="shared" si="1"/>
        <v>7.6923076923076927E-2</v>
      </c>
      <c r="M658" s="34">
        <f>ROUND(E658*1/6,)</f>
        <v>4</v>
      </c>
      <c r="N658" s="34" t="str">
        <f>IF(F658&gt;M658, "Above Benchmark", "Below Benchmark")</f>
        <v>Above Benchmark</v>
      </c>
      <c r="O658" s="34">
        <f>ROUND(G658*1/6,)</f>
        <v>5</v>
      </c>
      <c r="P658" s="34" t="str">
        <f>IF(H658&gt;O658,"Above Benchmark","Below Benchmark")</f>
        <v>Above Benchmark</v>
      </c>
    </row>
    <row r="659" spans="1:16" ht="15.75" customHeight="1" x14ac:dyDescent="0.75">
      <c r="A659" s="5" t="s">
        <v>453</v>
      </c>
      <c r="B659" s="5" t="s">
        <v>461</v>
      </c>
      <c r="C659" s="5" t="s">
        <v>14</v>
      </c>
      <c r="D659" s="5" t="s">
        <v>23</v>
      </c>
      <c r="E659" s="6">
        <v>26</v>
      </c>
      <c r="F659" s="6">
        <v>7</v>
      </c>
      <c r="G659" s="6">
        <v>28</v>
      </c>
      <c r="H659" s="6">
        <v>9</v>
      </c>
      <c r="I659" s="5" t="str">
        <f>VLOOKUP(B659,Formulas_Majors!A$2:B$1000,2,FALSE)</f>
        <v>Education</v>
      </c>
      <c r="J659" s="5"/>
      <c r="K659">
        <f t="shared" si="0"/>
        <v>2</v>
      </c>
      <c r="L659" s="7">
        <f t="shared" si="1"/>
        <v>7.6923076923076927E-2</v>
      </c>
      <c r="M659" s="34">
        <f>ROUND(E659*1/3,)</f>
        <v>9</v>
      </c>
      <c r="N659" s="34" t="str">
        <f>IF(F659&gt;M659,"Above Benchmark","Below Benchmark")</f>
        <v>Below Benchmark</v>
      </c>
      <c r="O659" s="34">
        <f>ROUND(G659*1/3,)</f>
        <v>9</v>
      </c>
      <c r="P659" s="34" t="str">
        <f>IF(H659&gt;O659,"Above Benchmark", "Below Benchmark")</f>
        <v>Below Benchmark</v>
      </c>
    </row>
    <row r="660" spans="1:16" ht="15.75" customHeight="1" x14ac:dyDescent="0.75">
      <c r="A660" s="5" t="s">
        <v>453</v>
      </c>
      <c r="B660" s="5" t="s">
        <v>462</v>
      </c>
      <c r="C660" s="5" t="s">
        <v>73</v>
      </c>
      <c r="D660" s="5" t="s">
        <v>154</v>
      </c>
      <c r="E660" s="6">
        <v>4</v>
      </c>
      <c r="F660" s="6">
        <v>0</v>
      </c>
      <c r="G660" s="6">
        <v>4</v>
      </c>
      <c r="H660" s="6">
        <v>1</v>
      </c>
      <c r="I660" s="5" t="str">
        <f>VLOOKUP(B660,Formulas_Majors!A$2:B$1000,2,FALSE)</f>
        <v>Education</v>
      </c>
      <c r="J660" s="5"/>
      <c r="K660">
        <f t="shared" si="0"/>
        <v>0</v>
      </c>
      <c r="L660" s="7">
        <f t="shared" si="1"/>
        <v>0</v>
      </c>
      <c r="M660" s="37"/>
      <c r="N660" s="37"/>
      <c r="O660" s="38"/>
      <c r="P660" s="38"/>
    </row>
    <row r="661" spans="1:16" ht="15.75" customHeight="1" x14ac:dyDescent="0.75">
      <c r="A661" s="5" t="s">
        <v>453</v>
      </c>
      <c r="B661" s="5" t="s">
        <v>463</v>
      </c>
      <c r="C661" s="5" t="s">
        <v>73</v>
      </c>
      <c r="D661" s="5" t="s">
        <v>154</v>
      </c>
      <c r="E661" s="6">
        <v>7</v>
      </c>
      <c r="F661" s="6">
        <v>0</v>
      </c>
      <c r="G661" s="6">
        <v>10</v>
      </c>
      <c r="H661" s="6">
        <v>0</v>
      </c>
      <c r="I661" s="5" t="str">
        <f>VLOOKUP(B661,Formulas_Majors!A$2:B$1000,2,FALSE)</f>
        <v>Education</v>
      </c>
      <c r="J661" s="5"/>
      <c r="K661">
        <f t="shared" si="0"/>
        <v>3</v>
      </c>
      <c r="L661" s="7">
        <f t="shared" si="1"/>
        <v>0.42857142857142855</v>
      </c>
      <c r="M661" s="37"/>
      <c r="N661" s="37"/>
      <c r="O661" s="38"/>
      <c r="P661" s="38"/>
    </row>
    <row r="662" spans="1:16" ht="15.75" customHeight="1" x14ac:dyDescent="0.75">
      <c r="A662" s="5" t="s">
        <v>453</v>
      </c>
      <c r="B662" s="5" t="s">
        <v>463</v>
      </c>
      <c r="C662" s="5" t="s">
        <v>14</v>
      </c>
      <c r="D662" s="5" t="s">
        <v>41</v>
      </c>
      <c r="E662" s="6">
        <v>60</v>
      </c>
      <c r="F662" s="6">
        <v>31</v>
      </c>
      <c r="G662" s="6">
        <v>73</v>
      </c>
      <c r="H662" s="6">
        <v>17</v>
      </c>
      <c r="I662" s="5" t="str">
        <f>VLOOKUP(B662,Formulas_Majors!A$2:B$1000,2,FALSE)</f>
        <v>Education</v>
      </c>
      <c r="J662" s="5"/>
      <c r="K662">
        <f t="shared" si="0"/>
        <v>13</v>
      </c>
      <c r="L662" s="7">
        <f t="shared" si="1"/>
        <v>0.21666666666666667</v>
      </c>
      <c r="M662" s="34">
        <f t="shared" ref="M662:M664" si="410">ROUND(E662*1/3,)</f>
        <v>20</v>
      </c>
      <c r="N662" s="34" t="str">
        <f t="shared" ref="N662:N664" si="411">IF(F662&gt;M662,"Above Benchmark","Below Benchmark")</f>
        <v>Above Benchmark</v>
      </c>
      <c r="O662" s="34">
        <f t="shared" ref="O662:O664" si="412">ROUND(G662*1/3,)</f>
        <v>24</v>
      </c>
      <c r="P662" s="34" t="str">
        <f t="shared" ref="P662:P664" si="413">IF(H662&gt;O662,"Above Benchmark", "Below Benchmark")</f>
        <v>Below Benchmark</v>
      </c>
    </row>
    <row r="663" spans="1:16" ht="15.75" customHeight="1" x14ac:dyDescent="0.75">
      <c r="A663" s="5" t="s">
        <v>453</v>
      </c>
      <c r="B663" s="5" t="s">
        <v>464</v>
      </c>
      <c r="C663" s="5" t="s">
        <v>14</v>
      </c>
      <c r="D663" s="5" t="s">
        <v>23</v>
      </c>
      <c r="E663" s="6">
        <v>3</v>
      </c>
      <c r="F663" s="6">
        <v>0</v>
      </c>
      <c r="G663" s="6"/>
      <c r="H663" s="6"/>
      <c r="I663" s="5" t="str">
        <f>VLOOKUP(B663,Formulas_Majors!A$2:B$1000,2,FALSE)</f>
        <v>Education</v>
      </c>
      <c r="J663" s="5"/>
      <c r="K663">
        <f t="shared" si="0"/>
        <v>-3</v>
      </c>
      <c r="L663" s="7">
        <f t="shared" si="1"/>
        <v>-1</v>
      </c>
      <c r="M663" s="34">
        <f t="shared" si="410"/>
        <v>1</v>
      </c>
      <c r="N663" s="34" t="str">
        <f t="shared" si="411"/>
        <v>Below Benchmark</v>
      </c>
      <c r="O663" s="34">
        <f t="shared" si="412"/>
        <v>0</v>
      </c>
      <c r="P663" s="34" t="str">
        <f t="shared" si="413"/>
        <v>Below Benchmark</v>
      </c>
    </row>
    <row r="664" spans="1:16" ht="15.75" customHeight="1" x14ac:dyDescent="0.75">
      <c r="A664" s="5" t="s">
        <v>453</v>
      </c>
      <c r="B664" s="5" t="s">
        <v>465</v>
      </c>
      <c r="C664" s="5" t="s">
        <v>14</v>
      </c>
      <c r="D664" s="5" t="s">
        <v>16</v>
      </c>
      <c r="E664" s="6">
        <v>47</v>
      </c>
      <c r="F664" s="6">
        <v>0</v>
      </c>
      <c r="G664" s="6">
        <v>32</v>
      </c>
      <c r="H664" s="6">
        <v>20</v>
      </c>
      <c r="I664" s="5" t="str">
        <f>VLOOKUP(B664,Formulas_Majors!A$2:B$1000,2,FALSE)</f>
        <v>Nursing</v>
      </c>
      <c r="J664" s="5"/>
      <c r="K664">
        <f t="shared" si="0"/>
        <v>-15</v>
      </c>
      <c r="L664" s="7">
        <f t="shared" si="1"/>
        <v>-0.31914893617021278</v>
      </c>
      <c r="M664" s="34">
        <f t="shared" si="410"/>
        <v>16</v>
      </c>
      <c r="N664" s="34" t="str">
        <f t="shared" si="411"/>
        <v>Below Benchmark</v>
      </c>
      <c r="O664" s="34">
        <f t="shared" si="412"/>
        <v>11</v>
      </c>
      <c r="P664" s="34" t="str">
        <f t="shared" si="413"/>
        <v>Above Benchmark</v>
      </c>
    </row>
    <row r="665" spans="1:16" ht="15.75" customHeight="1" x14ac:dyDescent="0.75">
      <c r="A665" s="5" t="s">
        <v>453</v>
      </c>
      <c r="B665" s="5" t="s">
        <v>466</v>
      </c>
      <c r="C665" s="5" t="s">
        <v>315</v>
      </c>
      <c r="D665" s="5" t="s">
        <v>467</v>
      </c>
      <c r="E665" s="6">
        <v>39</v>
      </c>
      <c r="F665" s="6">
        <v>6</v>
      </c>
      <c r="G665" s="6">
        <v>40</v>
      </c>
      <c r="H665" s="6">
        <v>5</v>
      </c>
      <c r="I665" s="5" t="str">
        <f>VLOOKUP(B665,Formulas_Majors!A$2:B$1000,2,FALSE)</f>
        <v>Nursing</v>
      </c>
      <c r="J665" s="5"/>
      <c r="K665">
        <f t="shared" si="0"/>
        <v>1</v>
      </c>
      <c r="L665" s="7">
        <f t="shared" si="1"/>
        <v>2.564102564102564E-2</v>
      </c>
      <c r="M665" s="37"/>
      <c r="N665" s="37"/>
      <c r="O665" s="38"/>
      <c r="P665" s="38"/>
    </row>
    <row r="666" spans="1:16" ht="15.75" customHeight="1" x14ac:dyDescent="0.75">
      <c r="A666" s="5" t="s">
        <v>453</v>
      </c>
      <c r="B666" s="5" t="s">
        <v>468</v>
      </c>
      <c r="C666" s="5" t="s">
        <v>14</v>
      </c>
      <c r="D666" s="5" t="s">
        <v>41</v>
      </c>
      <c r="E666" s="6">
        <v>16</v>
      </c>
      <c r="F666" s="6">
        <v>9</v>
      </c>
      <c r="G666" s="6">
        <v>20</v>
      </c>
      <c r="H666" s="6">
        <v>8</v>
      </c>
      <c r="I666" s="5" t="str">
        <f>VLOOKUP(B666,Formulas_Majors!A$2:B$1000,2,FALSE)</f>
        <v>Education</v>
      </c>
      <c r="J666" s="5"/>
      <c r="K666">
        <f t="shared" si="0"/>
        <v>4</v>
      </c>
      <c r="L666" s="7">
        <f t="shared" si="1"/>
        <v>0.25</v>
      </c>
      <c r="M666" s="34">
        <f>ROUND(E666*1/3,)</f>
        <v>5</v>
      </c>
      <c r="N666" s="34" t="str">
        <f>IF(F666&gt;M666,"Above Benchmark","Below Benchmark")</f>
        <v>Above Benchmark</v>
      </c>
      <c r="O666" s="34">
        <f>ROUND(G666*1/3,)</f>
        <v>7</v>
      </c>
      <c r="P666" s="34" t="str">
        <f>IF(H666&gt;O666,"Above Benchmark", "Below Benchmark")</f>
        <v>Above Benchmark</v>
      </c>
    </row>
    <row r="667" spans="1:16" ht="15.75" customHeight="1" x14ac:dyDescent="0.75">
      <c r="A667" s="5" t="s">
        <v>453</v>
      </c>
      <c r="B667" s="5" t="s">
        <v>469</v>
      </c>
      <c r="C667" s="5" t="s">
        <v>18</v>
      </c>
      <c r="D667" s="5" t="s">
        <v>21</v>
      </c>
      <c r="E667" s="6">
        <v>31</v>
      </c>
      <c r="F667" s="6">
        <v>9</v>
      </c>
      <c r="G667" s="6">
        <v>32</v>
      </c>
      <c r="H667" s="6">
        <v>9</v>
      </c>
      <c r="I667" s="5" t="str">
        <f>VLOOKUP(B667,Formulas_Majors!A$2:B$1000,2,FALSE)</f>
        <v>Liberal Arts</v>
      </c>
      <c r="J667" s="5"/>
      <c r="K667">
        <f t="shared" si="0"/>
        <v>1</v>
      </c>
      <c r="L667" s="7">
        <f t="shared" si="1"/>
        <v>3.2258064516129031E-2</v>
      </c>
      <c r="M667" s="34">
        <f>ROUND(E667*1/6,)</f>
        <v>5</v>
      </c>
      <c r="N667" s="34" t="str">
        <f>IF(F667&gt;M667, "Above Benchmark", "Below Benchmark")</f>
        <v>Above Benchmark</v>
      </c>
      <c r="O667" s="34">
        <f>ROUND(G667*1/6,)</f>
        <v>5</v>
      </c>
      <c r="P667" s="34" t="str">
        <f>IF(H667&gt;O667,"Above Benchmark","Below Benchmark")</f>
        <v>Above Benchmark</v>
      </c>
    </row>
    <row r="668" spans="1:16" ht="15.75" customHeight="1" x14ac:dyDescent="0.75">
      <c r="A668" s="5" t="s">
        <v>453</v>
      </c>
      <c r="B668" s="5" t="s">
        <v>470</v>
      </c>
      <c r="C668" s="5" t="s">
        <v>14</v>
      </c>
      <c r="D668" s="5" t="s">
        <v>23</v>
      </c>
      <c r="E668" s="6">
        <v>49</v>
      </c>
      <c r="F668" s="6">
        <v>9</v>
      </c>
      <c r="G668" s="6">
        <v>48</v>
      </c>
      <c r="H668" s="6">
        <v>11</v>
      </c>
      <c r="I668" s="5" t="str">
        <f>VLOOKUP(B668,Formulas_Majors!A$2:B$1000,2,FALSE)</f>
        <v>Natural Sciences</v>
      </c>
      <c r="J668" s="5"/>
      <c r="K668">
        <f t="shared" si="0"/>
        <v>-1</v>
      </c>
      <c r="L668" s="7">
        <f t="shared" si="1"/>
        <v>-2.0408163265306121E-2</v>
      </c>
      <c r="M668" s="34">
        <f>ROUND(E668*1/3,)</f>
        <v>16</v>
      </c>
      <c r="N668" s="34" t="str">
        <f>IF(F668&gt;M668,"Above Benchmark","Below Benchmark")</f>
        <v>Below Benchmark</v>
      </c>
      <c r="O668" s="34">
        <f>ROUND(G668*1/3,)</f>
        <v>16</v>
      </c>
      <c r="P668" s="34" t="str">
        <f>IF(H668&gt;O668,"Above Benchmark", "Below Benchmark")</f>
        <v>Below Benchmark</v>
      </c>
    </row>
    <row r="669" spans="1:16" ht="15.75" customHeight="1" x14ac:dyDescent="0.75">
      <c r="A669" s="5" t="s">
        <v>453</v>
      </c>
      <c r="B669" s="5" t="s">
        <v>149</v>
      </c>
      <c r="C669" s="5" t="s">
        <v>18</v>
      </c>
      <c r="D669" s="5" t="s">
        <v>21</v>
      </c>
      <c r="E669" s="6">
        <v>157</v>
      </c>
      <c r="F669" s="6">
        <v>41</v>
      </c>
      <c r="G669" s="6">
        <v>132</v>
      </c>
      <c r="H669" s="6">
        <v>56</v>
      </c>
      <c r="I669" s="5" t="str">
        <f>VLOOKUP(B669,Formulas_Majors!A$2:B$1000,2,FALSE)</f>
        <v>Liberal Arts</v>
      </c>
      <c r="J669" s="5"/>
      <c r="K669">
        <f t="shared" si="0"/>
        <v>-25</v>
      </c>
      <c r="L669" s="7">
        <f t="shared" si="1"/>
        <v>-0.15923566878980891</v>
      </c>
      <c r="M669" s="34">
        <f>ROUND(E669*1/6,)</f>
        <v>26</v>
      </c>
      <c r="N669" s="34" t="str">
        <f>IF(F669&gt;M669, "Above Benchmark", "Below Benchmark")</f>
        <v>Above Benchmark</v>
      </c>
      <c r="O669" s="34">
        <f>ROUND(G669*1/6,)</f>
        <v>22</v>
      </c>
      <c r="P669" s="34" t="str">
        <f>IF(H669&gt;O669,"Above Benchmark","Below Benchmark")</f>
        <v>Above Benchmark</v>
      </c>
    </row>
    <row r="670" spans="1:16" ht="15.75" customHeight="1" x14ac:dyDescent="0.75">
      <c r="A670" s="5" t="s">
        <v>453</v>
      </c>
      <c r="B670" s="5" t="s">
        <v>149</v>
      </c>
      <c r="C670" s="5" t="s">
        <v>14</v>
      </c>
      <c r="D670" s="5" t="s">
        <v>23</v>
      </c>
      <c r="E670" s="6">
        <v>19</v>
      </c>
      <c r="F670" s="6">
        <v>22</v>
      </c>
      <c r="G670" s="6">
        <v>9</v>
      </c>
      <c r="H670" s="6">
        <v>9</v>
      </c>
      <c r="I670" s="5" t="str">
        <f>VLOOKUP(B670,Formulas_Majors!A$2:B$1000,2,FALSE)</f>
        <v>Liberal Arts</v>
      </c>
      <c r="J670" s="5"/>
      <c r="K670">
        <f t="shared" si="0"/>
        <v>-10</v>
      </c>
      <c r="L670" s="7">
        <f t="shared" si="1"/>
        <v>-0.52631578947368418</v>
      </c>
      <c r="M670" s="34">
        <f t="shared" ref="M670:M671" si="414">ROUND(E670*1/3,)</f>
        <v>6</v>
      </c>
      <c r="N670" s="34" t="str">
        <f t="shared" ref="N670:N671" si="415">IF(F670&gt;M670,"Above Benchmark","Below Benchmark")</f>
        <v>Above Benchmark</v>
      </c>
      <c r="O670" s="34">
        <f t="shared" ref="O670:O671" si="416">ROUND(G670*1/3,)</f>
        <v>3</v>
      </c>
      <c r="P670" s="34" t="str">
        <f t="shared" ref="P670:P671" si="417">IF(H670&gt;O670,"Above Benchmark", "Below Benchmark")</f>
        <v>Above Benchmark</v>
      </c>
    </row>
    <row r="671" spans="1:16" ht="15.75" customHeight="1" x14ac:dyDescent="0.75">
      <c r="A671" s="5" t="s">
        <v>453</v>
      </c>
      <c r="B671" s="5" t="s">
        <v>471</v>
      </c>
      <c r="C671" s="5" t="s">
        <v>14</v>
      </c>
      <c r="D671" s="5" t="s">
        <v>16</v>
      </c>
      <c r="E671" s="6">
        <v>16</v>
      </c>
      <c r="F671" s="6">
        <v>0</v>
      </c>
      <c r="G671" s="6">
        <v>28</v>
      </c>
      <c r="H671" s="6">
        <v>32</v>
      </c>
      <c r="I671" s="5" t="str">
        <f>VLOOKUP(B671,Formulas_Majors!A$2:B$1000,2,FALSE)</f>
        <v>Social Work</v>
      </c>
      <c r="J671" s="5"/>
      <c r="K671">
        <f t="shared" si="0"/>
        <v>12</v>
      </c>
      <c r="L671" s="7">
        <f t="shared" si="1"/>
        <v>0.75</v>
      </c>
      <c r="M671" s="34">
        <f t="shared" si="414"/>
        <v>5</v>
      </c>
      <c r="N671" s="34" t="str">
        <f t="shared" si="415"/>
        <v>Below Benchmark</v>
      </c>
      <c r="O671" s="34">
        <f t="shared" si="416"/>
        <v>9</v>
      </c>
      <c r="P671" s="34" t="str">
        <f t="shared" si="417"/>
        <v>Above Benchmark</v>
      </c>
    </row>
    <row r="672" spans="1:16" ht="15.75" customHeight="1" x14ac:dyDescent="0.75">
      <c r="A672" s="5" t="s">
        <v>453</v>
      </c>
      <c r="B672" s="5" t="s">
        <v>472</v>
      </c>
      <c r="C672" s="5" t="s">
        <v>73</v>
      </c>
      <c r="D672" s="5" t="s">
        <v>158</v>
      </c>
      <c r="E672" s="6">
        <v>68</v>
      </c>
      <c r="F672" s="6">
        <v>27</v>
      </c>
      <c r="G672" s="6">
        <v>42</v>
      </c>
      <c r="H672" s="6">
        <v>0</v>
      </c>
      <c r="I672" s="5" t="str">
        <f>VLOOKUP(B672,Formulas_Majors!A$2:B$1000,2,FALSE)</f>
        <v>Social Work</v>
      </c>
      <c r="J672" s="5"/>
      <c r="K672">
        <f t="shared" si="0"/>
        <v>-26</v>
      </c>
      <c r="L672" s="7">
        <f t="shared" si="1"/>
        <v>-0.38235294117647056</v>
      </c>
      <c r="M672" s="37"/>
      <c r="N672" s="37"/>
      <c r="O672" s="38"/>
      <c r="P672" s="38"/>
    </row>
    <row r="673" spans="1:16" ht="15.75" customHeight="1" x14ac:dyDescent="0.75">
      <c r="A673" s="5" t="s">
        <v>453</v>
      </c>
      <c r="B673" s="5" t="s">
        <v>473</v>
      </c>
      <c r="C673" s="5" t="s">
        <v>14</v>
      </c>
      <c r="D673" s="5" t="s">
        <v>23</v>
      </c>
      <c r="E673" s="6">
        <v>41</v>
      </c>
      <c r="F673" s="6">
        <v>13</v>
      </c>
      <c r="G673" s="6">
        <v>43</v>
      </c>
      <c r="H673" s="6">
        <v>15</v>
      </c>
      <c r="I673" s="5" t="str">
        <f>VLOOKUP(B673,Formulas_Majors!A$2:B$1000,2,FALSE)</f>
        <v>Mathematics</v>
      </c>
      <c r="J673" s="5"/>
      <c r="K673">
        <f t="shared" si="0"/>
        <v>2</v>
      </c>
      <c r="L673" s="7">
        <f t="shared" si="1"/>
        <v>4.878048780487805E-2</v>
      </c>
      <c r="M673" s="34">
        <f>ROUND(E673*1/3,)</f>
        <v>14</v>
      </c>
      <c r="N673" s="34" t="str">
        <f>IF(F673&gt;M673,"Above Benchmark","Below Benchmark")</f>
        <v>Below Benchmark</v>
      </c>
      <c r="O673" s="34">
        <f>ROUND(G673*1/3,)</f>
        <v>14</v>
      </c>
      <c r="P673" s="34" t="str">
        <f>IF(H673&gt;O673,"Above Benchmark", "Below Benchmark")</f>
        <v>Above Benchmark</v>
      </c>
    </row>
    <row r="674" spans="1:16" ht="15.75" customHeight="1" x14ac:dyDescent="0.75">
      <c r="A674" s="5" t="s">
        <v>453</v>
      </c>
      <c r="B674" s="5" t="s">
        <v>474</v>
      </c>
      <c r="C674" s="5" t="s">
        <v>18</v>
      </c>
      <c r="D674" s="5" t="s">
        <v>21</v>
      </c>
      <c r="E674" s="6">
        <v>11</v>
      </c>
      <c r="F674" s="6">
        <v>4</v>
      </c>
      <c r="G674" s="6">
        <v>12</v>
      </c>
      <c r="H674" s="6">
        <v>4</v>
      </c>
      <c r="I674" s="5" t="str">
        <f>VLOOKUP(B674,Formulas_Majors!A$2:B$1000,2,FALSE)</f>
        <v>Liberal Arts</v>
      </c>
      <c r="J674" s="5"/>
      <c r="K674">
        <f t="shared" si="0"/>
        <v>1</v>
      </c>
      <c r="L674" s="7">
        <f t="shared" si="1"/>
        <v>9.0909090909090912E-2</v>
      </c>
      <c r="M674" s="34">
        <f t="shared" ref="M674:M676" si="418">ROUND(E674*1/6,)</f>
        <v>2</v>
      </c>
      <c r="N674" s="34" t="str">
        <f t="shared" ref="N674:N676" si="419">IF(F674&gt;M674, "Above Benchmark", "Below Benchmark")</f>
        <v>Above Benchmark</v>
      </c>
      <c r="O674" s="34">
        <f t="shared" ref="O674:O676" si="420">ROUND(G674*1/6,)</f>
        <v>2</v>
      </c>
      <c r="P674" s="34" t="str">
        <f t="shared" ref="P674:P676" si="421">IF(H674&gt;O674,"Above Benchmark","Below Benchmark")</f>
        <v>Above Benchmark</v>
      </c>
    </row>
    <row r="675" spans="1:16" ht="15.75" customHeight="1" x14ac:dyDescent="0.75">
      <c r="A675" s="5" t="s">
        <v>453</v>
      </c>
      <c r="B675" s="5" t="s">
        <v>475</v>
      </c>
      <c r="C675" s="5" t="s">
        <v>18</v>
      </c>
      <c r="D675" s="5" t="s">
        <v>21</v>
      </c>
      <c r="E675" s="6">
        <v>1</v>
      </c>
      <c r="F675" s="6">
        <v>0</v>
      </c>
      <c r="G675" s="6">
        <v>4</v>
      </c>
      <c r="H675" s="6">
        <v>0</v>
      </c>
      <c r="I675" s="5" t="str">
        <f>VLOOKUP(B675,Formulas_Majors!A$2:B$1000,2,FALSE)</f>
        <v>Liberal Arts</v>
      </c>
      <c r="J675" s="5"/>
      <c r="K675">
        <f t="shared" si="0"/>
        <v>3</v>
      </c>
      <c r="L675" s="7">
        <f t="shared" si="1"/>
        <v>3</v>
      </c>
      <c r="M675" s="34">
        <f t="shared" si="418"/>
        <v>0</v>
      </c>
      <c r="N675" s="34" t="str">
        <f t="shared" si="419"/>
        <v>Below Benchmark</v>
      </c>
      <c r="O675" s="34">
        <f t="shared" si="420"/>
        <v>1</v>
      </c>
      <c r="P675" s="34" t="str">
        <f t="shared" si="421"/>
        <v>Below Benchmark</v>
      </c>
    </row>
    <row r="676" spans="1:16" ht="15.75" customHeight="1" x14ac:dyDescent="0.75">
      <c r="A676" s="5" t="s">
        <v>453</v>
      </c>
      <c r="B676" s="5" t="s">
        <v>150</v>
      </c>
      <c r="C676" s="5" t="s">
        <v>18</v>
      </c>
      <c r="D676" s="5" t="s">
        <v>151</v>
      </c>
      <c r="E676" s="6">
        <v>12</v>
      </c>
      <c r="F676" s="6">
        <v>11</v>
      </c>
      <c r="G676" s="6">
        <v>16</v>
      </c>
      <c r="H676" s="6">
        <v>15</v>
      </c>
      <c r="I676" s="5" t="str">
        <f>VLOOKUP(B676,Formulas_Majors!A$2:B$1000,2,FALSE)</f>
        <v>Performance and Fine Arts</v>
      </c>
      <c r="J676" s="5"/>
      <c r="K676">
        <f t="shared" si="0"/>
        <v>4</v>
      </c>
      <c r="L676" s="7">
        <f t="shared" si="1"/>
        <v>0.33333333333333331</v>
      </c>
      <c r="M676" s="34">
        <f t="shared" si="418"/>
        <v>2</v>
      </c>
      <c r="N676" s="34" t="str">
        <f t="shared" si="419"/>
        <v>Above Benchmark</v>
      </c>
      <c r="O676" s="34">
        <f t="shared" si="420"/>
        <v>3</v>
      </c>
      <c r="P676" s="34" t="str">
        <f t="shared" si="421"/>
        <v>Above Benchmark</v>
      </c>
    </row>
    <row r="677" spans="1:16" ht="15.75" customHeight="1" x14ac:dyDescent="0.75">
      <c r="A677" s="5" t="s">
        <v>453</v>
      </c>
      <c r="B677" s="5" t="s">
        <v>150</v>
      </c>
      <c r="C677" s="5" t="s">
        <v>14</v>
      </c>
      <c r="D677" s="5" t="s">
        <v>152</v>
      </c>
      <c r="E677" s="6">
        <v>104</v>
      </c>
      <c r="F677" s="6">
        <v>47</v>
      </c>
      <c r="G677" s="6">
        <v>122</v>
      </c>
      <c r="H677" s="6">
        <v>32</v>
      </c>
      <c r="I677" s="5" t="str">
        <f>VLOOKUP(B677,Formulas_Majors!A$2:B$1000,2,FALSE)</f>
        <v>Performance and Fine Arts</v>
      </c>
      <c r="J677" s="5"/>
      <c r="K677">
        <f t="shared" si="0"/>
        <v>18</v>
      </c>
      <c r="L677" s="7">
        <f t="shared" si="1"/>
        <v>0.17307692307692307</v>
      </c>
      <c r="M677" s="34">
        <f t="shared" ref="M677:M678" si="422">ROUND(E677*1/3,)</f>
        <v>35</v>
      </c>
      <c r="N677" s="34" t="str">
        <f t="shared" ref="N677:N678" si="423">IF(F677&gt;M677,"Above Benchmark","Below Benchmark")</f>
        <v>Above Benchmark</v>
      </c>
      <c r="O677" s="34">
        <f t="shared" ref="O677:O678" si="424">ROUND(G677*1/3,)</f>
        <v>41</v>
      </c>
      <c r="P677" s="34" t="str">
        <f t="shared" ref="P677:P678" si="425">IF(H677&gt;O677,"Above Benchmark", "Below Benchmark")</f>
        <v>Below Benchmark</v>
      </c>
    </row>
    <row r="678" spans="1:16" ht="15.75" customHeight="1" x14ac:dyDescent="0.75">
      <c r="A678" s="5" t="s">
        <v>453</v>
      </c>
      <c r="B678" s="5" t="s">
        <v>155</v>
      </c>
      <c r="C678" s="5" t="s">
        <v>14</v>
      </c>
      <c r="D678" s="5" t="s">
        <v>23</v>
      </c>
      <c r="E678" s="6">
        <v>99</v>
      </c>
      <c r="F678" s="6">
        <v>14</v>
      </c>
      <c r="G678" s="6">
        <v>115</v>
      </c>
      <c r="H678" s="6">
        <v>24</v>
      </c>
      <c r="I678" s="5" t="str">
        <f>VLOOKUP(B678,Formulas_Majors!A$2:B$1000,2,FALSE)</f>
        <v>Liberal Arts</v>
      </c>
      <c r="J678" s="5"/>
      <c r="K678">
        <f t="shared" si="0"/>
        <v>16</v>
      </c>
      <c r="L678" s="7">
        <f t="shared" si="1"/>
        <v>0.16161616161616163</v>
      </c>
      <c r="M678" s="34">
        <f t="shared" si="422"/>
        <v>33</v>
      </c>
      <c r="N678" s="34" t="str">
        <f t="shared" si="423"/>
        <v>Below Benchmark</v>
      </c>
      <c r="O678" s="34">
        <f t="shared" si="424"/>
        <v>38</v>
      </c>
      <c r="P678" s="34" t="str">
        <f t="shared" si="425"/>
        <v>Below Benchmark</v>
      </c>
    </row>
    <row r="679" spans="1:16" ht="15.75" customHeight="1" x14ac:dyDescent="0.75">
      <c r="A679" s="5" t="s">
        <v>453</v>
      </c>
      <c r="B679" s="5" t="s">
        <v>476</v>
      </c>
      <c r="C679" s="5" t="s">
        <v>18</v>
      </c>
      <c r="D679" s="5" t="s">
        <v>21</v>
      </c>
      <c r="E679" s="6">
        <v>90</v>
      </c>
      <c r="F679" s="6">
        <v>23</v>
      </c>
      <c r="G679" s="6">
        <v>84</v>
      </c>
      <c r="H679" s="6">
        <v>28</v>
      </c>
      <c r="I679" s="5" t="str">
        <f>VLOOKUP(B679,Formulas_Majors!A$2:B$1000,2,FALSE)</f>
        <v>Liberal Arts</v>
      </c>
      <c r="J679" s="5"/>
      <c r="K679">
        <f t="shared" si="0"/>
        <v>-6</v>
      </c>
      <c r="L679" s="7">
        <f t="shared" si="1"/>
        <v>-6.6666666666666666E-2</v>
      </c>
      <c r="M679" s="34">
        <f t="shared" ref="M679:M680" si="426">ROUND(E679*1/6,)</f>
        <v>15</v>
      </c>
      <c r="N679" s="34" t="str">
        <f t="shared" ref="N679:N680" si="427">IF(F679&gt;M679, "Above Benchmark", "Below Benchmark")</f>
        <v>Above Benchmark</v>
      </c>
      <c r="O679" s="34">
        <f t="shared" ref="O679:O680" si="428">ROUND(G679*1/6,)</f>
        <v>14</v>
      </c>
      <c r="P679" s="34" t="str">
        <f t="shared" ref="P679:P680" si="429">IF(H679&gt;O679,"Above Benchmark","Below Benchmark")</f>
        <v>Above Benchmark</v>
      </c>
    </row>
    <row r="680" spans="1:16" ht="15.75" customHeight="1" x14ac:dyDescent="0.75">
      <c r="A680" s="5" t="s">
        <v>453</v>
      </c>
      <c r="B680" s="5" t="s">
        <v>476</v>
      </c>
      <c r="C680" s="5" t="s">
        <v>18</v>
      </c>
      <c r="D680" s="5" t="s">
        <v>21</v>
      </c>
      <c r="E680" s="6">
        <v>4</v>
      </c>
      <c r="F680" s="6">
        <v>1</v>
      </c>
      <c r="G680" s="6">
        <v>1</v>
      </c>
      <c r="H680" s="6">
        <v>3</v>
      </c>
      <c r="I680" s="5" t="str">
        <f>VLOOKUP(B680,Formulas_Majors!A$2:B$1000,2,FALSE)</f>
        <v>Liberal Arts</v>
      </c>
      <c r="J680" s="5"/>
      <c r="K680">
        <f t="shared" si="0"/>
        <v>-3</v>
      </c>
      <c r="L680" s="7">
        <f t="shared" si="1"/>
        <v>-0.75</v>
      </c>
      <c r="M680" s="34">
        <f t="shared" si="426"/>
        <v>1</v>
      </c>
      <c r="N680" s="34" t="str">
        <f t="shared" si="427"/>
        <v>Below Benchmark</v>
      </c>
      <c r="O680" s="34">
        <f t="shared" si="428"/>
        <v>0</v>
      </c>
      <c r="P680" s="34" t="str">
        <f t="shared" si="429"/>
        <v>Above Benchmark</v>
      </c>
    </row>
    <row r="681" spans="1:16" ht="15.75" customHeight="1" x14ac:dyDescent="0.75">
      <c r="A681" s="5"/>
      <c r="B681" s="5"/>
      <c r="C681" s="5"/>
      <c r="D681" s="5"/>
      <c r="E681" s="6"/>
      <c r="F681" s="6"/>
      <c r="G681" s="6"/>
      <c r="H681" s="6"/>
      <c r="I681" s="5"/>
      <c r="J681" s="5"/>
      <c r="K681">
        <f t="shared" si="0"/>
        <v>0</v>
      </c>
      <c r="L681" s="7" t="e">
        <f t="shared" si="1"/>
        <v>#DIV/0!</v>
      </c>
      <c r="M681" s="37"/>
      <c r="N681" s="37"/>
      <c r="O681" s="38"/>
      <c r="P681" s="38"/>
    </row>
    <row r="682" spans="1:16" ht="15.75" customHeight="1" x14ac:dyDescent="0.75">
      <c r="A682" s="5" t="s">
        <v>453</v>
      </c>
      <c r="B682" s="5" t="s">
        <v>477</v>
      </c>
      <c r="C682" s="5" t="s">
        <v>73</v>
      </c>
      <c r="D682" s="5" t="s">
        <v>154</v>
      </c>
      <c r="E682" s="6">
        <v>40</v>
      </c>
      <c r="F682" s="6">
        <v>16</v>
      </c>
      <c r="G682" s="6">
        <v>17</v>
      </c>
      <c r="H682" s="6">
        <v>50</v>
      </c>
      <c r="I682" s="5" t="str">
        <f>VLOOKUP(B682,Formulas_Majors!A$2:B$1000,2,FALSE)</f>
        <v>Education</v>
      </c>
      <c r="J682" s="5"/>
      <c r="K682">
        <f t="shared" si="0"/>
        <v>-23</v>
      </c>
      <c r="L682" s="7">
        <f t="shared" si="1"/>
        <v>-0.57499999999999996</v>
      </c>
      <c r="M682" s="37"/>
      <c r="N682" s="37"/>
      <c r="O682" s="38"/>
      <c r="P682" s="38"/>
    </row>
    <row r="683" spans="1:16" ht="15.75" customHeight="1" x14ac:dyDescent="0.75">
      <c r="A683" s="5" t="s">
        <v>453</v>
      </c>
      <c r="B683" s="5" t="s">
        <v>478</v>
      </c>
      <c r="C683" s="5" t="s">
        <v>73</v>
      </c>
      <c r="D683" s="5" t="s">
        <v>154</v>
      </c>
      <c r="E683" s="6">
        <v>8</v>
      </c>
      <c r="F683" s="6">
        <v>10</v>
      </c>
      <c r="G683" s="6">
        <v>7</v>
      </c>
      <c r="H683" s="6">
        <v>5</v>
      </c>
      <c r="I683" s="5" t="str">
        <f>VLOOKUP(B683,Formulas_Majors!A$2:B$1000,2,FALSE)</f>
        <v>Education</v>
      </c>
      <c r="J683" s="5"/>
      <c r="K683">
        <f t="shared" si="0"/>
        <v>-1</v>
      </c>
      <c r="L683" s="7">
        <f t="shared" si="1"/>
        <v>-0.125</v>
      </c>
      <c r="M683" s="37"/>
      <c r="N683" s="37"/>
      <c r="O683" s="38"/>
      <c r="P683" s="38"/>
    </row>
    <row r="684" spans="1:16" ht="15.75" customHeight="1" x14ac:dyDescent="0.75">
      <c r="A684" s="5" t="s">
        <v>453</v>
      </c>
      <c r="B684" s="5" t="s">
        <v>312</v>
      </c>
      <c r="C684" s="5" t="s">
        <v>14</v>
      </c>
      <c r="D684" s="5" t="s">
        <v>23</v>
      </c>
      <c r="E684" s="6">
        <v>2</v>
      </c>
      <c r="F684" s="6">
        <v>1</v>
      </c>
      <c r="G684" s="6">
        <v>3</v>
      </c>
      <c r="H684" s="6">
        <v>0</v>
      </c>
      <c r="I684" s="5" t="str">
        <f>VLOOKUP(B684,Formulas_Majors!A$2:B$1000,2,FALSE)</f>
        <v>Natural Sciences</v>
      </c>
      <c r="J684" s="5"/>
      <c r="K684">
        <f t="shared" si="0"/>
        <v>1</v>
      </c>
      <c r="L684" s="7">
        <f t="shared" si="1"/>
        <v>0.5</v>
      </c>
      <c r="M684" s="34">
        <f>ROUND(E684*1/3,)</f>
        <v>1</v>
      </c>
      <c r="N684" s="34" t="str">
        <f>IF(F684&gt;M684,"Above Benchmark","Below Benchmark")</f>
        <v>Below Benchmark</v>
      </c>
      <c r="O684" s="34">
        <f>ROUND(G684*1/3,)</f>
        <v>1</v>
      </c>
      <c r="P684" s="34" t="str">
        <f>IF(H684&gt;O684,"Above Benchmark", "Below Benchmark")</f>
        <v>Below Benchmark</v>
      </c>
    </row>
    <row r="685" spans="1:16" ht="15.75" customHeight="1" x14ac:dyDescent="0.75">
      <c r="A685" s="5" t="s">
        <v>453</v>
      </c>
      <c r="B685" s="5" t="s">
        <v>479</v>
      </c>
      <c r="C685" s="5" t="s">
        <v>18</v>
      </c>
      <c r="D685" s="5" t="s">
        <v>21</v>
      </c>
      <c r="E685" s="6">
        <v>7</v>
      </c>
      <c r="F685" s="6">
        <v>6</v>
      </c>
      <c r="G685" s="6">
        <v>10</v>
      </c>
      <c r="H685" s="6">
        <v>3</v>
      </c>
      <c r="I685" s="5" t="str">
        <f>VLOOKUP(B685,Formulas_Majors!A$2:B$1000,2,FALSE)</f>
        <v>Natural Sciences</v>
      </c>
      <c r="J685" s="5"/>
      <c r="K685">
        <f t="shared" si="0"/>
        <v>3</v>
      </c>
      <c r="L685" s="7">
        <f t="shared" si="1"/>
        <v>0.42857142857142855</v>
      </c>
      <c r="M685" s="34">
        <f>ROUND(E685*1/6,)</f>
        <v>1</v>
      </c>
      <c r="N685" s="34" t="str">
        <f>IF(F685&gt;M685, "Above Benchmark", "Below Benchmark")</f>
        <v>Above Benchmark</v>
      </c>
      <c r="O685" s="34">
        <f>ROUND(G685*1/6,)</f>
        <v>2</v>
      </c>
      <c r="P685" s="34" t="str">
        <f>IF(H685&gt;O685,"Above Benchmark","Below Benchmark")</f>
        <v>Above Benchmark</v>
      </c>
    </row>
    <row r="686" spans="1:16" ht="15.75" customHeight="1" x14ac:dyDescent="0.75">
      <c r="A686" s="5" t="s">
        <v>453</v>
      </c>
      <c r="B686" s="5" t="s">
        <v>479</v>
      </c>
      <c r="C686" s="5" t="s">
        <v>14</v>
      </c>
      <c r="D686" s="5" t="s">
        <v>23</v>
      </c>
      <c r="E686" s="6">
        <v>25</v>
      </c>
      <c r="F686" s="6">
        <v>3</v>
      </c>
      <c r="G686" s="6">
        <v>23</v>
      </c>
      <c r="H686" s="6">
        <v>25</v>
      </c>
      <c r="I686" s="5" t="str">
        <f>VLOOKUP(B686,Formulas_Majors!A$2:B$1000,2,FALSE)</f>
        <v>Natural Sciences</v>
      </c>
      <c r="J686" s="5"/>
      <c r="K686">
        <f t="shared" si="0"/>
        <v>-2</v>
      </c>
      <c r="L686" s="7">
        <f t="shared" si="1"/>
        <v>-0.08</v>
      </c>
      <c r="M686" s="34">
        <f t="shared" ref="M686:M687" si="430">ROUND(E686*1/3,)</f>
        <v>8</v>
      </c>
      <c r="N686" s="34" t="str">
        <f t="shared" ref="N686:N687" si="431">IF(F686&gt;M686,"Above Benchmark","Below Benchmark")</f>
        <v>Below Benchmark</v>
      </c>
      <c r="O686" s="34">
        <f t="shared" ref="O686:O687" si="432">ROUND(G686*1/3,)</f>
        <v>8</v>
      </c>
      <c r="P686" s="34" t="str">
        <f t="shared" ref="P686:P687" si="433">IF(H686&gt;O686,"Above Benchmark", "Below Benchmark")</f>
        <v>Above Benchmark</v>
      </c>
    </row>
    <row r="687" spans="1:16" ht="15.75" customHeight="1" x14ac:dyDescent="0.75">
      <c r="A687" s="5" t="s">
        <v>453</v>
      </c>
      <c r="B687" s="5" t="s">
        <v>479</v>
      </c>
      <c r="C687" s="5" t="s">
        <v>14</v>
      </c>
      <c r="D687" s="5" t="s">
        <v>23</v>
      </c>
      <c r="E687" s="6">
        <v>7</v>
      </c>
      <c r="F687" s="6">
        <v>6</v>
      </c>
      <c r="G687" s="6">
        <v>9</v>
      </c>
      <c r="H687" s="6">
        <v>3</v>
      </c>
      <c r="I687" s="5" t="str">
        <f>VLOOKUP(B687,Formulas_Majors!A$2:B$1000,2,FALSE)</f>
        <v>Natural Sciences</v>
      </c>
      <c r="J687" s="5"/>
      <c r="K687">
        <f t="shared" si="0"/>
        <v>2</v>
      </c>
      <c r="L687" s="7">
        <f t="shared" si="1"/>
        <v>0.2857142857142857</v>
      </c>
      <c r="M687" s="34">
        <f t="shared" si="430"/>
        <v>2</v>
      </c>
      <c r="N687" s="34" t="str">
        <f t="shared" si="431"/>
        <v>Above Benchmark</v>
      </c>
      <c r="O687" s="34">
        <f t="shared" si="432"/>
        <v>3</v>
      </c>
      <c r="P687" s="34" t="str">
        <f t="shared" si="433"/>
        <v>Below Benchmark</v>
      </c>
    </row>
    <row r="688" spans="1:16" ht="15.75" customHeight="1" x14ac:dyDescent="0.75">
      <c r="A688" s="5" t="s">
        <v>453</v>
      </c>
      <c r="B688" s="5" t="s">
        <v>480</v>
      </c>
      <c r="C688" s="5" t="s">
        <v>18</v>
      </c>
      <c r="D688" s="5" t="s">
        <v>21</v>
      </c>
      <c r="E688" s="6">
        <v>631</v>
      </c>
      <c r="F688" s="6">
        <v>92</v>
      </c>
      <c r="G688" s="6">
        <v>811</v>
      </c>
      <c r="H688" s="6">
        <v>97</v>
      </c>
      <c r="I688" s="5" t="str">
        <f>VLOOKUP(B688,Formulas_Majors!A$2:B$1000,2,FALSE)</f>
        <v>Natural Sciences</v>
      </c>
      <c r="J688" s="5"/>
      <c r="K688">
        <f t="shared" si="0"/>
        <v>180</v>
      </c>
      <c r="L688" s="7">
        <f t="shared" si="1"/>
        <v>0.28526148969889065</v>
      </c>
      <c r="M688" s="34">
        <f t="shared" ref="M688:M689" si="434">ROUND(E688*1/6,)</f>
        <v>105</v>
      </c>
      <c r="N688" s="34" t="str">
        <f t="shared" ref="N688:N689" si="435">IF(F688&gt;M688, "Above Benchmark", "Below Benchmark")</f>
        <v>Below Benchmark</v>
      </c>
      <c r="O688" s="34">
        <f t="shared" ref="O688:O689" si="436">ROUND(G688*1/6,)</f>
        <v>135</v>
      </c>
      <c r="P688" s="34" t="str">
        <f t="shared" ref="P688:P689" si="437">IF(H688&gt;O688,"Above Benchmark","Below Benchmark")</f>
        <v>Below Benchmark</v>
      </c>
    </row>
    <row r="689" spans="1:16" ht="15.75" customHeight="1" x14ac:dyDescent="0.75">
      <c r="A689" s="5" t="s">
        <v>453</v>
      </c>
      <c r="B689" s="5" t="s">
        <v>160</v>
      </c>
      <c r="C689" s="5" t="s">
        <v>18</v>
      </c>
      <c r="D689" s="5" t="s">
        <v>21</v>
      </c>
      <c r="E689" s="6">
        <v>3</v>
      </c>
      <c r="F689" s="6">
        <v>0</v>
      </c>
      <c r="G689" s="6">
        <v>4</v>
      </c>
      <c r="H689" s="6">
        <v>0</v>
      </c>
      <c r="I689" s="5" t="str">
        <f>VLOOKUP(B689,Formulas_Majors!A$2:B$1000,2,FALSE)</f>
        <v>Natural Sciences</v>
      </c>
      <c r="J689" s="5"/>
      <c r="K689">
        <f t="shared" si="0"/>
        <v>1</v>
      </c>
      <c r="L689" s="7">
        <f t="shared" si="1"/>
        <v>0.33333333333333331</v>
      </c>
      <c r="M689" s="34">
        <f t="shared" si="434"/>
        <v>1</v>
      </c>
      <c r="N689" s="34" t="str">
        <f t="shared" si="435"/>
        <v>Below Benchmark</v>
      </c>
      <c r="O689" s="34">
        <f t="shared" si="436"/>
        <v>1</v>
      </c>
      <c r="P689" s="34" t="str">
        <f t="shared" si="437"/>
        <v>Below Benchmark</v>
      </c>
    </row>
    <row r="690" spans="1:16" ht="15.75" customHeight="1" x14ac:dyDescent="0.75">
      <c r="A690" s="5" t="s">
        <v>453</v>
      </c>
      <c r="B690" s="5" t="s">
        <v>161</v>
      </c>
      <c r="C690" s="5" t="s">
        <v>14</v>
      </c>
      <c r="D690" s="5" t="s">
        <v>23</v>
      </c>
      <c r="E690" s="6">
        <v>3</v>
      </c>
      <c r="F690" s="6">
        <v>1</v>
      </c>
      <c r="G690" s="6">
        <v>5</v>
      </c>
      <c r="H690" s="6">
        <v>2</v>
      </c>
      <c r="I690" s="5" t="str">
        <f>VLOOKUP(B690,Formulas_Majors!A$2:B$1000,2,FALSE)</f>
        <v>Education</v>
      </c>
      <c r="J690" s="5"/>
      <c r="K690">
        <f t="shared" si="0"/>
        <v>2</v>
      </c>
      <c r="L690" s="7">
        <f t="shared" si="1"/>
        <v>0.66666666666666663</v>
      </c>
      <c r="M690" s="34">
        <f t="shared" ref="M690:M693" si="438">ROUND(E690*1/3,)</f>
        <v>1</v>
      </c>
      <c r="N690" s="34" t="str">
        <f t="shared" ref="N690:N693" si="439">IF(F690&gt;M690,"Above Benchmark","Below Benchmark")</f>
        <v>Below Benchmark</v>
      </c>
      <c r="O690" s="34">
        <f t="shared" ref="O690:O693" si="440">ROUND(G690*1/3,)</f>
        <v>2</v>
      </c>
      <c r="P690" s="34" t="str">
        <f t="shared" ref="P690:P693" si="441">IF(H690&gt;O690,"Above Benchmark", "Below Benchmark")</f>
        <v>Below Benchmark</v>
      </c>
    </row>
    <row r="691" spans="1:16" ht="15.75" customHeight="1" x14ac:dyDescent="0.75">
      <c r="A691" s="5" t="s">
        <v>453</v>
      </c>
      <c r="B691" s="5" t="s">
        <v>162</v>
      </c>
      <c r="C691" s="5" t="s">
        <v>14</v>
      </c>
      <c r="D691" s="5" t="s">
        <v>23</v>
      </c>
      <c r="E691" s="6">
        <v>3</v>
      </c>
      <c r="F691" s="6">
        <v>1</v>
      </c>
      <c r="G691" s="6">
        <v>0</v>
      </c>
      <c r="H691" s="6">
        <v>4</v>
      </c>
      <c r="I691" s="5" t="str">
        <f>VLOOKUP(B691,Formulas_Majors!A$2:B$1000,2,FALSE)</f>
        <v>Education</v>
      </c>
      <c r="J691" s="5"/>
      <c r="K691">
        <f t="shared" si="0"/>
        <v>-3</v>
      </c>
      <c r="L691" s="7">
        <f t="shared" si="1"/>
        <v>-1</v>
      </c>
      <c r="M691" s="34">
        <f t="shared" si="438"/>
        <v>1</v>
      </c>
      <c r="N691" s="34" t="str">
        <f t="shared" si="439"/>
        <v>Below Benchmark</v>
      </c>
      <c r="O691" s="34">
        <f t="shared" si="440"/>
        <v>0</v>
      </c>
      <c r="P691" s="34" t="str">
        <f t="shared" si="441"/>
        <v>Above Benchmark</v>
      </c>
    </row>
    <row r="692" spans="1:16" ht="15.75" customHeight="1" x14ac:dyDescent="0.75">
      <c r="A692" s="5" t="s">
        <v>453</v>
      </c>
      <c r="B692" s="5" t="s">
        <v>481</v>
      </c>
      <c r="C692" s="5" t="s">
        <v>14</v>
      </c>
      <c r="D692" s="5" t="s">
        <v>16</v>
      </c>
      <c r="E692" s="6">
        <v>39</v>
      </c>
      <c r="F692" s="6">
        <v>14</v>
      </c>
      <c r="G692" s="6">
        <v>36</v>
      </c>
      <c r="H692" s="6">
        <v>10</v>
      </c>
      <c r="I692" s="5" t="str">
        <f>VLOOKUP(B692,Formulas_Majors!A$2:B$1000,2,FALSE)</f>
        <v>Health</v>
      </c>
      <c r="J692" s="5"/>
      <c r="K692">
        <f t="shared" si="0"/>
        <v>-3</v>
      </c>
      <c r="L692" s="7">
        <f t="shared" si="1"/>
        <v>-7.6923076923076927E-2</v>
      </c>
      <c r="M692" s="34">
        <f t="shared" si="438"/>
        <v>13</v>
      </c>
      <c r="N692" s="34" t="str">
        <f t="shared" si="439"/>
        <v>Above Benchmark</v>
      </c>
      <c r="O692" s="34">
        <f t="shared" si="440"/>
        <v>12</v>
      </c>
      <c r="P692" s="34" t="str">
        <f t="shared" si="441"/>
        <v>Below Benchmark</v>
      </c>
    </row>
    <row r="693" spans="1:16" ht="15.75" customHeight="1" x14ac:dyDescent="0.75">
      <c r="A693" s="5" t="s">
        <v>453</v>
      </c>
      <c r="B693" s="5" t="s">
        <v>481</v>
      </c>
      <c r="C693" s="5" t="s">
        <v>14</v>
      </c>
      <c r="D693" s="5" t="s">
        <v>16</v>
      </c>
      <c r="E693" s="6">
        <v>39</v>
      </c>
      <c r="F693" s="6">
        <v>14</v>
      </c>
      <c r="G693" s="6">
        <v>36</v>
      </c>
      <c r="H693" s="6">
        <v>10</v>
      </c>
      <c r="I693" s="5" t="str">
        <f>VLOOKUP(B693,Formulas_Majors!A$2:B$1000,2,FALSE)</f>
        <v>Health</v>
      </c>
      <c r="J693" s="5"/>
      <c r="K693">
        <f t="shared" si="0"/>
        <v>-3</v>
      </c>
      <c r="L693" s="7">
        <f t="shared" si="1"/>
        <v>-7.6923076923076927E-2</v>
      </c>
      <c r="M693" s="34">
        <f t="shared" si="438"/>
        <v>13</v>
      </c>
      <c r="N693" s="34" t="str">
        <f t="shared" si="439"/>
        <v>Above Benchmark</v>
      </c>
      <c r="O693" s="34">
        <f t="shared" si="440"/>
        <v>12</v>
      </c>
      <c r="P693" s="34" t="str">
        <f t="shared" si="441"/>
        <v>Below Benchmark</v>
      </c>
    </row>
    <row r="694" spans="1:16" ht="15.75" customHeight="1" x14ac:dyDescent="0.75">
      <c r="A694" s="5" t="s">
        <v>453</v>
      </c>
      <c r="B694" s="5" t="s">
        <v>482</v>
      </c>
      <c r="C694" s="5" t="s">
        <v>18</v>
      </c>
      <c r="D694" s="5" t="s">
        <v>21</v>
      </c>
      <c r="E694" s="6">
        <v>45</v>
      </c>
      <c r="F694" s="6">
        <v>3</v>
      </c>
      <c r="G694" s="6">
        <v>54</v>
      </c>
      <c r="H694" s="6">
        <v>3</v>
      </c>
      <c r="I694" s="5" t="str">
        <f>VLOOKUP(B694,Formulas_Majors!A$2:B$1000,2,FALSE)</f>
        <v>Natural Sciences</v>
      </c>
      <c r="J694" s="5"/>
      <c r="K694">
        <f t="shared" si="0"/>
        <v>9</v>
      </c>
      <c r="L694" s="7">
        <f t="shared" si="1"/>
        <v>0.2</v>
      </c>
      <c r="M694" s="34">
        <f t="shared" ref="M694:M695" si="442">ROUND(E694*1/6,)</f>
        <v>8</v>
      </c>
      <c r="N694" s="34" t="str">
        <f t="shared" ref="N694:N695" si="443">IF(F694&gt;M694, "Above Benchmark", "Below Benchmark")</f>
        <v>Below Benchmark</v>
      </c>
      <c r="O694" s="34">
        <f t="shared" ref="O694:O695" si="444">ROUND(G694*1/6,)</f>
        <v>9</v>
      </c>
      <c r="P694" s="34" t="str">
        <f t="shared" ref="P694:P695" si="445">IF(H694&gt;O694,"Above Benchmark","Below Benchmark")</f>
        <v>Below Benchmark</v>
      </c>
    </row>
    <row r="695" spans="1:16" ht="15.75" customHeight="1" x14ac:dyDescent="0.75">
      <c r="A695" s="5" t="s">
        <v>453</v>
      </c>
      <c r="B695" s="5" t="s">
        <v>483</v>
      </c>
      <c r="C695" s="5" t="s">
        <v>18</v>
      </c>
      <c r="D695" s="5" t="s">
        <v>21</v>
      </c>
      <c r="E695" s="6">
        <v>519</v>
      </c>
      <c r="F695" s="6">
        <v>176</v>
      </c>
      <c r="G695" s="6">
        <v>508</v>
      </c>
      <c r="H695" s="6">
        <v>165</v>
      </c>
      <c r="I695" s="5" t="str">
        <f>VLOOKUP(B695,Formulas_Majors!A$2:B$1000,2,FALSE)</f>
        <v>Natural Sciences</v>
      </c>
      <c r="J695" s="5"/>
      <c r="K695">
        <f t="shared" si="0"/>
        <v>-11</v>
      </c>
      <c r="L695" s="7">
        <f t="shared" si="1"/>
        <v>-2.119460500963391E-2</v>
      </c>
      <c r="M695" s="34">
        <f t="shared" si="442"/>
        <v>87</v>
      </c>
      <c r="N695" s="34" t="str">
        <f t="shared" si="443"/>
        <v>Above Benchmark</v>
      </c>
      <c r="O695" s="34">
        <f t="shared" si="444"/>
        <v>85</v>
      </c>
      <c r="P695" s="34" t="str">
        <f t="shared" si="445"/>
        <v>Above Benchmark</v>
      </c>
    </row>
    <row r="696" spans="1:16" ht="15.75" customHeight="1" x14ac:dyDescent="0.75">
      <c r="A696" s="5" t="s">
        <v>453</v>
      </c>
      <c r="B696" s="5" t="s">
        <v>165</v>
      </c>
      <c r="C696" s="5" t="s">
        <v>14</v>
      </c>
      <c r="D696" s="5" t="s">
        <v>23</v>
      </c>
      <c r="E696" s="6">
        <v>8</v>
      </c>
      <c r="F696" s="6">
        <v>1</v>
      </c>
      <c r="G696" s="6">
        <v>6</v>
      </c>
      <c r="H696" s="6">
        <v>2</v>
      </c>
      <c r="I696" s="5" t="str">
        <f>VLOOKUP(B696,Formulas_Majors!A$2:B$1000,2,FALSE)</f>
        <v>Education</v>
      </c>
      <c r="J696" s="5"/>
      <c r="K696">
        <f t="shared" si="0"/>
        <v>-2</v>
      </c>
      <c r="L696" s="7">
        <f t="shared" si="1"/>
        <v>-0.25</v>
      </c>
      <c r="M696" s="34">
        <f t="shared" ref="M696:M702" si="446">ROUND(E696*1/3,)</f>
        <v>3</v>
      </c>
      <c r="N696" s="34" t="str">
        <f t="shared" ref="N696:N702" si="447">IF(F696&gt;M696,"Above Benchmark","Below Benchmark")</f>
        <v>Below Benchmark</v>
      </c>
      <c r="O696" s="34">
        <f t="shared" ref="O696:O702" si="448">ROUND(G696*1/3,)</f>
        <v>2</v>
      </c>
      <c r="P696" s="34" t="str">
        <f t="shared" ref="P696:P702" si="449">IF(H696&gt;O696,"Above Benchmark", "Below Benchmark")</f>
        <v>Below Benchmark</v>
      </c>
    </row>
    <row r="697" spans="1:16" ht="15.75" customHeight="1" x14ac:dyDescent="0.75">
      <c r="A697" s="5" t="s">
        <v>453</v>
      </c>
      <c r="B697" s="5" t="s">
        <v>484</v>
      </c>
      <c r="C697" s="5" t="s">
        <v>14</v>
      </c>
      <c r="D697" s="5" t="s">
        <v>23</v>
      </c>
      <c r="E697" s="6">
        <v>1</v>
      </c>
      <c r="F697" s="6">
        <v>0</v>
      </c>
      <c r="G697" s="6">
        <v>0</v>
      </c>
      <c r="H697" s="6">
        <v>1</v>
      </c>
      <c r="I697" s="5" t="str">
        <f>VLOOKUP(B697,Formulas_Majors!A$2:B$1000,2,FALSE)</f>
        <v>Education</v>
      </c>
      <c r="J697" s="5"/>
      <c r="K697">
        <f t="shared" si="0"/>
        <v>-1</v>
      </c>
      <c r="L697" s="7">
        <f t="shared" si="1"/>
        <v>-1</v>
      </c>
      <c r="M697" s="34">
        <f t="shared" si="446"/>
        <v>0</v>
      </c>
      <c r="N697" s="34" t="str">
        <f t="shared" si="447"/>
        <v>Below Benchmark</v>
      </c>
      <c r="O697" s="34">
        <f t="shared" si="448"/>
        <v>0</v>
      </c>
      <c r="P697" s="34" t="str">
        <f t="shared" si="449"/>
        <v>Above Benchmark</v>
      </c>
    </row>
    <row r="698" spans="1:16" ht="15.75" customHeight="1" x14ac:dyDescent="0.75">
      <c r="A698" s="5" t="s">
        <v>453</v>
      </c>
      <c r="B698" s="5" t="s">
        <v>485</v>
      </c>
      <c r="C698" s="5" t="s">
        <v>14</v>
      </c>
      <c r="D698" s="5" t="s">
        <v>41</v>
      </c>
      <c r="E698" s="6">
        <v>33</v>
      </c>
      <c r="F698" s="6">
        <v>7</v>
      </c>
      <c r="G698" s="6">
        <v>27</v>
      </c>
      <c r="H698" s="6">
        <v>11</v>
      </c>
      <c r="I698" s="5" t="str">
        <f>VLOOKUP(B698,Formulas_Majors!A$2:B$1000,2,FALSE)</f>
        <v>Education</v>
      </c>
      <c r="J698" s="5"/>
      <c r="K698">
        <f t="shared" si="0"/>
        <v>-6</v>
      </c>
      <c r="L698" s="7">
        <f t="shared" si="1"/>
        <v>-0.18181818181818182</v>
      </c>
      <c r="M698" s="34">
        <f t="shared" si="446"/>
        <v>11</v>
      </c>
      <c r="N698" s="34" t="str">
        <f t="shared" si="447"/>
        <v>Below Benchmark</v>
      </c>
      <c r="O698" s="34">
        <f t="shared" si="448"/>
        <v>9</v>
      </c>
      <c r="P698" s="34" t="str">
        <f t="shared" si="449"/>
        <v>Above Benchmark</v>
      </c>
    </row>
    <row r="699" spans="1:16" ht="15.75" customHeight="1" x14ac:dyDescent="0.75">
      <c r="A699" s="5" t="s">
        <v>453</v>
      </c>
      <c r="B699" s="5" t="s">
        <v>486</v>
      </c>
      <c r="C699" s="5" t="s">
        <v>14</v>
      </c>
      <c r="D699" s="5" t="s">
        <v>41</v>
      </c>
      <c r="E699" s="6">
        <v>49</v>
      </c>
      <c r="F699" s="6">
        <v>31</v>
      </c>
      <c r="G699" s="6">
        <v>68</v>
      </c>
      <c r="H699" s="6">
        <v>19</v>
      </c>
      <c r="I699" s="5" t="str">
        <f>VLOOKUP(B699,Formulas_Majors!A$2:B$1000,2,FALSE)</f>
        <v>Education</v>
      </c>
      <c r="J699" s="5"/>
      <c r="K699">
        <f t="shared" si="0"/>
        <v>19</v>
      </c>
      <c r="L699" s="7">
        <f t="shared" si="1"/>
        <v>0.38775510204081631</v>
      </c>
      <c r="M699" s="34">
        <f t="shared" si="446"/>
        <v>16</v>
      </c>
      <c r="N699" s="34" t="str">
        <f t="shared" si="447"/>
        <v>Above Benchmark</v>
      </c>
      <c r="O699" s="34">
        <f t="shared" si="448"/>
        <v>23</v>
      </c>
      <c r="P699" s="34" t="str">
        <f t="shared" si="449"/>
        <v>Below Benchmark</v>
      </c>
    </row>
    <row r="700" spans="1:16" ht="15.75" customHeight="1" x14ac:dyDescent="0.75">
      <c r="A700" s="5" t="s">
        <v>453</v>
      </c>
      <c r="B700" s="5" t="s">
        <v>487</v>
      </c>
      <c r="C700" s="5" t="s">
        <v>14</v>
      </c>
      <c r="D700" s="5" t="s">
        <v>41</v>
      </c>
      <c r="E700" s="6">
        <v>25</v>
      </c>
      <c r="F700" s="6">
        <v>9</v>
      </c>
      <c r="G700" s="6">
        <v>19</v>
      </c>
      <c r="H700" s="6">
        <v>13</v>
      </c>
      <c r="I700" s="5" t="str">
        <f>VLOOKUP(B700,Formulas_Majors!A$2:B$1000,2,FALSE)</f>
        <v>Education</v>
      </c>
      <c r="J700" s="5"/>
      <c r="K700">
        <f t="shared" si="0"/>
        <v>-6</v>
      </c>
      <c r="L700" s="7">
        <f t="shared" si="1"/>
        <v>-0.24</v>
      </c>
      <c r="M700" s="34">
        <f t="shared" si="446"/>
        <v>8</v>
      </c>
      <c r="N700" s="34" t="str">
        <f t="shared" si="447"/>
        <v>Above Benchmark</v>
      </c>
      <c r="O700" s="34">
        <f t="shared" si="448"/>
        <v>6</v>
      </c>
      <c r="P700" s="34" t="str">
        <f t="shared" si="449"/>
        <v>Above Benchmark</v>
      </c>
    </row>
    <row r="701" spans="1:16" ht="15.75" customHeight="1" x14ac:dyDescent="0.75">
      <c r="A701" s="5" t="s">
        <v>453</v>
      </c>
      <c r="B701" s="5" t="s">
        <v>488</v>
      </c>
      <c r="C701" s="5" t="s">
        <v>14</v>
      </c>
      <c r="D701" s="5" t="s">
        <v>41</v>
      </c>
      <c r="E701" s="6">
        <v>156</v>
      </c>
      <c r="F701" s="6">
        <v>65</v>
      </c>
      <c r="G701" s="6">
        <v>147</v>
      </c>
      <c r="H701" s="6">
        <v>61</v>
      </c>
      <c r="I701" s="5" t="str">
        <f>VLOOKUP(B701,Formulas_Majors!A$2:B$1000,2,FALSE)</f>
        <v>Education</v>
      </c>
      <c r="J701" s="5"/>
      <c r="K701">
        <f t="shared" si="0"/>
        <v>-9</v>
      </c>
      <c r="L701" s="7">
        <f t="shared" si="1"/>
        <v>-5.7692307692307696E-2</v>
      </c>
      <c r="M701" s="34">
        <f t="shared" si="446"/>
        <v>52</v>
      </c>
      <c r="N701" s="34" t="str">
        <f t="shared" si="447"/>
        <v>Above Benchmark</v>
      </c>
      <c r="O701" s="34">
        <f t="shared" si="448"/>
        <v>49</v>
      </c>
      <c r="P701" s="34" t="str">
        <f t="shared" si="449"/>
        <v>Above Benchmark</v>
      </c>
    </row>
    <row r="702" spans="1:16" ht="15.75" customHeight="1" x14ac:dyDescent="0.75">
      <c r="A702" s="5" t="s">
        <v>453</v>
      </c>
      <c r="B702" s="5" t="s">
        <v>489</v>
      </c>
      <c r="C702" s="5" t="s">
        <v>14</v>
      </c>
      <c r="D702" s="5" t="s">
        <v>41</v>
      </c>
      <c r="E702" s="6">
        <v>13</v>
      </c>
      <c r="F702" s="6">
        <v>11</v>
      </c>
      <c r="G702" s="6">
        <v>13</v>
      </c>
      <c r="H702" s="6">
        <v>14</v>
      </c>
      <c r="I702" s="5" t="str">
        <f>VLOOKUP(B702,Formulas_Majors!A$2:B$1000,2,FALSE)</f>
        <v>Education</v>
      </c>
      <c r="J702" s="5"/>
      <c r="K702">
        <f t="shared" si="0"/>
        <v>0</v>
      </c>
      <c r="L702" s="7">
        <f t="shared" si="1"/>
        <v>0</v>
      </c>
      <c r="M702" s="34">
        <f t="shared" si="446"/>
        <v>4</v>
      </c>
      <c r="N702" s="34" t="str">
        <f t="shared" si="447"/>
        <v>Above Benchmark</v>
      </c>
      <c r="O702" s="34">
        <f t="shared" si="448"/>
        <v>4</v>
      </c>
      <c r="P702" s="34" t="str">
        <f t="shared" si="449"/>
        <v>Above Benchmark</v>
      </c>
    </row>
    <row r="703" spans="1:16" ht="15.75" customHeight="1" x14ac:dyDescent="0.75">
      <c r="A703" s="5" t="s">
        <v>453</v>
      </c>
      <c r="B703" s="5" t="s">
        <v>490</v>
      </c>
      <c r="C703" s="5" t="s">
        <v>18</v>
      </c>
      <c r="D703" s="5" t="s">
        <v>21</v>
      </c>
      <c r="E703" s="6">
        <v>192</v>
      </c>
      <c r="F703" s="6">
        <v>62</v>
      </c>
      <c r="G703" s="6">
        <v>191</v>
      </c>
      <c r="H703" s="6">
        <v>58</v>
      </c>
      <c r="I703" s="5" t="str">
        <f>VLOOKUP(B703,Formulas_Majors!A$2:B$1000,2,FALSE)</f>
        <v>Education</v>
      </c>
      <c r="J703" s="5"/>
      <c r="K703">
        <f t="shared" si="0"/>
        <v>-1</v>
      </c>
      <c r="L703" s="7">
        <f t="shared" si="1"/>
        <v>-5.208333333333333E-3</v>
      </c>
      <c r="M703" s="34">
        <f>ROUND(E703*1/6,)</f>
        <v>32</v>
      </c>
      <c r="N703" s="34" t="str">
        <f>IF(F703&gt;M703, "Above Benchmark", "Below Benchmark")</f>
        <v>Above Benchmark</v>
      </c>
      <c r="O703" s="34">
        <f>ROUND(G703*1/6,)</f>
        <v>32</v>
      </c>
      <c r="P703" s="34" t="str">
        <f>IF(H703&gt;O703,"Above Benchmark","Below Benchmark")</f>
        <v>Above Benchmark</v>
      </c>
    </row>
    <row r="704" spans="1:16" ht="15.75" customHeight="1" x14ac:dyDescent="0.75">
      <c r="A704" s="5" t="s">
        <v>453</v>
      </c>
      <c r="B704" s="5" t="s">
        <v>491</v>
      </c>
      <c r="C704" s="5" t="s">
        <v>73</v>
      </c>
      <c r="D704" s="5" t="s">
        <v>154</v>
      </c>
      <c r="E704" s="6">
        <v>16</v>
      </c>
      <c r="F704" s="6">
        <v>6</v>
      </c>
      <c r="G704" s="6">
        <v>14</v>
      </c>
      <c r="H704" s="6">
        <v>11</v>
      </c>
      <c r="I704" s="5" t="str">
        <f>VLOOKUP(B704,Formulas_Majors!A$2:B$1000,2,FALSE)</f>
        <v>Education</v>
      </c>
      <c r="J704" s="5"/>
      <c r="K704">
        <f t="shared" si="0"/>
        <v>-2</v>
      </c>
      <c r="L704" s="7">
        <f t="shared" si="1"/>
        <v>-0.125</v>
      </c>
      <c r="M704" s="37"/>
      <c r="N704" s="37"/>
      <c r="O704" s="38"/>
      <c r="P704" s="38"/>
    </row>
    <row r="705" spans="1:29" ht="15.75" customHeight="1" x14ac:dyDescent="0.75">
      <c r="A705" s="5" t="s">
        <v>453</v>
      </c>
      <c r="B705" s="5" t="s">
        <v>492</v>
      </c>
      <c r="C705" s="5" t="s">
        <v>14</v>
      </c>
      <c r="D705" s="5" t="s">
        <v>41</v>
      </c>
      <c r="E705" s="6">
        <v>148</v>
      </c>
      <c r="F705" s="6">
        <v>47</v>
      </c>
      <c r="G705" s="6">
        <v>144</v>
      </c>
      <c r="H705" s="6">
        <v>47</v>
      </c>
      <c r="I705" s="5" t="str">
        <f>VLOOKUP(B705,Formulas_Majors!A$2:B$1000,2,FALSE)</f>
        <v>Education</v>
      </c>
      <c r="J705" s="5"/>
      <c r="K705">
        <f t="shared" si="0"/>
        <v>-4</v>
      </c>
      <c r="L705" s="7">
        <f t="shared" si="1"/>
        <v>-2.7027027027027029E-2</v>
      </c>
      <c r="M705" s="34">
        <f t="shared" ref="M705:M708" si="450">ROUND(E705*1/3,)</f>
        <v>49</v>
      </c>
      <c r="N705" s="34" t="str">
        <f t="shared" ref="N705:N708" si="451">IF(F705&gt;M705,"Above Benchmark","Below Benchmark")</f>
        <v>Below Benchmark</v>
      </c>
      <c r="O705" s="34">
        <f t="shared" ref="O705:O708" si="452">ROUND(G705*1/3,)</f>
        <v>48</v>
      </c>
      <c r="P705" s="34" t="str">
        <f t="shared" ref="P705:P708" si="453">IF(H705&gt;O705,"Above Benchmark", "Below Benchmark")</f>
        <v>Below Benchmark</v>
      </c>
    </row>
    <row r="706" spans="1:29" ht="15.75" customHeight="1" x14ac:dyDescent="0.75">
      <c r="A706" s="5" t="s">
        <v>453</v>
      </c>
      <c r="B706" s="5" t="s">
        <v>493</v>
      </c>
      <c r="C706" s="5" t="s">
        <v>14</v>
      </c>
      <c r="D706" s="5" t="s">
        <v>41</v>
      </c>
      <c r="E706" s="6">
        <v>112</v>
      </c>
      <c r="F706" s="6">
        <v>19</v>
      </c>
      <c r="G706" s="6">
        <v>131</v>
      </c>
      <c r="H706" s="6">
        <v>30</v>
      </c>
      <c r="I706" s="5" t="str">
        <f>VLOOKUP(B706,Formulas_Majors!A$2:B$1000,2,FALSE)</f>
        <v>Education</v>
      </c>
      <c r="J706" s="5"/>
      <c r="K706">
        <f t="shared" si="0"/>
        <v>19</v>
      </c>
      <c r="L706" s="7">
        <f t="shared" si="1"/>
        <v>0.16964285714285715</v>
      </c>
      <c r="M706" s="34">
        <f t="shared" si="450"/>
        <v>37</v>
      </c>
      <c r="N706" s="34" t="str">
        <f t="shared" si="451"/>
        <v>Below Benchmark</v>
      </c>
      <c r="O706" s="34">
        <f t="shared" si="452"/>
        <v>44</v>
      </c>
      <c r="P706" s="34" t="str">
        <f t="shared" si="453"/>
        <v>Below Benchmark</v>
      </c>
    </row>
    <row r="707" spans="1:29" ht="15.75" customHeight="1" x14ac:dyDescent="0.75">
      <c r="A707" s="5" t="s">
        <v>453</v>
      </c>
      <c r="B707" s="5" t="s">
        <v>494</v>
      </c>
      <c r="C707" s="5" t="s">
        <v>14</v>
      </c>
      <c r="D707" s="5" t="s">
        <v>41</v>
      </c>
      <c r="E707" s="6">
        <v>7</v>
      </c>
      <c r="F707" s="6">
        <v>1</v>
      </c>
      <c r="G707" s="6">
        <v>9</v>
      </c>
      <c r="H707" s="6">
        <v>3</v>
      </c>
      <c r="I707" s="5" t="str">
        <f>VLOOKUP(B707,Formulas_Majors!A$2:B$1000,2,FALSE)</f>
        <v>Education</v>
      </c>
      <c r="J707" s="5"/>
      <c r="K707">
        <f t="shared" si="0"/>
        <v>2</v>
      </c>
      <c r="L707" s="7">
        <f t="shared" si="1"/>
        <v>0.2857142857142857</v>
      </c>
      <c r="M707" s="34">
        <f t="shared" si="450"/>
        <v>2</v>
      </c>
      <c r="N707" s="34" t="str">
        <f t="shared" si="451"/>
        <v>Below Benchmark</v>
      </c>
      <c r="O707" s="34">
        <f t="shared" si="452"/>
        <v>3</v>
      </c>
      <c r="P707" s="34" t="str">
        <f t="shared" si="453"/>
        <v>Below Benchmark</v>
      </c>
    </row>
    <row r="708" spans="1:29" ht="15.75" customHeight="1" x14ac:dyDescent="0.75">
      <c r="A708" s="5" t="s">
        <v>453</v>
      </c>
      <c r="B708" s="5" t="s">
        <v>494</v>
      </c>
      <c r="C708" s="5" t="s">
        <v>14</v>
      </c>
      <c r="D708" s="5" t="s">
        <v>41</v>
      </c>
      <c r="E708" s="6">
        <v>3</v>
      </c>
      <c r="F708" s="6">
        <v>2</v>
      </c>
      <c r="G708" s="6">
        <v>3</v>
      </c>
      <c r="H708" s="6">
        <v>1</v>
      </c>
      <c r="I708" s="5" t="str">
        <f>VLOOKUP(B708,Formulas_Majors!A$2:B$1000,2,FALSE)</f>
        <v>Education</v>
      </c>
      <c r="J708" s="5"/>
      <c r="K708">
        <f t="shared" si="0"/>
        <v>0</v>
      </c>
      <c r="L708" s="7">
        <f t="shared" si="1"/>
        <v>0</v>
      </c>
      <c r="M708" s="34">
        <f t="shared" si="450"/>
        <v>1</v>
      </c>
      <c r="N708" s="34" t="str">
        <f t="shared" si="451"/>
        <v>Above Benchmark</v>
      </c>
      <c r="O708" s="34">
        <f t="shared" si="452"/>
        <v>1</v>
      </c>
      <c r="P708" s="34" t="str">
        <f t="shared" si="453"/>
        <v>Below Benchmark</v>
      </c>
      <c r="Q708" s="8"/>
      <c r="R708" s="8"/>
      <c r="S708" s="8"/>
      <c r="T708" s="8"/>
      <c r="U708" s="8"/>
      <c r="V708" s="8"/>
      <c r="W708" s="8"/>
      <c r="X708" s="8"/>
      <c r="Y708" s="8"/>
      <c r="Z708" s="8"/>
      <c r="AA708" s="8"/>
      <c r="AB708" s="8"/>
      <c r="AC708" s="8"/>
    </row>
    <row r="709" spans="1:29" ht="15.75" customHeight="1" x14ac:dyDescent="0.75">
      <c r="A709" s="5" t="s">
        <v>453</v>
      </c>
      <c r="B709" s="5" t="s">
        <v>495</v>
      </c>
      <c r="C709" s="5" t="s">
        <v>18</v>
      </c>
      <c r="D709" s="5" t="s">
        <v>21</v>
      </c>
      <c r="E709" s="6">
        <v>85</v>
      </c>
      <c r="F709" s="6">
        <v>19</v>
      </c>
      <c r="G709" s="6">
        <v>81</v>
      </c>
      <c r="H709" s="6">
        <v>36</v>
      </c>
      <c r="I709" s="5" t="str">
        <f>VLOOKUP(B709,Formulas_Majors!A$2:B$1000,2,FALSE)</f>
        <v>Liberal Arts</v>
      </c>
      <c r="J709" s="5"/>
      <c r="K709">
        <f t="shared" si="0"/>
        <v>-4</v>
      </c>
      <c r="L709" s="7">
        <f t="shared" si="1"/>
        <v>-4.7058823529411764E-2</v>
      </c>
      <c r="M709" s="34">
        <f t="shared" ref="M709:M713" si="454">ROUND(E709*1/6,)</f>
        <v>14</v>
      </c>
      <c r="N709" s="34" t="str">
        <f t="shared" ref="N709:N713" si="455">IF(F709&gt;M709, "Above Benchmark", "Below Benchmark")</f>
        <v>Above Benchmark</v>
      </c>
      <c r="O709" s="34">
        <f t="shared" ref="O709:O713" si="456">ROUND(G709*1/6,)</f>
        <v>14</v>
      </c>
      <c r="P709" s="34" t="str">
        <f t="shared" ref="P709:P713" si="457">IF(H709&gt;O709,"Above Benchmark","Below Benchmark")</f>
        <v>Above Benchmark</v>
      </c>
    </row>
    <row r="710" spans="1:29" ht="15.75" customHeight="1" x14ac:dyDescent="0.75">
      <c r="A710" s="5" t="s">
        <v>453</v>
      </c>
      <c r="B710" s="5" t="s">
        <v>496</v>
      </c>
      <c r="C710" s="5" t="s">
        <v>18</v>
      </c>
      <c r="D710" s="5" t="s">
        <v>21</v>
      </c>
      <c r="E710" s="6">
        <v>2</v>
      </c>
      <c r="F710" s="6">
        <v>0</v>
      </c>
      <c r="G710" s="6">
        <v>0</v>
      </c>
      <c r="H710" s="6">
        <v>0</v>
      </c>
      <c r="I710" s="5" t="str">
        <f>VLOOKUP(B710,Formulas_Majors!A$2:B$1000,2,FALSE)</f>
        <v>Education</v>
      </c>
      <c r="J710" s="5"/>
      <c r="K710">
        <f t="shared" si="0"/>
        <v>-2</v>
      </c>
      <c r="L710" s="7">
        <f t="shared" si="1"/>
        <v>-1</v>
      </c>
      <c r="M710" s="34">
        <f t="shared" si="454"/>
        <v>0</v>
      </c>
      <c r="N710" s="34" t="str">
        <f t="shared" si="455"/>
        <v>Below Benchmark</v>
      </c>
      <c r="O710" s="34">
        <f t="shared" si="456"/>
        <v>0</v>
      </c>
      <c r="P710" s="34" t="str">
        <f t="shared" si="457"/>
        <v>Below Benchmark</v>
      </c>
    </row>
    <row r="711" spans="1:29" ht="15.75" customHeight="1" x14ac:dyDescent="0.75">
      <c r="A711" s="5" t="s">
        <v>453</v>
      </c>
      <c r="B711" s="5" t="s">
        <v>497</v>
      </c>
      <c r="C711" s="5" t="s">
        <v>18</v>
      </c>
      <c r="D711" s="5" t="s">
        <v>21</v>
      </c>
      <c r="E711" s="6">
        <v>149</v>
      </c>
      <c r="F711" s="6">
        <v>40</v>
      </c>
      <c r="G711" s="6">
        <v>174</v>
      </c>
      <c r="H711" s="6">
        <v>44</v>
      </c>
      <c r="I711" s="5" t="str">
        <f>VLOOKUP(B711,Formulas_Majors!A$2:B$1000,2,FALSE)</f>
        <v>Communications/Media</v>
      </c>
      <c r="J711" s="5"/>
      <c r="K711">
        <f t="shared" si="0"/>
        <v>25</v>
      </c>
      <c r="L711" s="7">
        <f t="shared" si="1"/>
        <v>0.16778523489932887</v>
      </c>
      <c r="M711" s="34">
        <f t="shared" si="454"/>
        <v>25</v>
      </c>
      <c r="N711" s="34" t="str">
        <f t="shared" si="455"/>
        <v>Above Benchmark</v>
      </c>
      <c r="O711" s="34">
        <f t="shared" si="456"/>
        <v>29</v>
      </c>
      <c r="P711" s="34" t="str">
        <f t="shared" si="457"/>
        <v>Above Benchmark</v>
      </c>
    </row>
    <row r="712" spans="1:29" ht="15.75" customHeight="1" x14ac:dyDescent="0.75">
      <c r="A712" s="5" t="s">
        <v>453</v>
      </c>
      <c r="B712" s="5" t="s">
        <v>498</v>
      </c>
      <c r="C712" s="5" t="s">
        <v>18</v>
      </c>
      <c r="D712" s="5" t="s">
        <v>21</v>
      </c>
      <c r="E712" s="6">
        <v>30</v>
      </c>
      <c r="F712" s="6">
        <v>9</v>
      </c>
      <c r="G712" s="6">
        <v>25</v>
      </c>
      <c r="H712" s="6">
        <v>6</v>
      </c>
      <c r="I712" s="5" t="str">
        <f>VLOOKUP(B712,Formulas_Majors!A$2:B$1000,2,FALSE)</f>
        <v>Liberal Arts</v>
      </c>
      <c r="J712" s="5"/>
      <c r="K712">
        <f t="shared" si="0"/>
        <v>-5</v>
      </c>
      <c r="L712" s="7">
        <f t="shared" si="1"/>
        <v>-0.16666666666666666</v>
      </c>
      <c r="M712" s="34">
        <f t="shared" si="454"/>
        <v>5</v>
      </c>
      <c r="N712" s="34" t="str">
        <f t="shared" si="455"/>
        <v>Above Benchmark</v>
      </c>
      <c r="O712" s="34">
        <f t="shared" si="456"/>
        <v>4</v>
      </c>
      <c r="P712" s="34" t="str">
        <f t="shared" si="457"/>
        <v>Above Benchmark</v>
      </c>
    </row>
    <row r="713" spans="1:29" ht="15.75" customHeight="1" x14ac:dyDescent="0.75">
      <c r="A713" s="5" t="s">
        <v>453</v>
      </c>
      <c r="B713" s="5" t="s">
        <v>173</v>
      </c>
      <c r="C713" s="5" t="s">
        <v>18</v>
      </c>
      <c r="D713" s="5" t="s">
        <v>37</v>
      </c>
      <c r="E713" s="6">
        <v>52</v>
      </c>
      <c r="F713" s="6">
        <v>15</v>
      </c>
      <c r="G713" s="6">
        <v>0</v>
      </c>
      <c r="H713" s="6">
        <v>0</v>
      </c>
      <c r="I713" s="5" t="str">
        <f>VLOOKUP(B713,Formulas_Majors!A$2:B$1000,2,FALSE)</f>
        <v>Health</v>
      </c>
      <c r="J713" s="5"/>
      <c r="K713">
        <f t="shared" si="0"/>
        <v>-52</v>
      </c>
      <c r="L713" s="7">
        <f t="shared" si="1"/>
        <v>-1</v>
      </c>
      <c r="M713" s="34">
        <f t="shared" si="454"/>
        <v>9</v>
      </c>
      <c r="N713" s="34" t="str">
        <f t="shared" si="455"/>
        <v>Above Benchmark</v>
      </c>
      <c r="O713" s="34">
        <f t="shared" si="456"/>
        <v>0</v>
      </c>
      <c r="P713" s="34" t="str">
        <f t="shared" si="457"/>
        <v>Below Benchmark</v>
      </c>
    </row>
    <row r="714" spans="1:29" ht="15.75" customHeight="1" x14ac:dyDescent="0.75">
      <c r="A714" s="5" t="s">
        <v>453</v>
      </c>
      <c r="B714" s="5" t="s">
        <v>499</v>
      </c>
      <c r="C714" s="5" t="s">
        <v>14</v>
      </c>
      <c r="D714" s="5" t="s">
        <v>16</v>
      </c>
      <c r="E714" s="6">
        <v>30</v>
      </c>
      <c r="F714" s="6">
        <v>10</v>
      </c>
      <c r="G714" s="6">
        <v>25</v>
      </c>
      <c r="H714" s="6">
        <v>11</v>
      </c>
      <c r="I714" s="5" t="str">
        <f>VLOOKUP(B714,Formulas_Majors!A$2:B$1000,2,FALSE)</f>
        <v>Nursing</v>
      </c>
      <c r="J714" s="5"/>
      <c r="K714">
        <f t="shared" si="0"/>
        <v>-5</v>
      </c>
      <c r="L714" s="7">
        <f t="shared" si="1"/>
        <v>-0.16666666666666666</v>
      </c>
      <c r="M714" s="34">
        <f t="shared" ref="M714:M715" si="458">ROUND(E714*1/3,)</f>
        <v>10</v>
      </c>
      <c r="N714" s="34" t="str">
        <f t="shared" ref="N714:N715" si="459">IF(F714&gt;M714,"Above Benchmark","Below Benchmark")</f>
        <v>Below Benchmark</v>
      </c>
      <c r="O714" s="34">
        <f t="shared" ref="O714:O715" si="460">ROUND(G714*1/3,)</f>
        <v>8</v>
      </c>
      <c r="P714" s="34" t="str">
        <f t="shared" ref="P714:P715" si="461">IF(H714&gt;O714,"Above Benchmark", "Below Benchmark")</f>
        <v>Above Benchmark</v>
      </c>
    </row>
    <row r="715" spans="1:29" ht="15.75" customHeight="1" x14ac:dyDescent="0.75">
      <c r="A715" s="5" t="s">
        <v>453</v>
      </c>
      <c r="B715" s="5" t="s">
        <v>500</v>
      </c>
      <c r="C715" s="5" t="s">
        <v>14</v>
      </c>
      <c r="D715" s="5" t="s">
        <v>16</v>
      </c>
      <c r="E715" s="6">
        <v>4</v>
      </c>
      <c r="F715" s="6">
        <v>6</v>
      </c>
      <c r="G715" s="6">
        <v>1</v>
      </c>
      <c r="H715" s="6">
        <v>4</v>
      </c>
      <c r="I715" s="5" t="str">
        <f>VLOOKUP(B715,Formulas_Majors!A$2:B$1000,2,FALSE)</f>
        <v>Nursing</v>
      </c>
      <c r="J715" s="5"/>
      <c r="K715">
        <f t="shared" si="0"/>
        <v>-3</v>
      </c>
      <c r="L715" s="7">
        <f t="shared" si="1"/>
        <v>-0.75</v>
      </c>
      <c r="M715" s="34">
        <f t="shared" si="458"/>
        <v>1</v>
      </c>
      <c r="N715" s="34" t="str">
        <f t="shared" si="459"/>
        <v>Above Benchmark</v>
      </c>
      <c r="O715" s="34">
        <f t="shared" si="460"/>
        <v>0</v>
      </c>
      <c r="P715" s="34" t="str">
        <f t="shared" si="461"/>
        <v>Above Benchmark</v>
      </c>
    </row>
    <row r="716" spans="1:29" ht="15.75" customHeight="1" x14ac:dyDescent="0.75">
      <c r="A716" s="5" t="s">
        <v>453</v>
      </c>
      <c r="B716" s="5" t="s">
        <v>411</v>
      </c>
      <c r="C716" s="5" t="s">
        <v>18</v>
      </c>
      <c r="D716" s="5" t="s">
        <v>21</v>
      </c>
      <c r="E716" s="6">
        <v>7</v>
      </c>
      <c r="F716" s="6">
        <v>1</v>
      </c>
      <c r="G716" s="6">
        <v>10</v>
      </c>
      <c r="H716" s="6">
        <v>3</v>
      </c>
      <c r="I716" s="5" t="str">
        <f>VLOOKUP(B716,Formulas_Majors!A$2:B$1000,2,FALSE)</f>
        <v>Liberal Arts</v>
      </c>
      <c r="J716" s="5"/>
      <c r="K716">
        <f t="shared" si="0"/>
        <v>3</v>
      </c>
      <c r="L716" s="7">
        <f t="shared" si="1"/>
        <v>0.42857142857142855</v>
      </c>
      <c r="M716" s="34">
        <f t="shared" ref="M716:M717" si="462">ROUND(E716*1/6,)</f>
        <v>1</v>
      </c>
      <c r="N716" s="34" t="str">
        <f t="shared" ref="N716:N717" si="463">IF(F716&gt;M716, "Above Benchmark", "Below Benchmark")</f>
        <v>Below Benchmark</v>
      </c>
      <c r="O716" s="34">
        <f t="shared" ref="O716:O717" si="464">ROUND(G716*1/6,)</f>
        <v>2</v>
      </c>
      <c r="P716" s="34" t="str">
        <f t="shared" ref="P716:P717" si="465">IF(H716&gt;O716,"Above Benchmark","Below Benchmark")</f>
        <v>Above Benchmark</v>
      </c>
    </row>
    <row r="717" spans="1:29" ht="15.75" customHeight="1" x14ac:dyDescent="0.75">
      <c r="A717" s="5" t="s">
        <v>453</v>
      </c>
      <c r="B717" s="5" t="s">
        <v>88</v>
      </c>
      <c r="C717" s="5" t="s">
        <v>18</v>
      </c>
      <c r="D717" s="5" t="s">
        <v>21</v>
      </c>
      <c r="E717" s="6">
        <v>707</v>
      </c>
      <c r="F717" s="6">
        <v>108</v>
      </c>
      <c r="G717" s="6">
        <v>910</v>
      </c>
      <c r="H717" s="6">
        <v>95</v>
      </c>
      <c r="I717" s="5" t="str">
        <f>VLOOKUP(B717,Formulas_Majors!A$2:B$1000,2,FALSE)</f>
        <v>Tech</v>
      </c>
      <c r="J717" s="5"/>
      <c r="K717">
        <f t="shared" si="0"/>
        <v>203</v>
      </c>
      <c r="L717" s="7">
        <f t="shared" si="1"/>
        <v>0.28712871287128711</v>
      </c>
      <c r="M717" s="34">
        <f t="shared" si="462"/>
        <v>118</v>
      </c>
      <c r="N717" s="34" t="str">
        <f t="shared" si="463"/>
        <v>Below Benchmark</v>
      </c>
      <c r="O717" s="34">
        <f t="shared" si="464"/>
        <v>152</v>
      </c>
      <c r="P717" s="34" t="str">
        <f t="shared" si="465"/>
        <v>Below Benchmark</v>
      </c>
    </row>
    <row r="718" spans="1:29" ht="15.75" customHeight="1" x14ac:dyDescent="0.75">
      <c r="A718" s="5" t="s">
        <v>453</v>
      </c>
      <c r="B718" s="5" t="s">
        <v>88</v>
      </c>
      <c r="C718" s="5" t="s">
        <v>14</v>
      </c>
      <c r="D718" s="5" t="s">
        <v>23</v>
      </c>
      <c r="E718" s="6">
        <v>10</v>
      </c>
      <c r="F718" s="6">
        <v>0</v>
      </c>
      <c r="G718" s="6">
        <v>15</v>
      </c>
      <c r="H718" s="6">
        <v>0</v>
      </c>
      <c r="I718" s="5" t="str">
        <f>VLOOKUP(B718,Formulas_Majors!A$2:B$1000,2,FALSE)</f>
        <v>Tech</v>
      </c>
      <c r="J718" s="5"/>
      <c r="K718">
        <f t="shared" si="0"/>
        <v>5</v>
      </c>
      <c r="L718" s="7">
        <f t="shared" si="1"/>
        <v>0.5</v>
      </c>
      <c r="M718" s="34">
        <f t="shared" ref="M718:M719" si="466">ROUND(E718*1/3,)</f>
        <v>3</v>
      </c>
      <c r="N718" s="34" t="str">
        <f t="shared" ref="N718:N719" si="467">IF(F718&gt;M718,"Above Benchmark","Below Benchmark")</f>
        <v>Below Benchmark</v>
      </c>
      <c r="O718" s="34">
        <f t="shared" ref="O718:O719" si="468">ROUND(G718*1/3,)</f>
        <v>5</v>
      </c>
      <c r="P718" s="34" t="str">
        <f t="shared" ref="P718:P719" si="469">IF(H718&gt;O718,"Above Benchmark", "Below Benchmark")</f>
        <v>Below Benchmark</v>
      </c>
    </row>
    <row r="719" spans="1:29" ht="15.75" customHeight="1" x14ac:dyDescent="0.75">
      <c r="A719" s="5" t="s">
        <v>453</v>
      </c>
      <c r="B719" s="5" t="s">
        <v>177</v>
      </c>
      <c r="C719" s="5" t="s">
        <v>14</v>
      </c>
      <c r="D719" s="5" t="s">
        <v>152</v>
      </c>
      <c r="E719" s="6">
        <v>31</v>
      </c>
      <c r="F719" s="6">
        <v>11</v>
      </c>
      <c r="G719" s="6">
        <v>28</v>
      </c>
      <c r="H719" s="6">
        <v>12</v>
      </c>
      <c r="I719" s="5" t="str">
        <f>VLOOKUP(B719,Formulas_Majors!A$2:B$1000,2,FALSE)</f>
        <v>Liberal Arts</v>
      </c>
      <c r="J719" s="5"/>
      <c r="K719">
        <f t="shared" si="0"/>
        <v>-3</v>
      </c>
      <c r="L719" s="7">
        <f t="shared" si="1"/>
        <v>-9.6774193548387094E-2</v>
      </c>
      <c r="M719" s="34">
        <f t="shared" si="466"/>
        <v>10</v>
      </c>
      <c r="N719" s="34" t="str">
        <f t="shared" si="467"/>
        <v>Above Benchmark</v>
      </c>
      <c r="O719" s="34">
        <f t="shared" si="468"/>
        <v>9</v>
      </c>
      <c r="P719" s="34" t="str">
        <f t="shared" si="469"/>
        <v>Above Benchmark</v>
      </c>
    </row>
    <row r="720" spans="1:29" ht="15.75" customHeight="1" x14ac:dyDescent="0.75">
      <c r="A720" s="5" t="s">
        <v>453</v>
      </c>
      <c r="B720" s="5" t="s">
        <v>501</v>
      </c>
      <c r="C720" s="5" t="s">
        <v>73</v>
      </c>
      <c r="D720" s="5" t="s">
        <v>158</v>
      </c>
      <c r="E720" s="6">
        <v>6</v>
      </c>
      <c r="F720" s="6">
        <v>2</v>
      </c>
      <c r="G720" s="6">
        <v>6</v>
      </c>
      <c r="H720" s="6">
        <v>4</v>
      </c>
      <c r="I720" s="5" t="str">
        <f>VLOOKUP(B720,Formulas_Majors!A$2:B$1000,2,FALSE)</f>
        <v>Health</v>
      </c>
      <c r="J720" s="5"/>
      <c r="K720">
        <f t="shared" si="0"/>
        <v>0</v>
      </c>
      <c r="L720" s="7">
        <f t="shared" si="1"/>
        <v>0</v>
      </c>
      <c r="M720" s="37"/>
      <c r="N720" s="37"/>
      <c r="O720" s="38"/>
      <c r="P720" s="38"/>
    </row>
    <row r="721" spans="1:16" ht="15.75" customHeight="1" x14ac:dyDescent="0.75">
      <c r="A721" s="5" t="s">
        <v>453</v>
      </c>
      <c r="B721" s="5" t="s">
        <v>502</v>
      </c>
      <c r="C721" s="5" t="s">
        <v>18</v>
      </c>
      <c r="D721" s="5" t="s">
        <v>21</v>
      </c>
      <c r="E721" s="6">
        <v>47</v>
      </c>
      <c r="F721" s="6">
        <v>13</v>
      </c>
      <c r="G721" s="6">
        <v>49</v>
      </c>
      <c r="H721" s="6">
        <v>13</v>
      </c>
      <c r="I721" s="5" t="str">
        <f>VLOOKUP(B721,Formulas_Majors!A$2:B$1000,2,FALSE)</f>
        <v>Performance and Fine Arts</v>
      </c>
      <c r="J721" s="5"/>
      <c r="K721">
        <f t="shared" si="0"/>
        <v>2</v>
      </c>
      <c r="L721" s="7">
        <f t="shared" si="1"/>
        <v>4.2553191489361701E-2</v>
      </c>
      <c r="M721" s="34">
        <f t="shared" ref="M721:M722" si="470">ROUND(E721*1/6,)</f>
        <v>8</v>
      </c>
      <c r="N721" s="34" t="str">
        <f t="shared" ref="N721:N722" si="471">IF(F721&gt;M721, "Above Benchmark", "Below Benchmark")</f>
        <v>Above Benchmark</v>
      </c>
      <c r="O721" s="34">
        <f t="shared" ref="O721:O722" si="472">ROUND(G721*1/6,)</f>
        <v>8</v>
      </c>
      <c r="P721" s="34" t="str">
        <f t="shared" ref="P721:P722" si="473">IF(H721&gt;O721,"Above Benchmark","Below Benchmark")</f>
        <v>Above Benchmark</v>
      </c>
    </row>
    <row r="722" spans="1:16" ht="15.75" customHeight="1" x14ac:dyDescent="0.75">
      <c r="A722" s="5" t="s">
        <v>453</v>
      </c>
      <c r="B722" s="5" t="s">
        <v>502</v>
      </c>
      <c r="C722" s="5" t="s">
        <v>18</v>
      </c>
      <c r="D722" s="5" t="s">
        <v>21</v>
      </c>
      <c r="E722" s="6">
        <v>7</v>
      </c>
      <c r="F722" s="6">
        <v>1</v>
      </c>
      <c r="G722" s="6">
        <v>3</v>
      </c>
      <c r="H722" s="6">
        <v>5</v>
      </c>
      <c r="I722" s="5" t="str">
        <f>VLOOKUP(B722,Formulas_Majors!A$2:B$1000,2,FALSE)</f>
        <v>Performance and Fine Arts</v>
      </c>
      <c r="J722" s="5"/>
      <c r="K722">
        <f t="shared" si="0"/>
        <v>-4</v>
      </c>
      <c r="L722" s="7">
        <f t="shared" si="1"/>
        <v>-0.5714285714285714</v>
      </c>
      <c r="M722" s="34">
        <f t="shared" si="470"/>
        <v>1</v>
      </c>
      <c r="N722" s="34" t="str">
        <f t="shared" si="471"/>
        <v>Below Benchmark</v>
      </c>
      <c r="O722" s="34">
        <f t="shared" si="472"/>
        <v>1</v>
      </c>
      <c r="P722" s="34" t="str">
        <f t="shared" si="473"/>
        <v>Above Benchmark</v>
      </c>
    </row>
    <row r="723" spans="1:16" ht="15.75" customHeight="1" x14ac:dyDescent="0.75">
      <c r="A723" s="5" t="s">
        <v>453</v>
      </c>
      <c r="B723" s="5" t="s">
        <v>502</v>
      </c>
      <c r="C723" s="5" t="s">
        <v>14</v>
      </c>
      <c r="D723" s="5" t="s">
        <v>152</v>
      </c>
      <c r="E723" s="6">
        <v>2</v>
      </c>
      <c r="F723" s="6">
        <v>0</v>
      </c>
      <c r="G723" s="6">
        <v>3</v>
      </c>
      <c r="H723" s="6">
        <v>0</v>
      </c>
      <c r="I723" s="5" t="str">
        <f>VLOOKUP(B723,Formulas_Majors!A$2:B$1000,2,FALSE)</f>
        <v>Performance and Fine Arts</v>
      </c>
      <c r="J723" s="5"/>
      <c r="K723">
        <f t="shared" si="0"/>
        <v>1</v>
      </c>
      <c r="L723" s="7">
        <f t="shared" si="1"/>
        <v>0.5</v>
      </c>
      <c r="M723" s="34">
        <f t="shared" ref="M723:M727" si="474">ROUND(E723*1/3,)</f>
        <v>1</v>
      </c>
      <c r="N723" s="34" t="str">
        <f t="shared" ref="N723:N727" si="475">IF(F723&gt;M723,"Above Benchmark","Below Benchmark")</f>
        <v>Below Benchmark</v>
      </c>
      <c r="O723" s="34">
        <f t="shared" ref="O723:O727" si="476">ROUND(G723*1/3,)</f>
        <v>1</v>
      </c>
      <c r="P723" s="34" t="str">
        <f t="shared" ref="P723:P727" si="477">IF(H723&gt;O723,"Above Benchmark", "Below Benchmark")</f>
        <v>Below Benchmark</v>
      </c>
    </row>
    <row r="724" spans="1:16" ht="15.75" customHeight="1" x14ac:dyDescent="0.75">
      <c r="A724" s="5" t="s">
        <v>453</v>
      </c>
      <c r="B724" s="5" t="s">
        <v>503</v>
      </c>
      <c r="C724" s="5" t="s">
        <v>14</v>
      </c>
      <c r="D724" s="5" t="s">
        <v>23</v>
      </c>
      <c r="E724" s="6">
        <v>7</v>
      </c>
      <c r="F724" s="6">
        <v>1</v>
      </c>
      <c r="G724" s="6">
        <v>37</v>
      </c>
      <c r="H724" s="6">
        <v>15</v>
      </c>
      <c r="I724" s="5" t="str">
        <f>VLOOKUP(B724,Formulas_Majors!A$2:B$1000,2,FALSE)</f>
        <v>Education</v>
      </c>
      <c r="J724" s="5"/>
      <c r="K724">
        <f t="shared" si="0"/>
        <v>30</v>
      </c>
      <c r="L724" s="7">
        <f t="shared" si="1"/>
        <v>4.2857142857142856</v>
      </c>
      <c r="M724" s="34">
        <f t="shared" si="474"/>
        <v>2</v>
      </c>
      <c r="N724" s="34" t="str">
        <f t="shared" si="475"/>
        <v>Below Benchmark</v>
      </c>
      <c r="O724" s="34">
        <f t="shared" si="476"/>
        <v>12</v>
      </c>
      <c r="P724" s="34" t="str">
        <f t="shared" si="477"/>
        <v>Above Benchmark</v>
      </c>
    </row>
    <row r="725" spans="1:16" ht="15.75" customHeight="1" x14ac:dyDescent="0.75">
      <c r="A725" s="5" t="s">
        <v>453</v>
      </c>
      <c r="B725" s="5" t="s">
        <v>503</v>
      </c>
      <c r="C725" s="5" t="s">
        <v>14</v>
      </c>
      <c r="D725" s="5" t="s">
        <v>23</v>
      </c>
      <c r="E725" s="6">
        <v>31</v>
      </c>
      <c r="F725" s="6">
        <v>13</v>
      </c>
      <c r="G725" s="6">
        <v>37</v>
      </c>
      <c r="H725" s="6">
        <v>15</v>
      </c>
      <c r="I725" s="5" t="str">
        <f>VLOOKUP(B725,Formulas_Majors!A$2:B$1000,2,FALSE)</f>
        <v>Education</v>
      </c>
      <c r="J725" s="5"/>
      <c r="K725">
        <f t="shared" si="0"/>
        <v>6</v>
      </c>
      <c r="L725" s="7">
        <f t="shared" si="1"/>
        <v>0.19354838709677419</v>
      </c>
      <c r="M725" s="34">
        <f t="shared" si="474"/>
        <v>10</v>
      </c>
      <c r="N725" s="34" t="str">
        <f t="shared" si="475"/>
        <v>Above Benchmark</v>
      </c>
      <c r="O725" s="34">
        <f t="shared" si="476"/>
        <v>12</v>
      </c>
      <c r="P725" s="34" t="str">
        <f t="shared" si="477"/>
        <v>Above Benchmark</v>
      </c>
    </row>
    <row r="726" spans="1:16" ht="15.75" customHeight="1" x14ac:dyDescent="0.75">
      <c r="A726" s="5" t="s">
        <v>453</v>
      </c>
      <c r="B726" s="5" t="s">
        <v>504</v>
      </c>
      <c r="C726" s="5" t="s">
        <v>14</v>
      </c>
      <c r="D726" s="5" t="s">
        <v>23</v>
      </c>
      <c r="E726" s="6">
        <v>8</v>
      </c>
      <c r="F726" s="6">
        <v>2</v>
      </c>
      <c r="G726" s="6">
        <v>1</v>
      </c>
      <c r="H726" s="6">
        <v>6</v>
      </c>
      <c r="I726" s="5" t="str">
        <f>VLOOKUP(B726,Formulas_Majors!A$2:B$1000,2,FALSE)</f>
        <v>Education</v>
      </c>
      <c r="J726" s="5"/>
      <c r="K726">
        <f t="shared" si="0"/>
        <v>-7</v>
      </c>
      <c r="L726" s="7">
        <f t="shared" si="1"/>
        <v>-0.875</v>
      </c>
      <c r="M726" s="34">
        <f t="shared" si="474"/>
        <v>3</v>
      </c>
      <c r="N726" s="34" t="str">
        <f t="shared" si="475"/>
        <v>Below Benchmark</v>
      </c>
      <c r="O726" s="34">
        <f t="shared" si="476"/>
        <v>0</v>
      </c>
      <c r="P726" s="34" t="str">
        <f t="shared" si="477"/>
        <v>Above Benchmark</v>
      </c>
    </row>
    <row r="727" spans="1:16" ht="15.75" customHeight="1" x14ac:dyDescent="0.75">
      <c r="A727" s="5" t="s">
        <v>453</v>
      </c>
      <c r="B727" s="5" t="s">
        <v>505</v>
      </c>
      <c r="C727" s="5" t="s">
        <v>14</v>
      </c>
      <c r="D727" s="5" t="s">
        <v>41</v>
      </c>
      <c r="E727" s="6">
        <v>24</v>
      </c>
      <c r="F727" s="6">
        <v>6</v>
      </c>
      <c r="G727" s="6">
        <v>22</v>
      </c>
      <c r="H727" s="6">
        <v>6</v>
      </c>
      <c r="I727" s="5" t="str">
        <f>VLOOKUP(B727,Formulas_Majors!A$2:B$1000,2,FALSE)</f>
        <v>Education</v>
      </c>
      <c r="J727" s="5"/>
      <c r="K727">
        <f t="shared" si="0"/>
        <v>-2</v>
      </c>
      <c r="L727" s="7">
        <f t="shared" si="1"/>
        <v>-8.3333333333333329E-2</v>
      </c>
      <c r="M727" s="34">
        <f t="shared" si="474"/>
        <v>8</v>
      </c>
      <c r="N727" s="34" t="str">
        <f t="shared" si="475"/>
        <v>Below Benchmark</v>
      </c>
      <c r="O727" s="34">
        <f t="shared" si="476"/>
        <v>7</v>
      </c>
      <c r="P727" s="34" t="str">
        <f t="shared" si="477"/>
        <v>Below Benchmark</v>
      </c>
    </row>
    <row r="728" spans="1:16" ht="15.75" customHeight="1" x14ac:dyDescent="0.75">
      <c r="A728" s="5" t="s">
        <v>453</v>
      </c>
      <c r="B728" s="5" t="s">
        <v>506</v>
      </c>
      <c r="C728" s="5" t="s">
        <v>73</v>
      </c>
      <c r="D728" s="5" t="s">
        <v>154</v>
      </c>
      <c r="E728" s="6">
        <v>3</v>
      </c>
      <c r="F728" s="6">
        <v>0</v>
      </c>
      <c r="G728" s="6">
        <v>5</v>
      </c>
      <c r="H728" s="6">
        <v>0</v>
      </c>
      <c r="I728" s="5" t="str">
        <f>VLOOKUP(B728,Formulas_Majors!A$2:B$1000,2,FALSE)</f>
        <v>Education</v>
      </c>
      <c r="J728" s="5"/>
      <c r="K728">
        <f t="shared" si="0"/>
        <v>2</v>
      </c>
      <c r="L728" s="7">
        <f t="shared" si="1"/>
        <v>0.66666666666666663</v>
      </c>
      <c r="M728" s="37"/>
      <c r="N728" s="37"/>
      <c r="O728" s="38"/>
      <c r="P728" s="38"/>
    </row>
    <row r="729" spans="1:16" ht="15.75" customHeight="1" x14ac:dyDescent="0.75">
      <c r="A729" s="5" t="s">
        <v>453</v>
      </c>
      <c r="B729" s="5" t="s">
        <v>506</v>
      </c>
      <c r="C729" s="5" t="s">
        <v>18</v>
      </c>
      <c r="D729" s="5" t="s">
        <v>21</v>
      </c>
      <c r="E729" s="6">
        <v>107</v>
      </c>
      <c r="F729" s="6">
        <v>2</v>
      </c>
      <c r="G729" s="6">
        <v>126</v>
      </c>
      <c r="H729" s="6">
        <v>16</v>
      </c>
      <c r="I729" s="5" t="str">
        <f>VLOOKUP(B729,Formulas_Majors!A$2:B$1000,2,FALSE)</f>
        <v>Education</v>
      </c>
      <c r="J729" s="5"/>
      <c r="K729">
        <f t="shared" si="0"/>
        <v>19</v>
      </c>
      <c r="L729" s="7">
        <f t="shared" si="1"/>
        <v>0.17757009345794392</v>
      </c>
      <c r="M729" s="34">
        <f>ROUND(E729*1/6,)</f>
        <v>18</v>
      </c>
      <c r="N729" s="34" t="str">
        <f>IF(F729&gt;M729, "Above Benchmark", "Below Benchmark")</f>
        <v>Below Benchmark</v>
      </c>
      <c r="O729" s="34">
        <f>ROUND(G729*1/6,)</f>
        <v>21</v>
      </c>
      <c r="P729" s="34" t="str">
        <f>IF(H729&gt;O729,"Above Benchmark","Below Benchmark")</f>
        <v>Below Benchmark</v>
      </c>
    </row>
    <row r="730" spans="1:16" ht="15.75" customHeight="1" x14ac:dyDescent="0.75">
      <c r="A730" s="5" t="s">
        <v>453</v>
      </c>
      <c r="B730" s="5" t="s">
        <v>507</v>
      </c>
      <c r="C730" s="5" t="s">
        <v>14</v>
      </c>
      <c r="D730" s="5" t="s">
        <v>41</v>
      </c>
      <c r="E730" s="6">
        <v>96</v>
      </c>
      <c r="F730" s="6">
        <v>26</v>
      </c>
      <c r="G730" s="6">
        <v>99</v>
      </c>
      <c r="H730" s="6">
        <v>15</v>
      </c>
      <c r="I730" s="5" t="str">
        <f>VLOOKUP(B730,Formulas_Majors!A$2:B$1000,2,FALSE)</f>
        <v>Education</v>
      </c>
      <c r="J730" s="5"/>
      <c r="K730">
        <f t="shared" si="0"/>
        <v>3</v>
      </c>
      <c r="L730" s="7">
        <f t="shared" si="1"/>
        <v>3.125E-2</v>
      </c>
      <c r="M730" s="34">
        <f t="shared" ref="M730:M732" si="478">ROUND(E730*1/3,)</f>
        <v>32</v>
      </c>
      <c r="N730" s="34" t="str">
        <f t="shared" ref="N730:N732" si="479">IF(F730&gt;M730,"Above Benchmark","Below Benchmark")</f>
        <v>Below Benchmark</v>
      </c>
      <c r="O730" s="34">
        <f t="shared" ref="O730:O732" si="480">ROUND(G730*1/3,)</f>
        <v>33</v>
      </c>
      <c r="P730" s="34" t="str">
        <f t="shared" ref="P730:P732" si="481">IF(H730&gt;O730,"Above Benchmark", "Below Benchmark")</f>
        <v>Below Benchmark</v>
      </c>
    </row>
    <row r="731" spans="1:16" ht="15.75" customHeight="1" x14ac:dyDescent="0.75">
      <c r="A731" s="5" t="s">
        <v>453</v>
      </c>
      <c r="B731" s="5" t="s">
        <v>507</v>
      </c>
      <c r="C731" s="5" t="s">
        <v>14</v>
      </c>
      <c r="D731" s="5" t="s">
        <v>41</v>
      </c>
      <c r="E731" s="6">
        <v>16</v>
      </c>
      <c r="F731" s="6">
        <v>6</v>
      </c>
      <c r="G731" s="6">
        <v>15</v>
      </c>
      <c r="H731" s="6">
        <v>6</v>
      </c>
      <c r="I731" s="5" t="str">
        <f>VLOOKUP(B731,Formulas_Majors!A$2:B$1000,2,FALSE)</f>
        <v>Education</v>
      </c>
      <c r="J731" s="5"/>
      <c r="K731">
        <f t="shared" si="0"/>
        <v>-1</v>
      </c>
      <c r="L731" s="7">
        <f t="shared" si="1"/>
        <v>-6.25E-2</v>
      </c>
      <c r="M731" s="34">
        <f t="shared" si="478"/>
        <v>5</v>
      </c>
      <c r="N731" s="34" t="str">
        <f t="shared" si="479"/>
        <v>Above Benchmark</v>
      </c>
      <c r="O731" s="34">
        <f t="shared" si="480"/>
        <v>5</v>
      </c>
      <c r="P731" s="34" t="str">
        <f t="shared" si="481"/>
        <v>Above Benchmark</v>
      </c>
    </row>
    <row r="732" spans="1:16" ht="15.75" customHeight="1" x14ac:dyDescent="0.75">
      <c r="A732" s="5" t="s">
        <v>453</v>
      </c>
      <c r="B732" s="5" t="s">
        <v>508</v>
      </c>
      <c r="C732" s="5" t="s">
        <v>14</v>
      </c>
      <c r="D732" s="5" t="s">
        <v>41</v>
      </c>
      <c r="E732" s="6">
        <v>11</v>
      </c>
      <c r="F732" s="6">
        <v>3</v>
      </c>
      <c r="G732" s="6">
        <v>10</v>
      </c>
      <c r="H732" s="6">
        <v>2</v>
      </c>
      <c r="I732" s="5" t="str">
        <f>VLOOKUP(B732,Formulas_Majors!A$2:B$1000,2,FALSE)</f>
        <v>Education</v>
      </c>
      <c r="J732" s="5"/>
      <c r="K732">
        <f t="shared" si="0"/>
        <v>-1</v>
      </c>
      <c r="L732" s="7">
        <f t="shared" si="1"/>
        <v>-9.0909090909090912E-2</v>
      </c>
      <c r="M732" s="34">
        <f t="shared" si="478"/>
        <v>4</v>
      </c>
      <c r="N732" s="34" t="str">
        <f t="shared" si="479"/>
        <v>Below Benchmark</v>
      </c>
      <c r="O732" s="34">
        <f t="shared" si="480"/>
        <v>3</v>
      </c>
      <c r="P732" s="34" t="str">
        <f t="shared" si="481"/>
        <v>Below Benchmark</v>
      </c>
    </row>
    <row r="733" spans="1:16" ht="15.75" customHeight="1" x14ac:dyDescent="0.75">
      <c r="A733" s="5" t="s">
        <v>453</v>
      </c>
      <c r="B733" s="5" t="s">
        <v>509</v>
      </c>
      <c r="C733" s="5" t="s">
        <v>73</v>
      </c>
      <c r="D733" s="5" t="s">
        <v>154</v>
      </c>
      <c r="E733" s="6">
        <v>2</v>
      </c>
      <c r="F733" s="6">
        <v>1</v>
      </c>
      <c r="G733" s="6">
        <v>0</v>
      </c>
      <c r="H733" s="6">
        <v>1</v>
      </c>
      <c r="I733" s="5" t="str">
        <f>VLOOKUP(B733,Formulas_Majors!A$2:B$1000,2,FALSE)</f>
        <v>Education</v>
      </c>
      <c r="J733" s="5"/>
      <c r="K733">
        <f t="shared" si="0"/>
        <v>-2</v>
      </c>
      <c r="L733" s="7">
        <f t="shared" si="1"/>
        <v>-1</v>
      </c>
      <c r="M733" s="37"/>
      <c r="N733" s="37"/>
      <c r="O733" s="38"/>
      <c r="P733" s="38"/>
    </row>
    <row r="734" spans="1:16" ht="15.75" customHeight="1" x14ac:dyDescent="0.75">
      <c r="A734" s="5" t="s">
        <v>453</v>
      </c>
      <c r="B734" s="5" t="s">
        <v>510</v>
      </c>
      <c r="C734" s="5" t="s">
        <v>14</v>
      </c>
      <c r="D734" s="5" t="s">
        <v>41</v>
      </c>
      <c r="E734" s="6">
        <v>207</v>
      </c>
      <c r="F734" s="6">
        <v>54</v>
      </c>
      <c r="G734" s="6">
        <v>200</v>
      </c>
      <c r="H734" s="6">
        <v>71</v>
      </c>
      <c r="I734" s="5" t="str">
        <f>VLOOKUP(B734,Formulas_Majors!A$2:B$1000,2,FALSE)</f>
        <v>Education</v>
      </c>
      <c r="J734" s="5"/>
      <c r="K734">
        <f t="shared" si="0"/>
        <v>-7</v>
      </c>
      <c r="L734" s="7">
        <f t="shared" si="1"/>
        <v>-3.3816425120772944E-2</v>
      </c>
      <c r="M734" s="34">
        <f t="shared" ref="M734:M737" si="482">ROUND(E734*1/3,)</f>
        <v>69</v>
      </c>
      <c r="N734" s="34" t="str">
        <f t="shared" ref="N734:N737" si="483">IF(F734&gt;M734,"Above Benchmark","Below Benchmark")</f>
        <v>Below Benchmark</v>
      </c>
      <c r="O734" s="34">
        <f t="shared" ref="O734:O737" si="484">ROUND(G734*1/3,)</f>
        <v>67</v>
      </c>
      <c r="P734" s="34" t="str">
        <f t="shared" ref="P734:P737" si="485">IF(H734&gt;O734,"Above Benchmark", "Below Benchmark")</f>
        <v>Above Benchmark</v>
      </c>
    </row>
    <row r="735" spans="1:16" ht="15.75" customHeight="1" x14ac:dyDescent="0.75">
      <c r="A735" s="5" t="s">
        <v>453</v>
      </c>
      <c r="B735" s="5" t="s">
        <v>183</v>
      </c>
      <c r="C735" s="5" t="s">
        <v>14</v>
      </c>
      <c r="D735" s="5" t="s">
        <v>23</v>
      </c>
      <c r="E735" s="6">
        <v>7</v>
      </c>
      <c r="F735" s="6">
        <v>2</v>
      </c>
      <c r="G735" s="6">
        <v>4</v>
      </c>
      <c r="H735" s="6">
        <v>3</v>
      </c>
      <c r="I735" s="5" t="str">
        <f>VLOOKUP(B735,Formulas_Majors!A$2:B$1000,2,FALSE)</f>
        <v>Education</v>
      </c>
      <c r="J735" s="5"/>
      <c r="K735">
        <f t="shared" si="0"/>
        <v>-3</v>
      </c>
      <c r="L735" s="7">
        <f t="shared" si="1"/>
        <v>-0.42857142857142855</v>
      </c>
      <c r="M735" s="34">
        <f t="shared" si="482"/>
        <v>2</v>
      </c>
      <c r="N735" s="34" t="str">
        <f t="shared" si="483"/>
        <v>Below Benchmark</v>
      </c>
      <c r="O735" s="34">
        <f t="shared" si="484"/>
        <v>1</v>
      </c>
      <c r="P735" s="34" t="str">
        <f t="shared" si="485"/>
        <v>Above Benchmark</v>
      </c>
    </row>
    <row r="736" spans="1:16" ht="15.75" customHeight="1" x14ac:dyDescent="0.75">
      <c r="A736" s="5" t="s">
        <v>453</v>
      </c>
      <c r="B736" s="5" t="s">
        <v>183</v>
      </c>
      <c r="C736" s="5" t="s">
        <v>14</v>
      </c>
      <c r="D736" s="5" t="s">
        <v>23</v>
      </c>
      <c r="E736" s="6">
        <v>5</v>
      </c>
      <c r="F736" s="6">
        <v>3</v>
      </c>
      <c r="G736" s="6"/>
      <c r="H736" s="6"/>
      <c r="I736" s="5" t="str">
        <f>VLOOKUP(B736,Formulas_Majors!A$2:B$1000,2,FALSE)</f>
        <v>Education</v>
      </c>
      <c r="J736" s="5"/>
      <c r="K736">
        <f t="shared" si="0"/>
        <v>-5</v>
      </c>
      <c r="L736" s="7">
        <f t="shared" si="1"/>
        <v>-1</v>
      </c>
      <c r="M736" s="34">
        <f t="shared" si="482"/>
        <v>2</v>
      </c>
      <c r="N736" s="34" t="str">
        <f t="shared" si="483"/>
        <v>Above Benchmark</v>
      </c>
      <c r="O736" s="34">
        <f t="shared" si="484"/>
        <v>0</v>
      </c>
      <c r="P736" s="34" t="str">
        <f t="shared" si="485"/>
        <v>Below Benchmark</v>
      </c>
    </row>
    <row r="737" spans="1:29" ht="15.75" customHeight="1" x14ac:dyDescent="0.75">
      <c r="A737" s="5" t="s">
        <v>453</v>
      </c>
      <c r="B737" s="5" t="s">
        <v>511</v>
      </c>
      <c r="C737" s="5" t="s">
        <v>14</v>
      </c>
      <c r="D737" s="5" t="s">
        <v>23</v>
      </c>
      <c r="E737" s="6">
        <v>3</v>
      </c>
      <c r="F737" s="6">
        <v>2</v>
      </c>
      <c r="G737" s="6">
        <v>0</v>
      </c>
      <c r="H737" s="6">
        <v>4</v>
      </c>
      <c r="I737" s="5" t="str">
        <f>VLOOKUP(B737,Formulas_Majors!A$2:B$1000,2,FALSE)</f>
        <v>Education</v>
      </c>
      <c r="J737" s="5"/>
      <c r="K737">
        <f t="shared" si="0"/>
        <v>-3</v>
      </c>
      <c r="L737" s="7">
        <f t="shared" si="1"/>
        <v>-1</v>
      </c>
      <c r="M737" s="34">
        <f t="shared" si="482"/>
        <v>1</v>
      </c>
      <c r="N737" s="34" t="str">
        <f t="shared" si="483"/>
        <v>Above Benchmark</v>
      </c>
      <c r="O737" s="34">
        <f t="shared" si="484"/>
        <v>0</v>
      </c>
      <c r="P737" s="34" t="str">
        <f t="shared" si="485"/>
        <v>Above Benchmark</v>
      </c>
    </row>
    <row r="738" spans="1:29" ht="15.75" customHeight="1" x14ac:dyDescent="0.75">
      <c r="A738" s="5" t="s">
        <v>453</v>
      </c>
      <c r="B738" s="5" t="s">
        <v>31</v>
      </c>
      <c r="C738" s="5" t="s">
        <v>18</v>
      </c>
      <c r="D738" s="5" t="s">
        <v>21</v>
      </c>
      <c r="E738" s="6">
        <v>336</v>
      </c>
      <c r="F738" s="6">
        <v>119</v>
      </c>
      <c r="G738" s="6">
        <v>388</v>
      </c>
      <c r="H738" s="6">
        <v>115</v>
      </c>
      <c r="I738" s="5" t="str">
        <f>VLOOKUP(B738,Formulas_Majors!A$2:B$1000,2,FALSE)</f>
        <v>Business-Other</v>
      </c>
      <c r="J738" s="5"/>
      <c r="K738">
        <f t="shared" si="0"/>
        <v>52</v>
      </c>
      <c r="L738" s="7">
        <f t="shared" si="1"/>
        <v>0.15476190476190477</v>
      </c>
      <c r="M738" s="34">
        <f>ROUND(E738*1/6,)</f>
        <v>56</v>
      </c>
      <c r="N738" s="34" t="str">
        <f>IF(F738&gt;M738, "Above Benchmark", "Below Benchmark")</f>
        <v>Above Benchmark</v>
      </c>
      <c r="O738" s="34">
        <f>ROUND(G738*1/6,)</f>
        <v>65</v>
      </c>
      <c r="P738" s="34" t="str">
        <f>IF(H738&gt;O738,"Above Benchmark","Below Benchmark")</f>
        <v>Above Benchmark</v>
      </c>
    </row>
    <row r="739" spans="1:29" ht="15.75" customHeight="1" x14ac:dyDescent="0.75">
      <c r="A739" s="5" t="s">
        <v>453</v>
      </c>
      <c r="B739" s="5" t="s">
        <v>31</v>
      </c>
      <c r="C739" s="5" t="s">
        <v>14</v>
      </c>
      <c r="D739" s="5" t="s">
        <v>23</v>
      </c>
      <c r="E739" s="6">
        <v>20</v>
      </c>
      <c r="F739" s="6">
        <v>8</v>
      </c>
      <c r="G739" s="6">
        <v>10</v>
      </c>
      <c r="H739" s="6">
        <v>5</v>
      </c>
      <c r="I739" s="5" t="str">
        <f>VLOOKUP(B739,Formulas_Majors!A$2:B$1000,2,FALSE)</f>
        <v>Business-Other</v>
      </c>
      <c r="J739" s="5"/>
      <c r="K739">
        <f t="shared" si="0"/>
        <v>-10</v>
      </c>
      <c r="L739" s="7">
        <f t="shared" si="1"/>
        <v>-0.5</v>
      </c>
      <c r="M739" s="34">
        <f t="shared" ref="M739:M740" si="486">ROUND(E739*1/3,)</f>
        <v>7</v>
      </c>
      <c r="N739" s="34" t="str">
        <f t="shared" ref="N739:N740" si="487">IF(F739&gt;M739,"Above Benchmark","Below Benchmark")</f>
        <v>Above Benchmark</v>
      </c>
      <c r="O739" s="34">
        <f t="shared" ref="O739:O740" si="488">ROUND(G739*1/3,)</f>
        <v>3</v>
      </c>
      <c r="P739" s="34" t="str">
        <f t="shared" ref="P739:P740" si="489">IF(H739&gt;O739,"Above Benchmark", "Below Benchmark")</f>
        <v>Above Benchmark</v>
      </c>
      <c r="Q739" s="8"/>
      <c r="R739" s="8"/>
      <c r="S739" s="8"/>
      <c r="T739" s="8"/>
      <c r="U739" s="8"/>
      <c r="V739" s="8"/>
      <c r="W739" s="8"/>
      <c r="X739" s="8"/>
      <c r="Y739" s="8"/>
      <c r="Z739" s="8"/>
      <c r="AA739" s="8"/>
      <c r="AB739" s="8"/>
      <c r="AC739" s="8"/>
    </row>
    <row r="740" spans="1:29" ht="15.75" customHeight="1" x14ac:dyDescent="0.75">
      <c r="A740" s="5" t="s">
        <v>453</v>
      </c>
      <c r="B740" s="5" t="s">
        <v>31</v>
      </c>
      <c r="C740" s="5" t="s">
        <v>14</v>
      </c>
      <c r="D740" s="5" t="s">
        <v>23</v>
      </c>
      <c r="E740" s="6">
        <v>42</v>
      </c>
      <c r="F740" s="6">
        <v>8</v>
      </c>
      <c r="G740" s="6">
        <v>35</v>
      </c>
      <c r="H740" s="6">
        <v>15</v>
      </c>
      <c r="I740" s="5" t="str">
        <f>VLOOKUP(B740,Formulas_Majors!A$2:B$1000,2,FALSE)</f>
        <v>Business-Other</v>
      </c>
      <c r="J740" s="5"/>
      <c r="K740">
        <f t="shared" si="0"/>
        <v>-7</v>
      </c>
      <c r="L740" s="7">
        <f t="shared" si="1"/>
        <v>-0.16666666666666666</v>
      </c>
      <c r="M740" s="34">
        <f t="shared" si="486"/>
        <v>14</v>
      </c>
      <c r="N740" s="34" t="str">
        <f t="shared" si="487"/>
        <v>Below Benchmark</v>
      </c>
      <c r="O740" s="34">
        <f t="shared" si="488"/>
        <v>12</v>
      </c>
      <c r="P740" s="34" t="str">
        <f t="shared" si="489"/>
        <v>Above Benchmark</v>
      </c>
    </row>
    <row r="741" spans="1:29" ht="15.75" customHeight="1" x14ac:dyDescent="0.75">
      <c r="A741" s="5" t="s">
        <v>453</v>
      </c>
      <c r="B741" s="5" t="s">
        <v>31</v>
      </c>
      <c r="C741" s="5" t="s">
        <v>18</v>
      </c>
      <c r="D741" s="5" t="s">
        <v>21</v>
      </c>
      <c r="E741" s="6">
        <v>46</v>
      </c>
      <c r="F741" s="6">
        <v>10</v>
      </c>
      <c r="G741" s="6">
        <v>35</v>
      </c>
      <c r="H741" s="6">
        <v>15</v>
      </c>
      <c r="I741" s="5" t="str">
        <f>VLOOKUP(B741,Formulas_Majors!A$2:B$1000,2,FALSE)</f>
        <v>Business-Other</v>
      </c>
      <c r="J741" s="5"/>
      <c r="K741">
        <f t="shared" si="0"/>
        <v>-11</v>
      </c>
      <c r="L741" s="7">
        <f t="shared" si="1"/>
        <v>-0.2391304347826087</v>
      </c>
      <c r="M741" s="34">
        <f>ROUND(E741*1/6,)</f>
        <v>8</v>
      </c>
      <c r="N741" s="34" t="str">
        <f>IF(F741&gt;M741, "Above Benchmark", "Below Benchmark")</f>
        <v>Above Benchmark</v>
      </c>
      <c r="O741" s="34">
        <f>ROUND(G741*1/6,)</f>
        <v>6</v>
      </c>
      <c r="P741" s="34" t="str">
        <f>IF(H741&gt;O741,"Above Benchmark","Below Benchmark")</f>
        <v>Above Benchmark</v>
      </c>
    </row>
    <row r="742" spans="1:29" ht="15.75" customHeight="1" x14ac:dyDescent="0.75">
      <c r="A742" s="5" t="s">
        <v>453</v>
      </c>
      <c r="B742" s="5" t="s">
        <v>512</v>
      </c>
      <c r="C742" s="5" t="s">
        <v>14</v>
      </c>
      <c r="D742" s="5" t="s">
        <v>41</v>
      </c>
      <c r="E742" s="6">
        <v>168</v>
      </c>
      <c r="F742" s="6">
        <v>74</v>
      </c>
      <c r="G742" s="6">
        <v>174</v>
      </c>
      <c r="H742" s="6">
        <v>91</v>
      </c>
      <c r="I742" s="5" t="str">
        <f>VLOOKUP(B742,Formulas_Majors!A$2:B$1000,2,FALSE)</f>
        <v>Education</v>
      </c>
      <c r="J742" s="5"/>
      <c r="K742">
        <f t="shared" si="0"/>
        <v>6</v>
      </c>
      <c r="L742" s="7">
        <f t="shared" si="1"/>
        <v>3.5714285714285712E-2</v>
      </c>
      <c r="M742" s="34">
        <f t="shared" ref="M742:M745" si="490">ROUND(E742*1/3,)</f>
        <v>56</v>
      </c>
      <c r="N742" s="34" t="str">
        <f t="shared" ref="N742:N745" si="491">IF(F742&gt;M742,"Above Benchmark","Below Benchmark")</f>
        <v>Above Benchmark</v>
      </c>
      <c r="O742" s="34">
        <f t="shared" ref="O742:O745" si="492">ROUND(G742*1/3,)</f>
        <v>58</v>
      </c>
      <c r="P742" s="34" t="str">
        <f t="shared" ref="P742:P745" si="493">IF(H742&gt;O742,"Above Benchmark", "Below Benchmark")</f>
        <v>Above Benchmark</v>
      </c>
    </row>
    <row r="743" spans="1:29" ht="15.75" customHeight="1" x14ac:dyDescent="0.75">
      <c r="A743" s="5" t="s">
        <v>453</v>
      </c>
      <c r="B743" s="5" t="s">
        <v>513</v>
      </c>
      <c r="C743" s="5" t="s">
        <v>14</v>
      </c>
      <c r="D743" s="5" t="s">
        <v>23</v>
      </c>
      <c r="E743" s="6">
        <v>32</v>
      </c>
      <c r="F743" s="6">
        <v>6</v>
      </c>
      <c r="G743" s="6">
        <v>35</v>
      </c>
      <c r="H743" s="6">
        <v>7</v>
      </c>
      <c r="I743" s="5" t="str">
        <f>VLOOKUP(B743,Formulas_Majors!A$2:B$1000,2,FALSE)</f>
        <v>Education</v>
      </c>
      <c r="J743" s="5"/>
      <c r="K743">
        <f t="shared" si="0"/>
        <v>3</v>
      </c>
      <c r="L743" s="7">
        <f t="shared" si="1"/>
        <v>9.375E-2</v>
      </c>
      <c r="M743" s="34">
        <f t="shared" si="490"/>
        <v>11</v>
      </c>
      <c r="N743" s="34" t="str">
        <f t="shared" si="491"/>
        <v>Below Benchmark</v>
      </c>
      <c r="O743" s="34">
        <f t="shared" si="492"/>
        <v>12</v>
      </c>
      <c r="P743" s="34" t="str">
        <f t="shared" si="493"/>
        <v>Below Benchmark</v>
      </c>
    </row>
    <row r="744" spans="1:29" ht="15.75" customHeight="1" x14ac:dyDescent="0.75">
      <c r="A744" s="5" t="s">
        <v>453</v>
      </c>
      <c r="B744" s="5" t="s">
        <v>514</v>
      </c>
      <c r="C744" s="5" t="s">
        <v>14</v>
      </c>
      <c r="D744" s="5" t="s">
        <v>23</v>
      </c>
      <c r="E744" s="6">
        <v>4</v>
      </c>
      <c r="F744" s="6">
        <v>1</v>
      </c>
      <c r="G744" s="6">
        <v>1</v>
      </c>
      <c r="H744" s="6">
        <v>3</v>
      </c>
      <c r="I744" s="5" t="str">
        <f>VLOOKUP(B744,Formulas_Majors!A$2:B$1000,2,FALSE)</f>
        <v>Education</v>
      </c>
      <c r="J744" s="5"/>
      <c r="K744">
        <f t="shared" si="0"/>
        <v>-3</v>
      </c>
      <c r="L744" s="7">
        <f t="shared" si="1"/>
        <v>-0.75</v>
      </c>
      <c r="M744" s="34">
        <f t="shared" si="490"/>
        <v>1</v>
      </c>
      <c r="N744" s="34" t="str">
        <f t="shared" si="491"/>
        <v>Below Benchmark</v>
      </c>
      <c r="O744" s="34">
        <f t="shared" si="492"/>
        <v>0</v>
      </c>
      <c r="P744" s="34" t="str">
        <f t="shared" si="493"/>
        <v>Above Benchmark</v>
      </c>
    </row>
    <row r="745" spans="1:29" ht="15.75" customHeight="1" x14ac:dyDescent="0.75">
      <c r="A745" s="5" t="s">
        <v>453</v>
      </c>
      <c r="B745" s="5" t="s">
        <v>515</v>
      </c>
      <c r="C745" s="5" t="s">
        <v>14</v>
      </c>
      <c r="D745" s="5" t="s">
        <v>41</v>
      </c>
      <c r="E745" s="6">
        <v>22</v>
      </c>
      <c r="F745" s="6">
        <v>0</v>
      </c>
      <c r="G745" s="6">
        <v>28</v>
      </c>
      <c r="H745" s="6">
        <v>6</v>
      </c>
      <c r="I745" s="5" t="str">
        <f>VLOOKUP(B745,Formulas_Majors!A$2:B$1000,2,FALSE)</f>
        <v>Education</v>
      </c>
      <c r="J745" s="5"/>
      <c r="K745">
        <f t="shared" si="0"/>
        <v>6</v>
      </c>
      <c r="L745" s="7">
        <f t="shared" si="1"/>
        <v>0.27272727272727271</v>
      </c>
      <c r="M745" s="34">
        <f t="shared" si="490"/>
        <v>7</v>
      </c>
      <c r="N745" s="34" t="str">
        <f t="shared" si="491"/>
        <v>Below Benchmark</v>
      </c>
      <c r="O745" s="34">
        <f t="shared" si="492"/>
        <v>9</v>
      </c>
      <c r="P745" s="34" t="str">
        <f t="shared" si="493"/>
        <v>Below Benchmark</v>
      </c>
    </row>
    <row r="746" spans="1:29" ht="15.75" customHeight="1" x14ac:dyDescent="0.75">
      <c r="A746" s="5" t="s">
        <v>453</v>
      </c>
      <c r="B746" s="5" t="s">
        <v>516</v>
      </c>
      <c r="C746" s="5" t="s">
        <v>18</v>
      </c>
      <c r="D746" s="5" t="s">
        <v>21</v>
      </c>
      <c r="E746" s="6">
        <v>4</v>
      </c>
      <c r="F746" s="6">
        <v>2</v>
      </c>
      <c r="G746" s="6">
        <v>8</v>
      </c>
      <c r="H746" s="6">
        <v>0</v>
      </c>
      <c r="I746" s="5" t="str">
        <f>VLOOKUP(B746,Formulas_Majors!A$2:B$1000,2,FALSE)</f>
        <v>Liberal Arts</v>
      </c>
      <c r="J746" s="5"/>
      <c r="K746">
        <f t="shared" si="0"/>
        <v>4</v>
      </c>
      <c r="L746" s="7">
        <f t="shared" si="1"/>
        <v>1</v>
      </c>
      <c r="M746" s="34">
        <f t="shared" ref="M746:M748" si="494">ROUND(E746*1/6,)</f>
        <v>1</v>
      </c>
      <c r="N746" s="34" t="str">
        <f t="shared" ref="N746:N748" si="495">IF(F746&gt;M746, "Above Benchmark", "Below Benchmark")</f>
        <v>Above Benchmark</v>
      </c>
      <c r="O746" s="34">
        <f t="shared" ref="O746:O748" si="496">ROUND(G746*1/6,)</f>
        <v>1</v>
      </c>
      <c r="P746" s="34" t="str">
        <f t="shared" ref="P746:P748" si="497">IF(H746&gt;O746,"Above Benchmark","Below Benchmark")</f>
        <v>Below Benchmark</v>
      </c>
    </row>
    <row r="747" spans="1:29" ht="15.75" customHeight="1" x14ac:dyDescent="0.75">
      <c r="A747" s="5" t="s">
        <v>453</v>
      </c>
      <c r="B747" s="5" t="s">
        <v>517</v>
      </c>
      <c r="C747" s="5" t="s">
        <v>18</v>
      </c>
      <c r="D747" s="5" t="s">
        <v>21</v>
      </c>
      <c r="E747" s="6">
        <v>738</v>
      </c>
      <c r="F747" s="6">
        <v>259</v>
      </c>
      <c r="G747" s="6">
        <v>686</v>
      </c>
      <c r="H747" s="6">
        <v>262</v>
      </c>
      <c r="I747" s="5" t="str">
        <f>VLOOKUP(B747,Formulas_Majors!A$2:B$1000,2,FALSE)</f>
        <v>Liberal Arts</v>
      </c>
      <c r="J747" s="5"/>
      <c r="K747">
        <f t="shared" si="0"/>
        <v>-52</v>
      </c>
      <c r="L747" s="7">
        <f t="shared" si="1"/>
        <v>-7.0460704607046065E-2</v>
      </c>
      <c r="M747" s="34">
        <f t="shared" si="494"/>
        <v>123</v>
      </c>
      <c r="N747" s="34" t="str">
        <f t="shared" si="495"/>
        <v>Above Benchmark</v>
      </c>
      <c r="O747" s="34">
        <f t="shared" si="496"/>
        <v>114</v>
      </c>
      <c r="P747" s="34" t="str">
        <f t="shared" si="497"/>
        <v>Above Benchmark</v>
      </c>
    </row>
    <row r="748" spans="1:29" ht="15.75" customHeight="1" x14ac:dyDescent="0.75">
      <c r="A748" s="5" t="s">
        <v>453</v>
      </c>
      <c r="B748" s="5" t="s">
        <v>187</v>
      </c>
      <c r="C748" s="5" t="s">
        <v>18</v>
      </c>
      <c r="D748" s="5" t="s">
        <v>21</v>
      </c>
      <c r="E748" s="6">
        <v>48</v>
      </c>
      <c r="F748" s="6">
        <v>12</v>
      </c>
      <c r="G748" s="6">
        <v>59</v>
      </c>
      <c r="H748" s="6">
        <v>15</v>
      </c>
      <c r="I748" s="5" t="str">
        <f>VLOOKUP(B748,Formulas_Majors!A$2:B$1000,2,FALSE)</f>
        <v>Education</v>
      </c>
      <c r="J748" s="5"/>
      <c r="K748">
        <f t="shared" si="0"/>
        <v>11</v>
      </c>
      <c r="L748" s="7">
        <f t="shared" si="1"/>
        <v>0.22916666666666666</v>
      </c>
      <c r="M748" s="34">
        <f t="shared" si="494"/>
        <v>8</v>
      </c>
      <c r="N748" s="34" t="str">
        <f t="shared" si="495"/>
        <v>Above Benchmark</v>
      </c>
      <c r="O748" s="34">
        <f t="shared" si="496"/>
        <v>10</v>
      </c>
      <c r="P748" s="34" t="str">
        <f t="shared" si="497"/>
        <v>Above Benchmark</v>
      </c>
    </row>
    <row r="749" spans="1:29" ht="15.75" customHeight="1" x14ac:dyDescent="0.75">
      <c r="A749" s="5" t="s">
        <v>453</v>
      </c>
      <c r="B749" s="5" t="s">
        <v>187</v>
      </c>
      <c r="C749" s="5" t="s">
        <v>14</v>
      </c>
      <c r="D749" s="5" t="s">
        <v>23</v>
      </c>
      <c r="E749" s="6">
        <v>40</v>
      </c>
      <c r="F749" s="6">
        <v>11</v>
      </c>
      <c r="G749" s="6">
        <v>40</v>
      </c>
      <c r="H749" s="6">
        <v>12</v>
      </c>
      <c r="I749" s="5" t="str">
        <f>VLOOKUP(B749,Formulas_Majors!A$2:B$1000,2,FALSE)</f>
        <v>Education</v>
      </c>
      <c r="J749" s="5"/>
      <c r="K749">
        <f t="shared" si="0"/>
        <v>0</v>
      </c>
      <c r="L749" s="7">
        <f t="shared" si="1"/>
        <v>0</v>
      </c>
      <c r="M749" s="34">
        <f t="shared" ref="M749:M750" si="498">ROUND(E749*1/3,)</f>
        <v>13</v>
      </c>
      <c r="N749" s="34" t="str">
        <f t="shared" ref="N749:N750" si="499">IF(F749&gt;M749,"Above Benchmark","Below Benchmark")</f>
        <v>Below Benchmark</v>
      </c>
      <c r="O749" s="34">
        <f t="shared" ref="O749:O750" si="500">ROUND(G749*1/3,)</f>
        <v>13</v>
      </c>
      <c r="P749" s="34" t="str">
        <f t="shared" ref="P749:P750" si="501">IF(H749&gt;O749,"Above Benchmark", "Below Benchmark")</f>
        <v>Below Benchmark</v>
      </c>
    </row>
    <row r="750" spans="1:29" ht="15.75" customHeight="1" x14ac:dyDescent="0.75">
      <c r="A750" s="5" t="s">
        <v>453</v>
      </c>
      <c r="B750" s="5" t="s">
        <v>188</v>
      </c>
      <c r="C750" s="5" t="s">
        <v>14</v>
      </c>
      <c r="D750" s="5" t="s">
        <v>41</v>
      </c>
      <c r="E750" s="6">
        <v>6</v>
      </c>
      <c r="F750" s="6">
        <v>14</v>
      </c>
      <c r="G750" s="6">
        <v>1</v>
      </c>
      <c r="H750" s="6">
        <v>7</v>
      </c>
      <c r="I750" s="5" t="str">
        <f>VLOOKUP(B750,Formulas_Majors!A$2:B$1000,2,FALSE)</f>
        <v>Education</v>
      </c>
      <c r="J750" s="5"/>
      <c r="K750">
        <f t="shared" si="0"/>
        <v>-5</v>
      </c>
      <c r="L750" s="7">
        <f t="shared" si="1"/>
        <v>-0.83333333333333337</v>
      </c>
      <c r="M750" s="34">
        <f t="shared" si="498"/>
        <v>2</v>
      </c>
      <c r="N750" s="34" t="str">
        <f t="shared" si="499"/>
        <v>Above Benchmark</v>
      </c>
      <c r="O750" s="34">
        <f t="shared" si="500"/>
        <v>0</v>
      </c>
      <c r="P750" s="34" t="str">
        <f t="shared" si="501"/>
        <v>Above Benchmark</v>
      </c>
      <c r="Q750" s="8"/>
      <c r="R750" s="8"/>
      <c r="S750" s="8"/>
      <c r="T750" s="8"/>
      <c r="U750" s="8"/>
      <c r="V750" s="8"/>
      <c r="W750" s="8"/>
      <c r="X750" s="8"/>
      <c r="Y750" s="8"/>
      <c r="Z750" s="8"/>
      <c r="AA750" s="8"/>
      <c r="AB750" s="8"/>
      <c r="AC750" s="8"/>
    </row>
    <row r="751" spans="1:29" ht="15.75" customHeight="1" x14ac:dyDescent="0.75">
      <c r="A751" s="5" t="s">
        <v>453</v>
      </c>
      <c r="B751" s="5" t="s">
        <v>518</v>
      </c>
      <c r="C751" s="5" t="s">
        <v>18</v>
      </c>
      <c r="D751" s="5" t="s">
        <v>21</v>
      </c>
      <c r="E751" s="6">
        <v>48</v>
      </c>
      <c r="F751" s="6">
        <v>18</v>
      </c>
      <c r="G751" s="6">
        <v>76</v>
      </c>
      <c r="H751" s="6">
        <v>16</v>
      </c>
      <c r="I751" s="5" t="str">
        <f>VLOOKUP(B751,Formulas_Majors!A$2:B$1000,2,FALSE)</f>
        <v>Natural Sciences</v>
      </c>
      <c r="J751" s="5"/>
      <c r="K751">
        <f t="shared" si="0"/>
        <v>28</v>
      </c>
      <c r="L751" s="7">
        <f t="shared" si="1"/>
        <v>0.58333333333333337</v>
      </c>
      <c r="M751" s="34">
        <f t="shared" ref="M751:M752" si="502">ROUND(E751*1/6,)</f>
        <v>8</v>
      </c>
      <c r="N751" s="34" t="str">
        <f t="shared" ref="N751:N752" si="503">IF(F751&gt;M751, "Above Benchmark", "Below Benchmark")</f>
        <v>Above Benchmark</v>
      </c>
      <c r="O751" s="34">
        <f t="shared" ref="O751:O752" si="504">ROUND(G751*1/6,)</f>
        <v>13</v>
      </c>
      <c r="P751" s="34" t="str">
        <f t="shared" ref="P751:P752" si="505">IF(H751&gt;O751,"Above Benchmark","Below Benchmark")</f>
        <v>Above Benchmark</v>
      </c>
    </row>
    <row r="752" spans="1:29" ht="15.75" customHeight="1" x14ac:dyDescent="0.75">
      <c r="A752" s="5" t="s">
        <v>453</v>
      </c>
      <c r="B752" s="5" t="s">
        <v>518</v>
      </c>
      <c r="C752" s="5" t="s">
        <v>18</v>
      </c>
      <c r="D752" s="5" t="s">
        <v>21</v>
      </c>
      <c r="E752" s="6">
        <v>5</v>
      </c>
      <c r="F752" s="6">
        <v>3</v>
      </c>
      <c r="G752" s="6">
        <v>5</v>
      </c>
      <c r="H752" s="6">
        <v>0</v>
      </c>
      <c r="I752" s="5" t="str">
        <f>VLOOKUP(B752,Formulas_Majors!A$2:B$1000,2,FALSE)</f>
        <v>Natural Sciences</v>
      </c>
      <c r="J752" s="5"/>
      <c r="K752">
        <f t="shared" si="0"/>
        <v>0</v>
      </c>
      <c r="L752" s="7">
        <f t="shared" si="1"/>
        <v>0</v>
      </c>
      <c r="M752" s="34">
        <f t="shared" si="502"/>
        <v>1</v>
      </c>
      <c r="N752" s="34" t="str">
        <f t="shared" si="503"/>
        <v>Above Benchmark</v>
      </c>
      <c r="O752" s="34">
        <f t="shared" si="504"/>
        <v>1</v>
      </c>
      <c r="P752" s="34" t="str">
        <f t="shared" si="505"/>
        <v>Below Benchmark</v>
      </c>
    </row>
    <row r="753" spans="1:29" ht="15.75" customHeight="1" x14ac:dyDescent="0.75">
      <c r="A753" s="5" t="s">
        <v>453</v>
      </c>
      <c r="B753" s="5" t="s">
        <v>519</v>
      </c>
      <c r="C753" s="5" t="s">
        <v>315</v>
      </c>
      <c r="D753" s="5" t="s">
        <v>467</v>
      </c>
      <c r="E753" s="6">
        <v>7</v>
      </c>
      <c r="F753" s="6">
        <v>0</v>
      </c>
      <c r="G753" s="6">
        <v>9</v>
      </c>
      <c r="H753" s="6">
        <v>2</v>
      </c>
      <c r="I753" s="5" t="str">
        <f>VLOOKUP(B753,Formulas_Majors!A$2:B$1000,2,FALSE)</f>
        <v>Nursing</v>
      </c>
      <c r="J753" s="5"/>
      <c r="K753">
        <f t="shared" si="0"/>
        <v>2</v>
      </c>
      <c r="L753" s="7">
        <f t="shared" si="1"/>
        <v>0.2857142857142857</v>
      </c>
      <c r="M753" s="37"/>
      <c r="N753" s="37"/>
      <c r="O753" s="38"/>
      <c r="P753" s="38"/>
    </row>
    <row r="754" spans="1:29" ht="15.75" customHeight="1" x14ac:dyDescent="0.75">
      <c r="A754" s="5" t="s">
        <v>453</v>
      </c>
      <c r="B754" s="5" t="s">
        <v>193</v>
      </c>
      <c r="C754" s="5" t="s">
        <v>18</v>
      </c>
      <c r="D754" s="5" t="s">
        <v>21</v>
      </c>
      <c r="E754" s="6">
        <v>30</v>
      </c>
      <c r="F754" s="6">
        <v>7</v>
      </c>
      <c r="G754" s="6">
        <v>26</v>
      </c>
      <c r="H754" s="6">
        <v>12</v>
      </c>
      <c r="I754" s="5" t="str">
        <f>VLOOKUP(B754,Formulas_Majors!A$2:B$1000,2,FALSE)</f>
        <v>Liberal Arts</v>
      </c>
      <c r="J754" s="5"/>
      <c r="K754">
        <f t="shared" si="0"/>
        <v>-4</v>
      </c>
      <c r="L754" s="7">
        <f t="shared" si="1"/>
        <v>-0.13333333333333333</v>
      </c>
      <c r="M754" s="34">
        <f>ROUND(E754*1/6,)</f>
        <v>5</v>
      </c>
      <c r="N754" s="34" t="str">
        <f>IF(F754&gt;M754, "Above Benchmark", "Below Benchmark")</f>
        <v>Above Benchmark</v>
      </c>
      <c r="O754" s="34">
        <f>ROUND(G754*1/6,)</f>
        <v>4</v>
      </c>
      <c r="P754" s="34" t="str">
        <f>IF(H754&gt;O754,"Above Benchmark","Below Benchmark")</f>
        <v>Above Benchmark</v>
      </c>
    </row>
    <row r="755" spans="1:29" ht="15.75" customHeight="1" x14ac:dyDescent="0.75">
      <c r="A755" s="5" t="s">
        <v>453</v>
      </c>
      <c r="B755" s="5" t="s">
        <v>193</v>
      </c>
      <c r="C755" s="5" t="s">
        <v>14</v>
      </c>
      <c r="D755" s="5" t="s">
        <v>23</v>
      </c>
      <c r="E755" s="6">
        <v>5</v>
      </c>
      <c r="F755" s="6">
        <v>0</v>
      </c>
      <c r="G755" s="6">
        <v>3</v>
      </c>
      <c r="H755" s="6">
        <v>3</v>
      </c>
      <c r="I755" s="5" t="str">
        <f>VLOOKUP(B755,Formulas_Majors!A$2:B$1000,2,FALSE)</f>
        <v>Liberal Arts</v>
      </c>
      <c r="J755" s="5"/>
      <c r="K755">
        <f t="shared" si="0"/>
        <v>-2</v>
      </c>
      <c r="L755" s="7">
        <f t="shared" si="1"/>
        <v>-0.4</v>
      </c>
      <c r="M755" s="34">
        <f t="shared" ref="M755:M756" si="506">ROUND(E755*1/3,)</f>
        <v>2</v>
      </c>
      <c r="N755" s="34" t="str">
        <f t="shared" ref="N755:N756" si="507">IF(F755&gt;M755,"Above Benchmark","Below Benchmark")</f>
        <v>Below Benchmark</v>
      </c>
      <c r="O755" s="34">
        <f t="shared" ref="O755:O756" si="508">ROUND(G755*1/3,)</f>
        <v>1</v>
      </c>
      <c r="P755" s="34" t="str">
        <f t="shared" ref="P755:P756" si="509">IF(H755&gt;O755,"Above Benchmark", "Below Benchmark")</f>
        <v>Above Benchmark</v>
      </c>
    </row>
    <row r="756" spans="1:29" ht="15.75" customHeight="1" x14ac:dyDescent="0.75">
      <c r="A756" s="5" t="s">
        <v>453</v>
      </c>
      <c r="B756" s="5" t="s">
        <v>194</v>
      </c>
      <c r="C756" s="5" t="s">
        <v>14</v>
      </c>
      <c r="D756" s="5" t="s">
        <v>23</v>
      </c>
      <c r="E756" s="6">
        <v>5</v>
      </c>
      <c r="F756" s="6">
        <v>2</v>
      </c>
      <c r="G756" s="6">
        <v>2</v>
      </c>
      <c r="H756" s="6">
        <v>1</v>
      </c>
      <c r="I756" s="5" t="str">
        <f>VLOOKUP(B756,Formulas_Majors!A$2:B$1000,2,FALSE)</f>
        <v>Education</v>
      </c>
      <c r="J756" s="5"/>
      <c r="K756">
        <f t="shared" si="0"/>
        <v>-3</v>
      </c>
      <c r="L756" s="7">
        <f t="shared" si="1"/>
        <v>-0.6</v>
      </c>
      <c r="M756" s="34">
        <f t="shared" si="506"/>
        <v>2</v>
      </c>
      <c r="N756" s="34" t="str">
        <f t="shared" si="507"/>
        <v>Below Benchmark</v>
      </c>
      <c r="O756" s="34">
        <f t="shared" si="508"/>
        <v>1</v>
      </c>
      <c r="P756" s="34" t="str">
        <f t="shared" si="509"/>
        <v>Below Benchmark</v>
      </c>
    </row>
    <row r="757" spans="1:29" ht="15.75" customHeight="1" x14ac:dyDescent="0.75">
      <c r="A757" s="5" t="s">
        <v>453</v>
      </c>
      <c r="B757" s="5" t="s">
        <v>520</v>
      </c>
      <c r="C757" s="5" t="s">
        <v>73</v>
      </c>
      <c r="D757" s="5" t="s">
        <v>158</v>
      </c>
      <c r="E757" s="6">
        <v>13</v>
      </c>
      <c r="F757" s="6">
        <v>18</v>
      </c>
      <c r="G757" s="6">
        <v>11</v>
      </c>
      <c r="H757" s="6">
        <v>9</v>
      </c>
      <c r="I757" s="5" t="str">
        <f>VLOOKUP(B757,Formulas_Majors!A$2:B$1000,2,FALSE)</f>
        <v>Architecture/MEC Engineering/Construction</v>
      </c>
      <c r="J757" s="5"/>
      <c r="K757">
        <f t="shared" si="0"/>
        <v>-2</v>
      </c>
      <c r="L757" s="7">
        <f t="shared" si="1"/>
        <v>-0.15384615384615385</v>
      </c>
      <c r="M757" s="37"/>
      <c r="N757" s="37"/>
      <c r="O757" s="38"/>
      <c r="P757" s="38"/>
    </row>
    <row r="758" spans="1:29" ht="15.75" customHeight="1" x14ac:dyDescent="0.75">
      <c r="A758" s="5" t="s">
        <v>453</v>
      </c>
      <c r="B758" s="5" t="s">
        <v>521</v>
      </c>
      <c r="C758" s="5" t="s">
        <v>18</v>
      </c>
      <c r="D758" s="5" t="s">
        <v>21</v>
      </c>
      <c r="E758" s="6">
        <v>63</v>
      </c>
      <c r="F758" s="6">
        <v>17</v>
      </c>
      <c r="G758" s="6">
        <v>56</v>
      </c>
      <c r="H758" s="6">
        <v>16</v>
      </c>
      <c r="I758" s="5" t="str">
        <f>VLOOKUP(B758,Formulas_Majors!A$2:B$1000,2,FALSE)</f>
        <v>Natural Sciences</v>
      </c>
      <c r="J758" s="5"/>
      <c r="K758">
        <f t="shared" si="0"/>
        <v>-7</v>
      </c>
      <c r="L758" s="7">
        <f t="shared" si="1"/>
        <v>-0.1111111111111111</v>
      </c>
      <c r="M758" s="34">
        <f>ROUND(E758*1/6,)</f>
        <v>11</v>
      </c>
      <c r="N758" s="34" t="str">
        <f>IF(F758&gt;M758, "Above Benchmark", "Below Benchmark")</f>
        <v>Above Benchmark</v>
      </c>
      <c r="O758" s="34">
        <f>ROUND(G758*1/6,)</f>
        <v>9</v>
      </c>
      <c r="P758" s="34" t="str">
        <f>IF(H758&gt;O758,"Above Benchmark","Below Benchmark")</f>
        <v>Above Benchmark</v>
      </c>
    </row>
    <row r="759" spans="1:29" ht="15.75" customHeight="1" x14ac:dyDescent="0.75">
      <c r="A759" s="5" t="s">
        <v>453</v>
      </c>
      <c r="B759" s="5" t="s">
        <v>521</v>
      </c>
      <c r="C759" s="5" t="s">
        <v>14</v>
      </c>
      <c r="D759" s="5" t="s">
        <v>23</v>
      </c>
      <c r="E759" s="6">
        <v>26</v>
      </c>
      <c r="F759" s="6">
        <v>7</v>
      </c>
      <c r="G759" s="6">
        <v>19</v>
      </c>
      <c r="H759" s="6">
        <v>6</v>
      </c>
      <c r="I759" s="5" t="str">
        <f>VLOOKUP(B759,Formulas_Majors!A$2:B$1000,2,FALSE)</f>
        <v>Natural Sciences</v>
      </c>
      <c r="J759" s="5"/>
      <c r="K759">
        <f t="shared" si="0"/>
        <v>-7</v>
      </c>
      <c r="L759" s="7">
        <f t="shared" si="1"/>
        <v>-0.26923076923076922</v>
      </c>
      <c r="M759" s="34">
        <f t="shared" ref="M759:M760" si="510">ROUND(E759*1/3,)</f>
        <v>9</v>
      </c>
      <c r="N759" s="34" t="str">
        <f t="shared" ref="N759:N760" si="511">IF(F759&gt;M759,"Above Benchmark","Below Benchmark")</f>
        <v>Below Benchmark</v>
      </c>
      <c r="O759" s="34">
        <f t="shared" ref="O759:O760" si="512">ROUND(G759*1/3,)</f>
        <v>6</v>
      </c>
      <c r="P759" s="34" t="str">
        <f t="shared" ref="P759:P760" si="513">IF(H759&gt;O759,"Above Benchmark", "Below Benchmark")</f>
        <v>Below Benchmark</v>
      </c>
    </row>
    <row r="760" spans="1:29" ht="15.75" customHeight="1" x14ac:dyDescent="0.75">
      <c r="A760" s="5" t="s">
        <v>453</v>
      </c>
      <c r="B760" s="5" t="s">
        <v>522</v>
      </c>
      <c r="C760" s="5" t="s">
        <v>14</v>
      </c>
      <c r="D760" s="5" t="s">
        <v>16</v>
      </c>
      <c r="E760" s="6">
        <v>8</v>
      </c>
      <c r="F760" s="6">
        <v>1</v>
      </c>
      <c r="G760" s="6">
        <v>13</v>
      </c>
      <c r="H760" s="6">
        <v>2</v>
      </c>
      <c r="I760" s="5" t="str">
        <f>VLOOKUP(B760,Formulas_Majors!A$2:B$1000,2,FALSE)</f>
        <v>Natural Sciences</v>
      </c>
      <c r="J760" s="5"/>
      <c r="K760">
        <f t="shared" si="0"/>
        <v>5</v>
      </c>
      <c r="L760" s="7">
        <f t="shared" si="1"/>
        <v>0.625</v>
      </c>
      <c r="M760" s="34">
        <f t="shared" si="510"/>
        <v>3</v>
      </c>
      <c r="N760" s="34" t="str">
        <f t="shared" si="511"/>
        <v>Below Benchmark</v>
      </c>
      <c r="O760" s="34">
        <f t="shared" si="512"/>
        <v>4</v>
      </c>
      <c r="P760" s="34" t="str">
        <f t="shared" si="513"/>
        <v>Below Benchmark</v>
      </c>
    </row>
    <row r="761" spans="1:29" ht="15.75" customHeight="1" x14ac:dyDescent="0.75">
      <c r="A761" s="5" t="s">
        <v>453</v>
      </c>
      <c r="B761" s="5" t="s">
        <v>523</v>
      </c>
      <c r="C761" s="5" t="s">
        <v>18</v>
      </c>
      <c r="D761" s="5" t="s">
        <v>21</v>
      </c>
      <c r="E761" s="6">
        <v>22</v>
      </c>
      <c r="F761" s="6">
        <v>5</v>
      </c>
      <c r="G761" s="6">
        <v>24</v>
      </c>
      <c r="H761" s="6">
        <v>9</v>
      </c>
      <c r="I761" s="5" t="str">
        <f>VLOOKUP(B761,Formulas_Majors!A$2:B$1000,2,FALSE)</f>
        <v>Liberal Arts</v>
      </c>
      <c r="J761" s="5"/>
      <c r="K761">
        <f t="shared" si="0"/>
        <v>2</v>
      </c>
      <c r="L761" s="7">
        <f t="shared" si="1"/>
        <v>9.0909090909090912E-2</v>
      </c>
      <c r="M761" s="34">
        <f>ROUND(E761*1/6,)</f>
        <v>4</v>
      </c>
      <c r="N761" s="34" t="str">
        <f>IF(F761&gt;M761, "Above Benchmark", "Below Benchmark")</f>
        <v>Above Benchmark</v>
      </c>
      <c r="O761" s="34">
        <f>ROUND(G761*1/6,)</f>
        <v>4</v>
      </c>
      <c r="P761" s="34" t="str">
        <f>IF(H761&gt;O761,"Above Benchmark","Below Benchmark")</f>
        <v>Above Benchmark</v>
      </c>
    </row>
    <row r="762" spans="1:29" ht="15.75" customHeight="1" x14ac:dyDescent="0.75">
      <c r="A762" s="5" t="s">
        <v>453</v>
      </c>
      <c r="B762" s="5" t="s">
        <v>524</v>
      </c>
      <c r="C762" s="5" t="s">
        <v>14</v>
      </c>
      <c r="D762" s="5" t="s">
        <v>16</v>
      </c>
      <c r="E762" s="6">
        <v>309</v>
      </c>
      <c r="F762" s="6">
        <v>70</v>
      </c>
      <c r="G762" s="6"/>
      <c r="H762" s="6"/>
      <c r="I762" s="5" t="str">
        <f>VLOOKUP(B762,Formulas_Majors!A$2:B$1000,2,FALSE)</f>
        <v>Nursing</v>
      </c>
      <c r="J762" s="5"/>
      <c r="K762">
        <f t="shared" si="0"/>
        <v>-309</v>
      </c>
      <c r="L762" s="7">
        <f t="shared" si="1"/>
        <v>-1</v>
      </c>
      <c r="M762" s="34">
        <f>ROUND(E762*1/3,)</f>
        <v>103</v>
      </c>
      <c r="N762" s="34" t="str">
        <f>IF(F762&gt;M762,"Above Benchmark","Below Benchmark")</f>
        <v>Below Benchmark</v>
      </c>
      <c r="O762" s="34">
        <f>ROUND(G762*1/3,)</f>
        <v>0</v>
      </c>
      <c r="P762" s="34" t="str">
        <f>IF(H762&gt;O762,"Above Benchmark", "Below Benchmark")</f>
        <v>Below Benchmark</v>
      </c>
    </row>
    <row r="763" spans="1:29" ht="15.75" customHeight="1" x14ac:dyDescent="0.75">
      <c r="A763" s="5" t="s">
        <v>453</v>
      </c>
      <c r="B763" s="5" t="s">
        <v>525</v>
      </c>
      <c r="C763" s="5" t="s">
        <v>73</v>
      </c>
      <c r="D763" s="5" t="s">
        <v>154</v>
      </c>
      <c r="E763" s="6">
        <v>13</v>
      </c>
      <c r="F763" s="6">
        <v>35</v>
      </c>
      <c r="G763" s="6">
        <v>10</v>
      </c>
      <c r="H763" s="6">
        <v>14</v>
      </c>
      <c r="I763" s="5" t="str">
        <f>VLOOKUP(B763,Formulas_Majors!A$2:B$1000,2,FALSE)</f>
        <v>Education</v>
      </c>
      <c r="J763" s="5"/>
      <c r="K763">
        <f t="shared" si="0"/>
        <v>-3</v>
      </c>
      <c r="L763" s="7">
        <f t="shared" si="1"/>
        <v>-0.23076923076923078</v>
      </c>
      <c r="M763" s="35"/>
      <c r="N763" s="35"/>
      <c r="O763" s="36"/>
      <c r="P763" s="36"/>
      <c r="Q763" s="8"/>
      <c r="R763" s="8"/>
      <c r="S763" s="8"/>
      <c r="T763" s="8"/>
      <c r="U763" s="8"/>
      <c r="V763" s="8"/>
      <c r="W763" s="8"/>
      <c r="X763" s="8"/>
      <c r="Y763" s="8"/>
      <c r="Z763" s="8"/>
      <c r="AA763" s="8"/>
      <c r="AB763" s="8"/>
      <c r="AC763" s="8"/>
    </row>
    <row r="764" spans="1:29" ht="15.75" customHeight="1" x14ac:dyDescent="0.75">
      <c r="A764" s="5" t="s">
        <v>453</v>
      </c>
      <c r="B764" s="5" t="s">
        <v>526</v>
      </c>
      <c r="C764" s="5" t="s">
        <v>73</v>
      </c>
      <c r="D764" s="5" t="s">
        <v>74</v>
      </c>
      <c r="E764" s="6">
        <v>89</v>
      </c>
      <c r="F764" s="6">
        <v>2</v>
      </c>
      <c r="G764" s="6">
        <v>60</v>
      </c>
      <c r="H764" s="6">
        <v>0</v>
      </c>
      <c r="I764" s="5" t="str">
        <f>VLOOKUP(B764,Formulas_Majors!A$2:B$1000,2,FALSE)</f>
        <v>Health</v>
      </c>
      <c r="J764" s="5"/>
      <c r="K764">
        <f t="shared" si="0"/>
        <v>-29</v>
      </c>
      <c r="L764" s="7">
        <f t="shared" si="1"/>
        <v>-0.3258426966292135</v>
      </c>
      <c r="M764" s="37"/>
      <c r="N764" s="37"/>
      <c r="O764" s="38"/>
      <c r="P764" s="38"/>
    </row>
    <row r="765" spans="1:29" ht="15.75" customHeight="1" x14ac:dyDescent="0.75">
      <c r="A765" s="5" t="s">
        <v>453</v>
      </c>
      <c r="B765" s="5" t="s">
        <v>527</v>
      </c>
      <c r="C765" s="5" t="s">
        <v>18</v>
      </c>
      <c r="D765" s="5" t="s">
        <v>21</v>
      </c>
      <c r="E765" s="6">
        <v>6</v>
      </c>
      <c r="F765" s="6">
        <v>0</v>
      </c>
      <c r="G765" s="6">
        <v>6</v>
      </c>
      <c r="H765" s="6">
        <v>5</v>
      </c>
      <c r="I765" s="5" t="str">
        <f>VLOOKUP(B765,Formulas_Majors!A$2:B$1000,2,FALSE)</f>
        <v>Liberal Arts</v>
      </c>
      <c r="J765" s="5"/>
      <c r="K765">
        <f t="shared" si="0"/>
        <v>0</v>
      </c>
      <c r="L765" s="7">
        <f t="shared" si="1"/>
        <v>0</v>
      </c>
      <c r="M765" s="34">
        <f t="shared" ref="M765:M766" si="514">ROUND(E765*1/6,)</f>
        <v>1</v>
      </c>
      <c r="N765" s="34" t="str">
        <f t="shared" ref="N765:N766" si="515">IF(F765&gt;M765, "Above Benchmark", "Below Benchmark")</f>
        <v>Below Benchmark</v>
      </c>
      <c r="O765" s="34">
        <f t="shared" ref="O765:O766" si="516">ROUND(G765*1/6,)</f>
        <v>1</v>
      </c>
      <c r="P765" s="34" t="str">
        <f t="shared" ref="P765:P766" si="517">IF(H765&gt;O765,"Above Benchmark","Below Benchmark")</f>
        <v>Above Benchmark</v>
      </c>
    </row>
    <row r="766" spans="1:29" ht="15.75" customHeight="1" x14ac:dyDescent="0.75">
      <c r="A766" s="5" t="s">
        <v>453</v>
      </c>
      <c r="B766" s="5" t="s">
        <v>42</v>
      </c>
      <c r="C766" s="5" t="s">
        <v>18</v>
      </c>
      <c r="D766" s="5" t="s">
        <v>21</v>
      </c>
      <c r="E766" s="6">
        <v>193</v>
      </c>
      <c r="F766" s="6">
        <v>50</v>
      </c>
      <c r="G766" s="6">
        <v>188</v>
      </c>
      <c r="H766" s="6">
        <v>69</v>
      </c>
      <c r="I766" s="5" t="str">
        <f>VLOOKUP(B766,Formulas_Majors!A$2:B$1000,2,FALSE)</f>
        <v>Liberal Arts</v>
      </c>
      <c r="J766" s="5"/>
      <c r="K766">
        <f t="shared" si="0"/>
        <v>-5</v>
      </c>
      <c r="L766" s="7">
        <f t="shared" si="1"/>
        <v>-2.5906735751295335E-2</v>
      </c>
      <c r="M766" s="34">
        <f t="shared" si="514"/>
        <v>32</v>
      </c>
      <c r="N766" s="34" t="str">
        <f t="shared" si="515"/>
        <v>Above Benchmark</v>
      </c>
      <c r="O766" s="34">
        <f t="shared" si="516"/>
        <v>31</v>
      </c>
      <c r="P766" s="34" t="str">
        <f t="shared" si="517"/>
        <v>Above Benchmark</v>
      </c>
    </row>
    <row r="767" spans="1:29" ht="15.75" customHeight="1" x14ac:dyDescent="0.75">
      <c r="A767" s="5" t="s">
        <v>453</v>
      </c>
      <c r="B767" s="5" t="s">
        <v>42</v>
      </c>
      <c r="C767" s="5" t="s">
        <v>14</v>
      </c>
      <c r="D767" s="5" t="s">
        <v>23</v>
      </c>
      <c r="E767" s="6">
        <v>16</v>
      </c>
      <c r="F767" s="6">
        <v>4</v>
      </c>
      <c r="G767" s="6">
        <v>14</v>
      </c>
      <c r="H767" s="6">
        <v>2</v>
      </c>
      <c r="I767" s="5" t="str">
        <f>VLOOKUP(B767,Formulas_Majors!A$2:B$1000,2,FALSE)</f>
        <v>Liberal Arts</v>
      </c>
      <c r="J767" s="5"/>
      <c r="K767">
        <f t="shared" si="0"/>
        <v>-2</v>
      </c>
      <c r="L767" s="7">
        <f t="shared" si="1"/>
        <v>-0.125</v>
      </c>
      <c r="M767" s="34">
        <f>ROUND(E767*1/3,)</f>
        <v>5</v>
      </c>
      <c r="N767" s="34" t="str">
        <f>IF(F767&gt;M767,"Above Benchmark","Below Benchmark")</f>
        <v>Below Benchmark</v>
      </c>
      <c r="O767" s="34">
        <f>ROUND(G767*1/3,)</f>
        <v>5</v>
      </c>
      <c r="P767" s="34" t="str">
        <f>IF(H767&gt;O767,"Above Benchmark", "Below Benchmark")</f>
        <v>Below Benchmark</v>
      </c>
    </row>
    <row r="768" spans="1:29" ht="15.75" customHeight="1" x14ac:dyDescent="0.75">
      <c r="A768" s="5" t="s">
        <v>453</v>
      </c>
      <c r="B768" s="5" t="s">
        <v>528</v>
      </c>
      <c r="C768" s="5" t="s">
        <v>18</v>
      </c>
      <c r="D768" s="5" t="s">
        <v>21</v>
      </c>
      <c r="E768" s="6">
        <v>806</v>
      </c>
      <c r="F768" s="6">
        <v>85</v>
      </c>
      <c r="G768" s="6">
        <v>1213</v>
      </c>
      <c r="H768" s="6">
        <v>243</v>
      </c>
      <c r="I768" s="5" t="str">
        <f>VLOOKUP(B768,Formulas_Majors!A$2:B$1000,2,FALSE)</f>
        <v>Natural Sciences</v>
      </c>
      <c r="J768" s="5"/>
      <c r="K768">
        <f t="shared" si="0"/>
        <v>407</v>
      </c>
      <c r="L768" s="7">
        <f t="shared" si="1"/>
        <v>0.50496277915632759</v>
      </c>
      <c r="M768" s="34">
        <f>ROUND(E768*1/6,)</f>
        <v>134</v>
      </c>
      <c r="N768" s="34" t="str">
        <f>IF(F768&gt;M768, "Above Benchmark", "Below Benchmark")</f>
        <v>Below Benchmark</v>
      </c>
      <c r="O768" s="34">
        <f>ROUND(G768*1/6,)</f>
        <v>202</v>
      </c>
      <c r="P768" s="34" t="str">
        <f>IF(H768&gt;O768,"Above Benchmark","Below Benchmark")</f>
        <v>Above Benchmark</v>
      </c>
    </row>
    <row r="769" spans="1:16" ht="15.75" customHeight="1" x14ac:dyDescent="0.75">
      <c r="A769" s="5" t="s">
        <v>453</v>
      </c>
      <c r="B769" s="5" t="s">
        <v>529</v>
      </c>
      <c r="C769" s="5" t="s">
        <v>315</v>
      </c>
      <c r="D769" s="5" t="s">
        <v>530</v>
      </c>
      <c r="E769" s="6">
        <v>30</v>
      </c>
      <c r="F769" s="6">
        <v>0</v>
      </c>
      <c r="G769" s="6">
        <v>37</v>
      </c>
      <c r="H769" s="6">
        <v>0</v>
      </c>
      <c r="I769" s="5" t="str">
        <f>VLOOKUP(B769,Formulas_Majors!A$2:B$1000,2,FALSE)</f>
        <v>Education</v>
      </c>
      <c r="J769" s="5"/>
      <c r="K769">
        <f t="shared" si="0"/>
        <v>7</v>
      </c>
      <c r="L769" s="7">
        <f t="shared" si="1"/>
        <v>0.23333333333333334</v>
      </c>
      <c r="M769" s="37"/>
      <c r="N769" s="37"/>
      <c r="O769" s="38"/>
      <c r="P769" s="38"/>
    </row>
    <row r="770" spans="1:16" ht="15.75" customHeight="1" x14ac:dyDescent="0.75">
      <c r="A770" s="5" t="s">
        <v>453</v>
      </c>
      <c r="B770" s="5" t="s">
        <v>531</v>
      </c>
      <c r="C770" s="5" t="s">
        <v>14</v>
      </c>
      <c r="D770" s="5" t="s">
        <v>152</v>
      </c>
      <c r="E770" s="6">
        <v>69</v>
      </c>
      <c r="F770" s="6">
        <v>16</v>
      </c>
      <c r="G770" s="6">
        <v>67</v>
      </c>
      <c r="H770" s="6">
        <v>10</v>
      </c>
      <c r="I770" s="5" t="str">
        <f>VLOOKUP(B770,Formulas_Majors!A$2:B$1000,2,FALSE)</f>
        <v>Communications/Media</v>
      </c>
      <c r="J770" s="5"/>
      <c r="K770">
        <f t="shared" si="0"/>
        <v>-2</v>
      </c>
      <c r="L770" s="7">
        <f t="shared" si="1"/>
        <v>-2.8985507246376812E-2</v>
      </c>
      <c r="M770" s="34">
        <f>ROUND(E770*1/3,)</f>
        <v>23</v>
      </c>
      <c r="N770" s="34" t="str">
        <f>IF(F770&gt;M770,"Above Benchmark","Below Benchmark")</f>
        <v>Below Benchmark</v>
      </c>
      <c r="O770" s="34">
        <f>ROUND(G770*1/3,)</f>
        <v>22</v>
      </c>
      <c r="P770" s="34" t="str">
        <f>IF(H770&gt;O770,"Above Benchmark", "Below Benchmark")</f>
        <v>Below Benchmark</v>
      </c>
    </row>
    <row r="771" spans="1:16" ht="15.75" customHeight="1" x14ac:dyDescent="0.75">
      <c r="A771" s="5" t="s">
        <v>453</v>
      </c>
      <c r="B771" s="5" t="s">
        <v>202</v>
      </c>
      <c r="C771" s="5" t="s">
        <v>18</v>
      </c>
      <c r="D771" s="5" t="s">
        <v>21</v>
      </c>
      <c r="E771" s="6">
        <v>14</v>
      </c>
      <c r="F771" s="6">
        <v>6</v>
      </c>
      <c r="G771" s="6">
        <v>13</v>
      </c>
      <c r="H771" s="6">
        <v>6</v>
      </c>
      <c r="I771" s="5" t="str">
        <f>VLOOKUP(B771,Formulas_Majors!A$2:B$1000,2,FALSE)</f>
        <v>Liberal Arts</v>
      </c>
      <c r="J771" s="5"/>
      <c r="K771">
        <f t="shared" si="0"/>
        <v>-1</v>
      </c>
      <c r="L771" s="7">
        <f t="shared" si="1"/>
        <v>-7.1428571428571425E-2</v>
      </c>
      <c r="M771" s="34">
        <f>ROUND(E771*1/6,)</f>
        <v>2</v>
      </c>
      <c r="N771" s="34" t="str">
        <f>IF(F771&gt;M771, "Above Benchmark", "Below Benchmark")</f>
        <v>Above Benchmark</v>
      </c>
      <c r="O771" s="34">
        <f>ROUND(G771*1/6,)</f>
        <v>2</v>
      </c>
      <c r="P771" s="34" t="str">
        <f>IF(H771&gt;O771,"Above Benchmark","Below Benchmark")</f>
        <v>Above Benchmark</v>
      </c>
    </row>
    <row r="772" spans="1:16" ht="15.75" customHeight="1" x14ac:dyDescent="0.75">
      <c r="A772" s="5" t="s">
        <v>453</v>
      </c>
      <c r="B772" s="5" t="s">
        <v>202</v>
      </c>
      <c r="C772" s="5" t="s">
        <v>14</v>
      </c>
      <c r="D772" s="5" t="s">
        <v>23</v>
      </c>
      <c r="E772" s="6">
        <v>4</v>
      </c>
      <c r="F772" s="6">
        <v>0</v>
      </c>
      <c r="G772" s="6">
        <v>7</v>
      </c>
      <c r="H772" s="6">
        <v>1</v>
      </c>
      <c r="I772" s="5" t="str">
        <f>VLOOKUP(B772,Formulas_Majors!A$2:B$1000,2,FALSE)</f>
        <v>Liberal Arts</v>
      </c>
      <c r="J772" s="5"/>
      <c r="K772">
        <f t="shared" si="0"/>
        <v>3</v>
      </c>
      <c r="L772" s="7">
        <f t="shared" si="1"/>
        <v>0.75</v>
      </c>
      <c r="M772" s="34">
        <f t="shared" ref="M772:M773" si="518">ROUND(E772*1/3,)</f>
        <v>1</v>
      </c>
      <c r="N772" s="34" t="str">
        <f t="shared" ref="N772:N773" si="519">IF(F772&gt;M772,"Above Benchmark","Below Benchmark")</f>
        <v>Below Benchmark</v>
      </c>
      <c r="O772" s="34">
        <f t="shared" ref="O772:O773" si="520">ROUND(G772*1/3,)</f>
        <v>2</v>
      </c>
      <c r="P772" s="34" t="str">
        <f t="shared" ref="P772:P773" si="521">IF(H772&gt;O772,"Above Benchmark", "Below Benchmark")</f>
        <v>Below Benchmark</v>
      </c>
    </row>
    <row r="773" spans="1:16" ht="15.75" customHeight="1" x14ac:dyDescent="0.75">
      <c r="A773" s="5" t="s">
        <v>453</v>
      </c>
      <c r="B773" s="5" t="s">
        <v>532</v>
      </c>
      <c r="C773" s="5" t="s">
        <v>14</v>
      </c>
      <c r="D773" s="5" t="s">
        <v>23</v>
      </c>
      <c r="E773" s="6">
        <v>3</v>
      </c>
      <c r="F773" s="6">
        <v>2</v>
      </c>
      <c r="G773" s="6">
        <v>3</v>
      </c>
      <c r="H773" s="6">
        <v>1</v>
      </c>
      <c r="I773" s="5" t="str">
        <f>VLOOKUP(B773,Formulas_Majors!A$2:B$1000,2,FALSE)</f>
        <v>Education</v>
      </c>
      <c r="J773" s="5"/>
      <c r="K773">
        <f t="shared" si="0"/>
        <v>0</v>
      </c>
      <c r="L773" s="7">
        <f t="shared" si="1"/>
        <v>0</v>
      </c>
      <c r="M773" s="34">
        <f t="shared" si="518"/>
        <v>1</v>
      </c>
      <c r="N773" s="34" t="str">
        <f t="shared" si="519"/>
        <v>Above Benchmark</v>
      </c>
      <c r="O773" s="34">
        <f t="shared" si="520"/>
        <v>1</v>
      </c>
      <c r="P773" s="34" t="str">
        <f t="shared" si="521"/>
        <v>Below Benchmark</v>
      </c>
    </row>
    <row r="774" spans="1:16" ht="15.75" customHeight="1" x14ac:dyDescent="0.75">
      <c r="A774" s="5" t="s">
        <v>453</v>
      </c>
      <c r="B774" s="5" t="s">
        <v>533</v>
      </c>
      <c r="C774" s="5" t="s">
        <v>18</v>
      </c>
      <c r="D774" s="5" t="s">
        <v>21</v>
      </c>
      <c r="E774" s="6">
        <v>3</v>
      </c>
      <c r="F774" s="6">
        <v>0</v>
      </c>
      <c r="G774" s="6">
        <v>4</v>
      </c>
      <c r="H774" s="6">
        <v>1</v>
      </c>
      <c r="I774" s="5" t="str">
        <f>VLOOKUP(B774,Formulas_Majors!A$2:B$1000,2,FALSE)</f>
        <v>Liberal Arts</v>
      </c>
      <c r="J774" s="5"/>
      <c r="K774">
        <f t="shared" si="0"/>
        <v>1</v>
      </c>
      <c r="L774" s="7">
        <f t="shared" si="1"/>
        <v>0.33333333333333331</v>
      </c>
      <c r="M774" s="34">
        <f t="shared" ref="M774:M777" si="522">ROUND(E774*1/6,)</f>
        <v>1</v>
      </c>
      <c r="N774" s="34" t="str">
        <f t="shared" ref="N774:N777" si="523">IF(F774&gt;M774, "Above Benchmark", "Below Benchmark")</f>
        <v>Below Benchmark</v>
      </c>
      <c r="O774" s="34">
        <f t="shared" ref="O774:O777" si="524">ROUND(G774*1/6,)</f>
        <v>1</v>
      </c>
      <c r="P774" s="34" t="str">
        <f t="shared" ref="P774:P777" si="525">IF(H774&gt;O774,"Above Benchmark","Below Benchmark")</f>
        <v>Below Benchmark</v>
      </c>
    </row>
    <row r="775" spans="1:16" ht="15.75" customHeight="1" x14ac:dyDescent="0.75">
      <c r="A775" s="5" t="s">
        <v>453</v>
      </c>
      <c r="B775" s="5" t="s">
        <v>534</v>
      </c>
      <c r="C775" s="5" t="s">
        <v>18</v>
      </c>
      <c r="D775" s="5" t="s">
        <v>21</v>
      </c>
      <c r="E775" s="6">
        <v>2</v>
      </c>
      <c r="F775" s="6">
        <v>0</v>
      </c>
      <c r="G775" s="6">
        <v>1</v>
      </c>
      <c r="H775" s="6">
        <v>0</v>
      </c>
      <c r="I775" s="5" t="str">
        <f>VLOOKUP(B775,Formulas_Majors!A$2:B$1000,2,FALSE)</f>
        <v>Liberal Arts</v>
      </c>
      <c r="J775" s="5"/>
      <c r="K775">
        <f t="shared" si="0"/>
        <v>-1</v>
      </c>
      <c r="L775" s="7">
        <f t="shared" si="1"/>
        <v>-0.5</v>
      </c>
      <c r="M775" s="34">
        <f t="shared" si="522"/>
        <v>0</v>
      </c>
      <c r="N775" s="34" t="str">
        <f t="shared" si="523"/>
        <v>Below Benchmark</v>
      </c>
      <c r="O775" s="34">
        <f t="shared" si="524"/>
        <v>0</v>
      </c>
      <c r="P775" s="34" t="str">
        <f t="shared" si="525"/>
        <v>Below Benchmark</v>
      </c>
    </row>
    <row r="776" spans="1:16" ht="15.75" customHeight="1" x14ac:dyDescent="0.75">
      <c r="A776" s="5" t="s">
        <v>453</v>
      </c>
      <c r="B776" s="5" t="s">
        <v>535</v>
      </c>
      <c r="C776" s="5" t="s">
        <v>18</v>
      </c>
      <c r="D776" s="5" t="s">
        <v>21</v>
      </c>
      <c r="E776" s="6">
        <v>4</v>
      </c>
      <c r="F776" s="6">
        <v>0</v>
      </c>
      <c r="G776" s="6">
        <v>8</v>
      </c>
      <c r="H776" s="6">
        <v>4</v>
      </c>
      <c r="I776" s="5" t="str">
        <f>VLOOKUP(B776,Formulas_Majors!A$2:B$1000,2,FALSE)</f>
        <v>Liberal Arts</v>
      </c>
      <c r="J776" s="5"/>
      <c r="K776">
        <f t="shared" si="0"/>
        <v>4</v>
      </c>
      <c r="L776" s="7">
        <f t="shared" si="1"/>
        <v>1</v>
      </c>
      <c r="M776" s="34">
        <f t="shared" si="522"/>
        <v>1</v>
      </c>
      <c r="N776" s="34" t="str">
        <f t="shared" si="523"/>
        <v>Below Benchmark</v>
      </c>
      <c r="O776" s="34">
        <f t="shared" si="524"/>
        <v>1</v>
      </c>
      <c r="P776" s="34" t="str">
        <f t="shared" si="525"/>
        <v>Above Benchmark</v>
      </c>
    </row>
    <row r="777" spans="1:16" ht="15.75" customHeight="1" x14ac:dyDescent="0.75">
      <c r="A777" s="5" t="s">
        <v>453</v>
      </c>
      <c r="B777" s="5" t="s">
        <v>536</v>
      </c>
      <c r="C777" s="5" t="s">
        <v>18</v>
      </c>
      <c r="D777" s="5" t="s">
        <v>21</v>
      </c>
      <c r="E777" s="6">
        <v>6</v>
      </c>
      <c r="F777" s="6">
        <v>1</v>
      </c>
      <c r="G777" s="6">
        <v>7</v>
      </c>
      <c r="H777" s="6">
        <v>1</v>
      </c>
      <c r="I777" s="5" t="str">
        <f>VLOOKUP(B777,Formulas_Majors!A$2:B$1000,2,FALSE)</f>
        <v>Liberal Arts</v>
      </c>
      <c r="J777" s="5"/>
      <c r="K777">
        <f t="shared" si="0"/>
        <v>1</v>
      </c>
      <c r="L777" s="7">
        <f t="shared" si="1"/>
        <v>0.16666666666666666</v>
      </c>
      <c r="M777" s="34">
        <f t="shared" si="522"/>
        <v>1</v>
      </c>
      <c r="N777" s="34" t="str">
        <f t="shared" si="523"/>
        <v>Below Benchmark</v>
      </c>
      <c r="O777" s="34">
        <f t="shared" si="524"/>
        <v>1</v>
      </c>
      <c r="P777" s="34" t="str">
        <f t="shared" si="525"/>
        <v>Below Benchmark</v>
      </c>
    </row>
    <row r="778" spans="1:16" ht="15.75" customHeight="1" x14ac:dyDescent="0.75">
      <c r="A778" s="5" t="s">
        <v>453</v>
      </c>
      <c r="B778" s="5" t="s">
        <v>537</v>
      </c>
      <c r="C778" s="5" t="s">
        <v>14</v>
      </c>
      <c r="D778" s="5" t="s">
        <v>23</v>
      </c>
      <c r="E778" s="6">
        <v>9</v>
      </c>
      <c r="F778" s="6">
        <v>3</v>
      </c>
      <c r="G778" s="6">
        <v>5</v>
      </c>
      <c r="H778" s="6">
        <v>4</v>
      </c>
      <c r="I778" s="5" t="str">
        <f>VLOOKUP(B778,Formulas_Majors!A$2:B$1000,2,FALSE)</f>
        <v>Education</v>
      </c>
      <c r="J778" s="5"/>
      <c r="K778">
        <f t="shared" si="0"/>
        <v>-4</v>
      </c>
      <c r="L778" s="7">
        <f t="shared" si="1"/>
        <v>-0.44444444444444442</v>
      </c>
      <c r="M778" s="34">
        <f t="shared" ref="M778:M780" si="526">ROUND(E778*1/3,)</f>
        <v>3</v>
      </c>
      <c r="N778" s="34" t="str">
        <f t="shared" ref="N778:N780" si="527">IF(F778&gt;M778,"Above Benchmark","Below Benchmark")</f>
        <v>Below Benchmark</v>
      </c>
      <c r="O778" s="34">
        <f t="shared" ref="O778:O780" si="528">ROUND(G778*1/3,)</f>
        <v>2</v>
      </c>
      <c r="P778" s="34" t="str">
        <f t="shared" ref="P778:P780" si="529">IF(H778&gt;O778,"Above Benchmark", "Below Benchmark")</f>
        <v>Above Benchmark</v>
      </c>
    </row>
    <row r="779" spans="1:16" ht="15.75" customHeight="1" x14ac:dyDescent="0.75">
      <c r="A779" s="5" t="s">
        <v>453</v>
      </c>
      <c r="B779" s="5" t="s">
        <v>538</v>
      </c>
      <c r="C779" s="5" t="s">
        <v>14</v>
      </c>
      <c r="D779" s="5" t="s">
        <v>41</v>
      </c>
      <c r="E779" s="6">
        <v>65</v>
      </c>
      <c r="F779" s="6">
        <v>44</v>
      </c>
      <c r="G779" s="6">
        <v>72</v>
      </c>
      <c r="H779" s="6">
        <v>21</v>
      </c>
      <c r="I779" s="5" t="str">
        <f>VLOOKUP(B779,Formulas_Majors!A$2:B$1000,2,FALSE)</f>
        <v>Education</v>
      </c>
      <c r="J779" s="5"/>
      <c r="K779">
        <f t="shared" si="0"/>
        <v>7</v>
      </c>
      <c r="L779" s="7">
        <f t="shared" si="1"/>
        <v>0.1076923076923077</v>
      </c>
      <c r="M779" s="34">
        <f t="shared" si="526"/>
        <v>22</v>
      </c>
      <c r="N779" s="34" t="str">
        <f t="shared" si="527"/>
        <v>Above Benchmark</v>
      </c>
      <c r="O779" s="34">
        <f t="shared" si="528"/>
        <v>24</v>
      </c>
      <c r="P779" s="34" t="str">
        <f t="shared" si="529"/>
        <v>Below Benchmark</v>
      </c>
    </row>
    <row r="780" spans="1:16" ht="15.75" customHeight="1" x14ac:dyDescent="0.75">
      <c r="A780" s="5" t="s">
        <v>453</v>
      </c>
      <c r="B780" s="5" t="s">
        <v>539</v>
      </c>
      <c r="C780" s="5" t="s">
        <v>14</v>
      </c>
      <c r="D780" s="5" t="s">
        <v>23</v>
      </c>
      <c r="E780" s="6">
        <v>30</v>
      </c>
      <c r="F780" s="6">
        <v>10</v>
      </c>
      <c r="G780" s="6">
        <v>18</v>
      </c>
      <c r="H780" s="6">
        <v>13</v>
      </c>
      <c r="I780" s="5" t="str">
        <f>VLOOKUP(B780,Formulas_Majors!A$2:B$1000,2,FALSE)</f>
        <v>Liberal Arts</v>
      </c>
      <c r="J780" s="5"/>
      <c r="K780">
        <f t="shared" si="0"/>
        <v>-12</v>
      </c>
      <c r="L780" s="7">
        <f t="shared" si="1"/>
        <v>-0.4</v>
      </c>
      <c r="M780" s="34">
        <f t="shared" si="526"/>
        <v>10</v>
      </c>
      <c r="N780" s="34" t="str">
        <f t="shared" si="527"/>
        <v>Below Benchmark</v>
      </c>
      <c r="O780" s="34">
        <f t="shared" si="528"/>
        <v>6</v>
      </c>
      <c r="P780" s="34" t="str">
        <f t="shared" si="529"/>
        <v>Above Benchmark</v>
      </c>
    </row>
    <row r="781" spans="1:16" ht="15.75" customHeight="1" x14ac:dyDescent="0.75">
      <c r="A781" s="5" t="s">
        <v>453</v>
      </c>
      <c r="B781" s="5" t="s">
        <v>55</v>
      </c>
      <c r="C781" s="5" t="s">
        <v>18</v>
      </c>
      <c r="D781" s="5" t="s">
        <v>21</v>
      </c>
      <c r="E781" s="6">
        <v>123</v>
      </c>
      <c r="F781" s="6">
        <v>34</v>
      </c>
      <c r="G781" s="6">
        <v>146</v>
      </c>
      <c r="H781" s="6">
        <v>26</v>
      </c>
      <c r="I781" s="5" t="str">
        <f>VLOOKUP(B781,Formulas_Majors!A$2:B$1000,2,FALSE)</f>
        <v>Mathematics</v>
      </c>
      <c r="J781" s="5"/>
      <c r="K781">
        <f t="shared" si="0"/>
        <v>23</v>
      </c>
      <c r="L781" s="7">
        <f t="shared" si="1"/>
        <v>0.18699186991869918</v>
      </c>
      <c r="M781" s="34">
        <f t="shared" ref="M781:M782" si="530">ROUND(E781*1/6,)</f>
        <v>21</v>
      </c>
      <c r="N781" s="34" t="str">
        <f t="shared" ref="N781:N782" si="531">IF(F781&gt;M781, "Above Benchmark", "Below Benchmark")</f>
        <v>Above Benchmark</v>
      </c>
      <c r="O781" s="34">
        <f t="shared" ref="O781:O782" si="532">ROUND(G781*1/6,)</f>
        <v>24</v>
      </c>
      <c r="P781" s="34" t="str">
        <f t="shared" ref="P781:P782" si="533">IF(H781&gt;O781,"Above Benchmark","Below Benchmark")</f>
        <v>Above Benchmark</v>
      </c>
    </row>
    <row r="782" spans="1:16" ht="15.75" customHeight="1" x14ac:dyDescent="0.75">
      <c r="A782" s="5" t="s">
        <v>453</v>
      </c>
      <c r="B782" s="5" t="s">
        <v>55</v>
      </c>
      <c r="C782" s="5" t="s">
        <v>18</v>
      </c>
      <c r="D782" s="5" t="s">
        <v>21</v>
      </c>
      <c r="E782" s="6">
        <v>21</v>
      </c>
      <c r="F782" s="6">
        <v>6</v>
      </c>
      <c r="G782" s="6">
        <v>21</v>
      </c>
      <c r="H782" s="6">
        <v>6</v>
      </c>
      <c r="I782" s="5" t="str">
        <f>VLOOKUP(B782,Formulas_Majors!A$2:B$1000,2,FALSE)</f>
        <v>Mathematics</v>
      </c>
      <c r="J782" s="5"/>
      <c r="K782">
        <f t="shared" si="0"/>
        <v>0</v>
      </c>
      <c r="L782" s="7">
        <f t="shared" si="1"/>
        <v>0</v>
      </c>
      <c r="M782" s="34">
        <f t="shared" si="530"/>
        <v>4</v>
      </c>
      <c r="N782" s="34" t="str">
        <f t="shared" si="531"/>
        <v>Above Benchmark</v>
      </c>
      <c r="O782" s="34">
        <f t="shared" si="532"/>
        <v>4</v>
      </c>
      <c r="P782" s="34" t="str">
        <f t="shared" si="533"/>
        <v>Above Benchmark</v>
      </c>
    </row>
    <row r="783" spans="1:16" ht="15.75" customHeight="1" x14ac:dyDescent="0.75">
      <c r="A783" s="5" t="s">
        <v>453</v>
      </c>
      <c r="B783" s="5" t="s">
        <v>540</v>
      </c>
      <c r="C783" s="5" t="s">
        <v>14</v>
      </c>
      <c r="D783" s="5" t="s">
        <v>23</v>
      </c>
      <c r="E783" s="6">
        <v>29</v>
      </c>
      <c r="F783" s="6">
        <v>9</v>
      </c>
      <c r="G783" s="6">
        <v>24</v>
      </c>
      <c r="H783" s="6">
        <v>10</v>
      </c>
      <c r="I783" s="5" t="str">
        <f>VLOOKUP(B783,Formulas_Majors!A$2:B$1000,2,FALSE)</f>
        <v>Education</v>
      </c>
      <c r="J783" s="5"/>
      <c r="K783">
        <f t="shared" si="0"/>
        <v>-5</v>
      </c>
      <c r="L783" s="7">
        <f t="shared" si="1"/>
        <v>-0.17241379310344829</v>
      </c>
      <c r="M783" s="34">
        <f t="shared" ref="M783:M785" si="534">ROUND(E783*1/3,)</f>
        <v>10</v>
      </c>
      <c r="N783" s="34" t="str">
        <f t="shared" ref="N783:N785" si="535">IF(F783&gt;M783,"Above Benchmark","Below Benchmark")</f>
        <v>Below Benchmark</v>
      </c>
      <c r="O783" s="34">
        <f t="shared" ref="O783:O785" si="536">ROUND(G783*1/3,)</f>
        <v>8</v>
      </c>
      <c r="P783" s="34" t="str">
        <f t="shared" ref="P783:P785" si="537">IF(H783&gt;O783,"Above Benchmark", "Below Benchmark")</f>
        <v>Above Benchmark</v>
      </c>
    </row>
    <row r="784" spans="1:16" ht="15.75" customHeight="1" x14ac:dyDescent="0.75">
      <c r="A784" s="5" t="s">
        <v>453</v>
      </c>
      <c r="B784" s="5" t="s">
        <v>541</v>
      </c>
      <c r="C784" s="5" t="s">
        <v>14</v>
      </c>
      <c r="D784" s="5" t="s">
        <v>23</v>
      </c>
      <c r="E784" s="6">
        <v>5</v>
      </c>
      <c r="F784" s="6">
        <v>1</v>
      </c>
      <c r="G784" s="6">
        <v>1</v>
      </c>
      <c r="H784" s="6">
        <v>2</v>
      </c>
      <c r="I784" s="5" t="str">
        <f>VLOOKUP(B784,Formulas_Majors!A$2:B$1000,2,FALSE)</f>
        <v>Education</v>
      </c>
      <c r="J784" s="5"/>
      <c r="K784">
        <f t="shared" si="0"/>
        <v>-4</v>
      </c>
      <c r="L784" s="7">
        <f t="shared" si="1"/>
        <v>-0.8</v>
      </c>
      <c r="M784" s="34">
        <f t="shared" si="534"/>
        <v>2</v>
      </c>
      <c r="N784" s="34" t="str">
        <f t="shared" si="535"/>
        <v>Below Benchmark</v>
      </c>
      <c r="O784" s="34">
        <f t="shared" si="536"/>
        <v>0</v>
      </c>
      <c r="P784" s="34" t="str">
        <f t="shared" si="537"/>
        <v>Above Benchmark</v>
      </c>
    </row>
    <row r="785" spans="1:29" ht="15.75" customHeight="1" x14ac:dyDescent="0.75">
      <c r="A785" s="5" t="s">
        <v>453</v>
      </c>
      <c r="B785" s="5" t="s">
        <v>542</v>
      </c>
      <c r="C785" s="5" t="s">
        <v>14</v>
      </c>
      <c r="D785" s="5" t="s">
        <v>23</v>
      </c>
      <c r="E785" s="6">
        <v>11</v>
      </c>
      <c r="F785" s="6">
        <v>0</v>
      </c>
      <c r="G785" s="6">
        <v>8</v>
      </c>
      <c r="H785" s="6">
        <v>3</v>
      </c>
      <c r="I785" s="5" t="str">
        <f>VLOOKUP(B785,Formulas_Majors!A$2:B$1000,2,FALSE)</f>
        <v>Education</v>
      </c>
      <c r="J785" s="5"/>
      <c r="K785">
        <f t="shared" si="0"/>
        <v>-3</v>
      </c>
      <c r="L785" s="7">
        <f t="shared" si="1"/>
        <v>-0.27272727272727271</v>
      </c>
      <c r="M785" s="34">
        <f t="shared" si="534"/>
        <v>4</v>
      </c>
      <c r="N785" s="34" t="str">
        <f t="shared" si="535"/>
        <v>Below Benchmark</v>
      </c>
      <c r="O785" s="34">
        <f t="shared" si="536"/>
        <v>3</v>
      </c>
      <c r="P785" s="34" t="str">
        <f t="shared" si="537"/>
        <v>Below Benchmark</v>
      </c>
      <c r="Q785" s="8"/>
      <c r="R785" s="8"/>
      <c r="S785" s="8"/>
      <c r="T785" s="8"/>
      <c r="U785" s="8"/>
      <c r="V785" s="8"/>
      <c r="W785" s="8"/>
      <c r="X785" s="8"/>
      <c r="Y785" s="8"/>
      <c r="Z785" s="8"/>
      <c r="AA785" s="8"/>
      <c r="AB785" s="8"/>
      <c r="AC785" s="8"/>
    </row>
    <row r="786" spans="1:29" ht="15.75" customHeight="1" x14ac:dyDescent="0.75">
      <c r="A786" s="5" t="s">
        <v>453</v>
      </c>
      <c r="B786" s="5" t="s">
        <v>543</v>
      </c>
      <c r="C786" s="5" t="s">
        <v>18</v>
      </c>
      <c r="D786" s="5" t="s">
        <v>21</v>
      </c>
      <c r="E786" s="6">
        <v>3</v>
      </c>
      <c r="F786" s="6">
        <v>0</v>
      </c>
      <c r="G786" s="6">
        <v>4</v>
      </c>
      <c r="H786" s="6">
        <v>1</v>
      </c>
      <c r="I786" s="5" t="str">
        <f>VLOOKUP(B786,Formulas_Majors!A$2:B$1000,2,FALSE)</f>
        <v>Education</v>
      </c>
      <c r="J786" s="5"/>
      <c r="K786">
        <f t="shared" si="0"/>
        <v>1</v>
      </c>
      <c r="L786" s="7">
        <f t="shared" si="1"/>
        <v>0.33333333333333331</v>
      </c>
      <c r="M786" s="34">
        <f t="shared" ref="M786:M789" si="538">ROUND(E786*1/6,)</f>
        <v>1</v>
      </c>
      <c r="N786" s="34" t="str">
        <f t="shared" ref="N786:N789" si="539">IF(F786&gt;M786, "Above Benchmark", "Below Benchmark")</f>
        <v>Below Benchmark</v>
      </c>
      <c r="O786" s="34">
        <f t="shared" ref="O786:O789" si="540">ROUND(G786*1/6,)</f>
        <v>1</v>
      </c>
      <c r="P786" s="34" t="str">
        <f t="shared" ref="P786:P789" si="541">IF(H786&gt;O786,"Above Benchmark","Below Benchmark")</f>
        <v>Below Benchmark</v>
      </c>
    </row>
    <row r="787" spans="1:29" ht="15.75" customHeight="1" x14ac:dyDescent="0.75">
      <c r="A787" s="5" t="s">
        <v>453</v>
      </c>
      <c r="B787" s="5" t="s">
        <v>208</v>
      </c>
      <c r="C787" s="5" t="s">
        <v>18</v>
      </c>
      <c r="D787" s="5" t="s">
        <v>21</v>
      </c>
      <c r="E787" s="6">
        <v>456</v>
      </c>
      <c r="F787" s="6">
        <v>175</v>
      </c>
      <c r="G787" s="6">
        <v>463</v>
      </c>
      <c r="H787" s="6">
        <v>169</v>
      </c>
      <c r="I787" s="5" t="str">
        <f>VLOOKUP(B787,Formulas_Majors!A$2:B$1000,2,FALSE)</f>
        <v>Communications/Media</v>
      </c>
      <c r="J787" s="5"/>
      <c r="K787">
        <f t="shared" si="0"/>
        <v>7</v>
      </c>
      <c r="L787" s="7">
        <f t="shared" si="1"/>
        <v>1.5350877192982455E-2</v>
      </c>
      <c r="M787" s="34">
        <f t="shared" si="538"/>
        <v>76</v>
      </c>
      <c r="N787" s="34" t="str">
        <f t="shared" si="539"/>
        <v>Above Benchmark</v>
      </c>
      <c r="O787" s="34">
        <f t="shared" si="540"/>
        <v>77</v>
      </c>
      <c r="P787" s="34" t="str">
        <f t="shared" si="541"/>
        <v>Above Benchmark</v>
      </c>
    </row>
    <row r="788" spans="1:29" ht="15.75" customHeight="1" x14ac:dyDescent="0.75">
      <c r="A788" s="5" t="s">
        <v>453</v>
      </c>
      <c r="B788" s="5" t="s">
        <v>544</v>
      </c>
      <c r="C788" s="5" t="s">
        <v>18</v>
      </c>
      <c r="D788" s="5" t="s">
        <v>37</v>
      </c>
      <c r="E788" s="6">
        <v>4</v>
      </c>
      <c r="F788" s="6">
        <v>0</v>
      </c>
      <c r="G788" s="6">
        <v>0</v>
      </c>
      <c r="H788" s="6">
        <v>0</v>
      </c>
      <c r="I788" s="5" t="str">
        <f>VLOOKUP(B788,Formulas_Majors!A$2:B$1000,2,FALSE)</f>
        <v>Health</v>
      </c>
      <c r="J788" s="5"/>
      <c r="K788">
        <f t="shared" si="0"/>
        <v>-4</v>
      </c>
      <c r="L788" s="7">
        <f t="shared" si="1"/>
        <v>-1</v>
      </c>
      <c r="M788" s="34">
        <f t="shared" si="538"/>
        <v>1</v>
      </c>
      <c r="N788" s="34" t="str">
        <f t="shared" si="539"/>
        <v>Below Benchmark</v>
      </c>
      <c r="O788" s="34">
        <f t="shared" si="540"/>
        <v>0</v>
      </c>
      <c r="P788" s="34" t="str">
        <f t="shared" si="541"/>
        <v>Below Benchmark</v>
      </c>
    </row>
    <row r="789" spans="1:29" ht="15.75" customHeight="1" x14ac:dyDescent="0.75">
      <c r="A789" s="5" t="s">
        <v>453</v>
      </c>
      <c r="B789" s="5" t="s">
        <v>545</v>
      </c>
      <c r="C789" s="5" t="s">
        <v>18</v>
      </c>
      <c r="D789" s="5" t="s">
        <v>37</v>
      </c>
      <c r="E789" s="6">
        <v>96</v>
      </c>
      <c r="F789" s="6">
        <v>43</v>
      </c>
      <c r="G789" s="6">
        <v>96</v>
      </c>
      <c r="H789" s="6">
        <v>41</v>
      </c>
      <c r="I789" s="5" t="str">
        <f>VLOOKUP(B789,Formulas_Majors!A$2:B$1000,2,FALSE)</f>
        <v>Health</v>
      </c>
      <c r="J789" s="5"/>
      <c r="K789">
        <f t="shared" si="0"/>
        <v>0</v>
      </c>
      <c r="L789" s="7">
        <f t="shared" si="1"/>
        <v>0</v>
      </c>
      <c r="M789" s="34">
        <f t="shared" si="538"/>
        <v>16</v>
      </c>
      <c r="N789" s="34" t="str">
        <f t="shared" si="539"/>
        <v>Above Benchmark</v>
      </c>
      <c r="O789" s="34">
        <f t="shared" si="540"/>
        <v>16</v>
      </c>
      <c r="P789" s="34" t="str">
        <f t="shared" si="541"/>
        <v>Above Benchmark</v>
      </c>
    </row>
    <row r="790" spans="1:29" ht="15.75" customHeight="1" x14ac:dyDescent="0.75">
      <c r="A790" s="5" t="s">
        <v>453</v>
      </c>
      <c r="B790" s="5" t="s">
        <v>546</v>
      </c>
      <c r="C790" s="5" t="s">
        <v>73</v>
      </c>
      <c r="D790" s="5" t="s">
        <v>158</v>
      </c>
      <c r="E790" s="6">
        <v>7</v>
      </c>
      <c r="F790" s="6">
        <v>5</v>
      </c>
      <c r="G790" s="6">
        <v>12</v>
      </c>
      <c r="H790" s="6">
        <v>10</v>
      </c>
      <c r="I790" s="5" t="str">
        <f>VLOOKUP(B790,Formulas_Majors!A$2:B$1000,2,FALSE)</f>
        <v>Health</v>
      </c>
      <c r="J790" s="5"/>
      <c r="K790">
        <f t="shared" si="0"/>
        <v>5</v>
      </c>
      <c r="L790" s="7">
        <f t="shared" si="1"/>
        <v>0.7142857142857143</v>
      </c>
      <c r="M790" s="37"/>
      <c r="N790" s="37"/>
      <c r="O790" s="38"/>
      <c r="P790" s="38"/>
    </row>
    <row r="791" spans="1:29" ht="15.75" customHeight="1" x14ac:dyDescent="0.75">
      <c r="A791" s="5" t="s">
        <v>453</v>
      </c>
      <c r="B791" s="5" t="s">
        <v>56</v>
      </c>
      <c r="C791" s="5" t="s">
        <v>14</v>
      </c>
      <c r="D791" s="5" t="s">
        <v>41</v>
      </c>
      <c r="E791" s="6">
        <v>143</v>
      </c>
      <c r="F791" s="6">
        <v>46</v>
      </c>
      <c r="G791" s="6">
        <v>163</v>
      </c>
      <c r="H791" s="6">
        <v>54</v>
      </c>
      <c r="I791" s="5" t="str">
        <f>VLOOKUP(B791,Formulas_Majors!A$2:B$1000,2,FALSE)</f>
        <v>Health</v>
      </c>
      <c r="J791" s="5"/>
      <c r="K791">
        <f t="shared" si="0"/>
        <v>20</v>
      </c>
      <c r="L791" s="7">
        <f t="shared" si="1"/>
        <v>0.13986013986013987</v>
      </c>
      <c r="M791" s="34">
        <f>ROUND(E791*1/3,)</f>
        <v>48</v>
      </c>
      <c r="N791" s="34" t="str">
        <f>IF(F791&gt;M791,"Above Benchmark","Below Benchmark")</f>
        <v>Below Benchmark</v>
      </c>
      <c r="O791" s="34">
        <f>ROUND(G791*1/3,)</f>
        <v>54</v>
      </c>
      <c r="P791" s="34" t="str">
        <f>IF(H791&gt;O791,"Above Benchmark", "Below Benchmark")</f>
        <v>Below Benchmark</v>
      </c>
    </row>
    <row r="792" spans="1:29" ht="15.75" customHeight="1" x14ac:dyDescent="0.75">
      <c r="A792" s="5" t="s">
        <v>453</v>
      </c>
      <c r="B792" s="5" t="s">
        <v>547</v>
      </c>
      <c r="C792" s="5" t="s">
        <v>18</v>
      </c>
      <c r="D792" s="5" t="s">
        <v>21</v>
      </c>
      <c r="E792" s="6">
        <v>1</v>
      </c>
      <c r="F792" s="6">
        <v>0</v>
      </c>
      <c r="G792" s="6">
        <v>0</v>
      </c>
      <c r="H792" s="6">
        <v>1</v>
      </c>
      <c r="I792" s="5" t="str">
        <f>VLOOKUP(B792,Formulas_Majors!A$2:B$1000,2,FALSE)</f>
        <v>Liberal Arts</v>
      </c>
      <c r="J792" s="5"/>
      <c r="K792">
        <f t="shared" si="0"/>
        <v>-1</v>
      </c>
      <c r="L792" s="7">
        <f t="shared" si="1"/>
        <v>-1</v>
      </c>
      <c r="M792" s="34">
        <f t="shared" ref="M792:M813" si="542">ROUND(E792*1/6,)</f>
        <v>0</v>
      </c>
      <c r="N792" s="34" t="str">
        <f t="shared" ref="N792:N813" si="543">IF(F792&gt;M792, "Above Benchmark", "Below Benchmark")</f>
        <v>Below Benchmark</v>
      </c>
      <c r="O792" s="34">
        <f t="shared" ref="O792:O813" si="544">ROUND(G792*1/6,)</f>
        <v>0</v>
      </c>
      <c r="P792" s="34" t="str">
        <f t="shared" ref="P792:P813" si="545">IF(H792&gt;O792,"Above Benchmark","Below Benchmark")</f>
        <v>Above Benchmark</v>
      </c>
    </row>
    <row r="793" spans="1:29" ht="15.75" customHeight="1" x14ac:dyDescent="0.75">
      <c r="A793" s="5" t="s">
        <v>453</v>
      </c>
      <c r="B793" s="5" t="s">
        <v>548</v>
      </c>
      <c r="C793" s="5" t="s">
        <v>18</v>
      </c>
      <c r="D793" s="5" t="s">
        <v>21</v>
      </c>
      <c r="E793" s="6">
        <v>30</v>
      </c>
      <c r="F793" s="6">
        <v>8</v>
      </c>
      <c r="G793" s="6">
        <v>46</v>
      </c>
      <c r="H793" s="6">
        <v>8</v>
      </c>
      <c r="I793" s="5" t="str">
        <f>VLOOKUP(B793,Formulas_Majors!A$2:B$1000,2,FALSE)</f>
        <v>Natural Sciences</v>
      </c>
      <c r="J793" s="5"/>
      <c r="K793">
        <f t="shared" si="0"/>
        <v>16</v>
      </c>
      <c r="L793" s="7">
        <f t="shared" si="1"/>
        <v>0.53333333333333333</v>
      </c>
      <c r="M793" s="34">
        <f t="shared" si="542"/>
        <v>5</v>
      </c>
      <c r="N793" s="34" t="str">
        <f t="shared" si="543"/>
        <v>Above Benchmark</v>
      </c>
      <c r="O793" s="34">
        <f t="shared" si="544"/>
        <v>8</v>
      </c>
      <c r="P793" s="34" t="str">
        <f t="shared" si="545"/>
        <v>Below Benchmark</v>
      </c>
    </row>
    <row r="794" spans="1:29" ht="15.75" customHeight="1" x14ac:dyDescent="0.75">
      <c r="A794" s="5" t="s">
        <v>453</v>
      </c>
      <c r="B794" s="5" t="s">
        <v>549</v>
      </c>
      <c r="C794" s="5" t="s">
        <v>18</v>
      </c>
      <c r="D794" s="5" t="s">
        <v>21</v>
      </c>
      <c r="E794" s="6">
        <v>2</v>
      </c>
      <c r="F794" s="6">
        <v>0</v>
      </c>
      <c r="G794" s="6">
        <v>2</v>
      </c>
      <c r="H794" s="6">
        <v>1</v>
      </c>
      <c r="I794" s="5" t="str">
        <f>VLOOKUP(B794,Formulas_Majors!A$2:B$1000,2,FALSE)</f>
        <v>Natural Sciences</v>
      </c>
      <c r="J794" s="5"/>
      <c r="K794">
        <f t="shared" si="0"/>
        <v>0</v>
      </c>
      <c r="L794" s="7">
        <f t="shared" si="1"/>
        <v>0</v>
      </c>
      <c r="M794" s="34">
        <f t="shared" si="542"/>
        <v>0</v>
      </c>
      <c r="N794" s="34" t="str">
        <f t="shared" si="543"/>
        <v>Below Benchmark</v>
      </c>
      <c r="O794" s="34">
        <f t="shared" si="544"/>
        <v>0</v>
      </c>
      <c r="P794" s="34" t="str">
        <f t="shared" si="545"/>
        <v>Above Benchmark</v>
      </c>
    </row>
    <row r="795" spans="1:29" ht="15.75" customHeight="1" x14ac:dyDescent="0.75">
      <c r="A795" s="5" t="s">
        <v>453</v>
      </c>
      <c r="B795" s="5" t="s">
        <v>550</v>
      </c>
      <c r="C795" s="5" t="s">
        <v>18</v>
      </c>
      <c r="D795" s="5" t="s">
        <v>21</v>
      </c>
      <c r="E795" s="6">
        <v>21</v>
      </c>
      <c r="F795" s="6">
        <v>21</v>
      </c>
      <c r="G795" s="6">
        <v>32</v>
      </c>
      <c r="H795" s="6">
        <v>8</v>
      </c>
      <c r="I795" s="5" t="str">
        <f>VLOOKUP(B795,Formulas_Majors!A$2:B$1000,2,FALSE)</f>
        <v>Natural Sciences</v>
      </c>
      <c r="J795" s="5"/>
      <c r="K795">
        <f t="shared" si="0"/>
        <v>11</v>
      </c>
      <c r="L795" s="7">
        <f t="shared" si="1"/>
        <v>0.52380952380952384</v>
      </c>
      <c r="M795" s="34">
        <f t="shared" si="542"/>
        <v>4</v>
      </c>
      <c r="N795" s="34" t="str">
        <f t="shared" si="543"/>
        <v>Above Benchmark</v>
      </c>
      <c r="O795" s="34">
        <f t="shared" si="544"/>
        <v>5</v>
      </c>
      <c r="P795" s="34" t="str">
        <f t="shared" si="545"/>
        <v>Above Benchmark</v>
      </c>
    </row>
    <row r="796" spans="1:29" ht="15.75" customHeight="1" x14ac:dyDescent="0.75">
      <c r="A796" s="5" t="s">
        <v>453</v>
      </c>
      <c r="B796" s="5" t="s">
        <v>551</v>
      </c>
      <c r="C796" s="5" t="s">
        <v>18</v>
      </c>
      <c r="D796" s="5" t="s">
        <v>21</v>
      </c>
      <c r="E796" s="6">
        <v>10</v>
      </c>
      <c r="F796" s="6">
        <v>6</v>
      </c>
      <c r="G796" s="6">
        <v>13</v>
      </c>
      <c r="H796" s="6">
        <v>4</v>
      </c>
      <c r="I796" s="5" t="str">
        <f>VLOOKUP(B796,Formulas_Majors!A$2:B$1000,2,FALSE)</f>
        <v>Liberal Arts</v>
      </c>
      <c r="J796" s="5"/>
      <c r="K796">
        <f t="shared" si="0"/>
        <v>3</v>
      </c>
      <c r="L796" s="7">
        <f t="shared" si="1"/>
        <v>0.3</v>
      </c>
      <c r="M796" s="34">
        <f t="shared" si="542"/>
        <v>2</v>
      </c>
      <c r="N796" s="34" t="str">
        <f t="shared" si="543"/>
        <v>Above Benchmark</v>
      </c>
      <c r="O796" s="34">
        <f t="shared" si="544"/>
        <v>2</v>
      </c>
      <c r="P796" s="34" t="str">
        <f t="shared" si="545"/>
        <v>Above Benchmark</v>
      </c>
    </row>
    <row r="797" spans="1:29" ht="15.75" customHeight="1" x14ac:dyDescent="0.75">
      <c r="A797" s="5" t="s">
        <v>453</v>
      </c>
      <c r="B797" s="5" t="s">
        <v>552</v>
      </c>
      <c r="C797" s="5" t="s">
        <v>18</v>
      </c>
      <c r="D797" s="5" t="s">
        <v>21</v>
      </c>
      <c r="E797" s="6">
        <v>3</v>
      </c>
      <c r="F797" s="6">
        <v>2</v>
      </c>
      <c r="G797" s="6">
        <v>3</v>
      </c>
      <c r="H797" s="6">
        <v>1</v>
      </c>
      <c r="I797" s="5" t="str">
        <f>VLOOKUP(B797,Formulas_Majors!A$2:B$1000,2,FALSE)</f>
        <v>Communications/Media</v>
      </c>
      <c r="J797" s="5"/>
      <c r="K797">
        <f t="shared" si="0"/>
        <v>0</v>
      </c>
      <c r="L797" s="7">
        <f t="shared" si="1"/>
        <v>0</v>
      </c>
      <c r="M797" s="34">
        <f t="shared" si="542"/>
        <v>1</v>
      </c>
      <c r="N797" s="34" t="str">
        <f t="shared" si="543"/>
        <v>Above Benchmark</v>
      </c>
      <c r="O797" s="34">
        <f t="shared" si="544"/>
        <v>1</v>
      </c>
      <c r="P797" s="34" t="str">
        <f t="shared" si="545"/>
        <v>Below Benchmark</v>
      </c>
    </row>
    <row r="798" spans="1:29" ht="15.75" customHeight="1" x14ac:dyDescent="0.75">
      <c r="A798" s="5" t="s">
        <v>453</v>
      </c>
      <c r="B798" s="5" t="s">
        <v>553</v>
      </c>
      <c r="C798" s="5" t="s">
        <v>18</v>
      </c>
      <c r="D798" s="5" t="s">
        <v>21</v>
      </c>
      <c r="E798" s="6">
        <v>2</v>
      </c>
      <c r="F798" s="6">
        <v>1</v>
      </c>
      <c r="G798" s="6">
        <v>2</v>
      </c>
      <c r="H798" s="6">
        <v>1</v>
      </c>
      <c r="I798" s="5" t="str">
        <f>VLOOKUP(B798,Formulas_Majors!A$2:B$1000,2,FALSE)</f>
        <v>Liberal Arts</v>
      </c>
      <c r="J798" s="5"/>
      <c r="K798">
        <f t="shared" si="0"/>
        <v>0</v>
      </c>
      <c r="L798" s="7">
        <f t="shared" si="1"/>
        <v>0</v>
      </c>
      <c r="M798" s="34">
        <f t="shared" si="542"/>
        <v>0</v>
      </c>
      <c r="N798" s="34" t="str">
        <f t="shared" si="543"/>
        <v>Above Benchmark</v>
      </c>
      <c r="O798" s="34">
        <f t="shared" si="544"/>
        <v>0</v>
      </c>
      <c r="P798" s="34" t="str">
        <f t="shared" si="545"/>
        <v>Above Benchmark</v>
      </c>
    </row>
    <row r="799" spans="1:29" ht="15.75" customHeight="1" x14ac:dyDescent="0.75">
      <c r="A799" s="5" t="s">
        <v>453</v>
      </c>
      <c r="B799" s="5" t="s">
        <v>554</v>
      </c>
      <c r="C799" s="5" t="s">
        <v>18</v>
      </c>
      <c r="D799" s="5" t="s">
        <v>37</v>
      </c>
      <c r="E799" s="6">
        <v>1</v>
      </c>
      <c r="F799" s="6">
        <v>0</v>
      </c>
      <c r="G799" s="6">
        <v>0</v>
      </c>
      <c r="H799" s="6">
        <v>0</v>
      </c>
      <c r="I799" s="5" t="str">
        <f>VLOOKUP(B799,Formulas_Majors!A$2:B$1000,2,FALSE)</f>
        <v>Health</v>
      </c>
      <c r="J799" s="5"/>
      <c r="K799">
        <f t="shared" si="0"/>
        <v>-1</v>
      </c>
      <c r="L799" s="7">
        <f t="shared" si="1"/>
        <v>-1</v>
      </c>
      <c r="M799" s="34">
        <f t="shared" si="542"/>
        <v>0</v>
      </c>
      <c r="N799" s="34" t="str">
        <f t="shared" si="543"/>
        <v>Below Benchmark</v>
      </c>
      <c r="O799" s="34">
        <f t="shared" si="544"/>
        <v>0</v>
      </c>
      <c r="P799" s="34" t="str">
        <f t="shared" si="545"/>
        <v>Below Benchmark</v>
      </c>
    </row>
    <row r="800" spans="1:29" ht="15.75" customHeight="1" x14ac:dyDescent="0.75">
      <c r="A800" s="5" t="s">
        <v>453</v>
      </c>
      <c r="B800" s="5" t="s">
        <v>231</v>
      </c>
      <c r="C800" s="5" t="s">
        <v>18</v>
      </c>
      <c r="D800" s="5" t="s">
        <v>21</v>
      </c>
      <c r="E800" s="6">
        <v>25</v>
      </c>
      <c r="F800" s="6">
        <v>4</v>
      </c>
      <c r="G800" s="6">
        <v>31</v>
      </c>
      <c r="H800" s="6">
        <v>7</v>
      </c>
      <c r="I800" s="5" t="str">
        <f>VLOOKUP(B800,Formulas_Majors!A$2:B$1000,2,FALSE)</f>
        <v>Tech</v>
      </c>
      <c r="J800" s="5"/>
      <c r="K800">
        <f t="shared" si="0"/>
        <v>6</v>
      </c>
      <c r="L800" s="7">
        <f t="shared" si="1"/>
        <v>0.24</v>
      </c>
      <c r="M800" s="34">
        <f t="shared" si="542"/>
        <v>4</v>
      </c>
      <c r="N800" s="34" t="str">
        <f t="shared" si="543"/>
        <v>Below Benchmark</v>
      </c>
      <c r="O800" s="34">
        <f t="shared" si="544"/>
        <v>5</v>
      </c>
      <c r="P800" s="34" t="str">
        <f t="shared" si="545"/>
        <v>Above Benchmark</v>
      </c>
    </row>
    <row r="801" spans="1:29" ht="15.75" customHeight="1" x14ac:dyDescent="0.75">
      <c r="A801" s="5" t="s">
        <v>453</v>
      </c>
      <c r="B801" s="5" t="s">
        <v>555</v>
      </c>
      <c r="C801" s="5" t="s">
        <v>18</v>
      </c>
      <c r="D801" s="5" t="s">
        <v>21</v>
      </c>
      <c r="E801" s="6">
        <v>1</v>
      </c>
      <c r="F801" s="6">
        <v>0</v>
      </c>
      <c r="G801" s="6">
        <v>0</v>
      </c>
      <c r="H801" s="6">
        <v>1</v>
      </c>
      <c r="I801" s="5" t="str">
        <f>VLOOKUP(B801,Formulas_Majors!A$2:B$1000,2,FALSE)</f>
        <v>Performance and Fine Arts</v>
      </c>
      <c r="J801" s="5"/>
      <c r="K801">
        <f t="shared" si="0"/>
        <v>-1</v>
      </c>
      <c r="L801" s="7">
        <f t="shared" si="1"/>
        <v>-1</v>
      </c>
      <c r="M801" s="34">
        <f t="shared" si="542"/>
        <v>0</v>
      </c>
      <c r="N801" s="34" t="str">
        <f t="shared" si="543"/>
        <v>Below Benchmark</v>
      </c>
      <c r="O801" s="34">
        <f t="shared" si="544"/>
        <v>0</v>
      </c>
      <c r="P801" s="34" t="str">
        <f t="shared" si="545"/>
        <v>Above Benchmark</v>
      </c>
    </row>
    <row r="802" spans="1:29" ht="15.75" customHeight="1" x14ac:dyDescent="0.75">
      <c r="A802" s="5" t="s">
        <v>453</v>
      </c>
      <c r="B802" s="5" t="s">
        <v>556</v>
      </c>
      <c r="C802" s="5" t="s">
        <v>18</v>
      </c>
      <c r="D802" s="5" t="s">
        <v>21</v>
      </c>
      <c r="E802" s="6">
        <v>1</v>
      </c>
      <c r="F802" s="6">
        <v>0</v>
      </c>
      <c r="G802" s="6">
        <v>0</v>
      </c>
      <c r="H802" s="6">
        <v>1</v>
      </c>
      <c r="I802" s="5" t="str">
        <f>VLOOKUP(B802,Formulas_Majors!A$2:B$1000,2,FALSE)</f>
        <v>Education</v>
      </c>
      <c r="J802" s="5"/>
      <c r="K802">
        <f t="shared" si="0"/>
        <v>-1</v>
      </c>
      <c r="L802" s="7">
        <f t="shared" si="1"/>
        <v>-1</v>
      </c>
      <c r="M802" s="34">
        <f t="shared" si="542"/>
        <v>0</v>
      </c>
      <c r="N802" s="34" t="str">
        <f t="shared" si="543"/>
        <v>Below Benchmark</v>
      </c>
      <c r="O802" s="34">
        <f t="shared" si="544"/>
        <v>0</v>
      </c>
      <c r="P802" s="34" t="str">
        <f t="shared" si="545"/>
        <v>Above Benchmark</v>
      </c>
    </row>
    <row r="803" spans="1:29" ht="15.75" customHeight="1" x14ac:dyDescent="0.75">
      <c r="A803" s="5" t="s">
        <v>453</v>
      </c>
      <c r="B803" s="5" t="s">
        <v>233</v>
      </c>
      <c r="C803" s="5" t="s">
        <v>18</v>
      </c>
      <c r="D803" s="5" t="s">
        <v>21</v>
      </c>
      <c r="E803" s="6">
        <v>13</v>
      </c>
      <c r="F803" s="6">
        <v>12</v>
      </c>
      <c r="G803" s="6">
        <v>15</v>
      </c>
      <c r="H803" s="6">
        <v>10</v>
      </c>
      <c r="I803" s="5" t="str">
        <f>VLOOKUP(B803,Formulas_Majors!A$2:B$1000,2,FALSE)</f>
        <v>Business-Other</v>
      </c>
      <c r="J803" s="5"/>
      <c r="K803">
        <f t="shared" si="0"/>
        <v>2</v>
      </c>
      <c r="L803" s="7">
        <f t="shared" si="1"/>
        <v>0.15384615384615385</v>
      </c>
      <c r="M803" s="34">
        <f t="shared" si="542"/>
        <v>2</v>
      </c>
      <c r="N803" s="34" t="str">
        <f t="shared" si="543"/>
        <v>Above Benchmark</v>
      </c>
      <c r="O803" s="34">
        <f t="shared" si="544"/>
        <v>3</v>
      </c>
      <c r="P803" s="34" t="str">
        <f t="shared" si="545"/>
        <v>Above Benchmark</v>
      </c>
    </row>
    <row r="804" spans="1:29" ht="15.75" customHeight="1" x14ac:dyDescent="0.75">
      <c r="A804" s="5" t="s">
        <v>453</v>
      </c>
      <c r="B804" s="5" t="s">
        <v>557</v>
      </c>
      <c r="C804" s="5" t="s">
        <v>18</v>
      </c>
      <c r="D804" s="5" t="s">
        <v>21</v>
      </c>
      <c r="E804" s="6">
        <v>13</v>
      </c>
      <c r="F804" s="6">
        <v>14</v>
      </c>
      <c r="G804" s="6">
        <v>11</v>
      </c>
      <c r="H804" s="6">
        <v>4</v>
      </c>
      <c r="I804" s="5" t="str">
        <f>VLOOKUP(B804,Formulas_Majors!A$2:B$1000,2,FALSE)</f>
        <v>Liberal Arts</v>
      </c>
      <c r="J804" s="5"/>
      <c r="K804">
        <f t="shared" si="0"/>
        <v>-2</v>
      </c>
      <c r="L804" s="7">
        <f t="shared" si="1"/>
        <v>-0.15384615384615385</v>
      </c>
      <c r="M804" s="34">
        <f t="shared" si="542"/>
        <v>2</v>
      </c>
      <c r="N804" s="34" t="str">
        <f t="shared" si="543"/>
        <v>Above Benchmark</v>
      </c>
      <c r="O804" s="34">
        <f t="shared" si="544"/>
        <v>2</v>
      </c>
      <c r="P804" s="34" t="str">
        <f t="shared" si="545"/>
        <v>Above Benchmark</v>
      </c>
    </row>
    <row r="805" spans="1:29" ht="15.75" customHeight="1" x14ac:dyDescent="0.75">
      <c r="A805" s="5" t="s">
        <v>453</v>
      </c>
      <c r="B805" s="5" t="s">
        <v>235</v>
      </c>
      <c r="C805" s="5" t="s">
        <v>18</v>
      </c>
      <c r="D805" s="5" t="s">
        <v>21</v>
      </c>
      <c r="E805" s="6">
        <v>1</v>
      </c>
      <c r="F805" s="6">
        <v>0</v>
      </c>
      <c r="G805" s="6">
        <v>0</v>
      </c>
      <c r="H805" s="6">
        <v>1</v>
      </c>
      <c r="I805" s="5" t="str">
        <f>VLOOKUP(B805,Formulas_Majors!A$2:B$1000,2,FALSE)</f>
        <v>Education</v>
      </c>
      <c r="J805" s="5"/>
      <c r="K805">
        <f t="shared" si="0"/>
        <v>-1</v>
      </c>
      <c r="L805" s="7">
        <f t="shared" si="1"/>
        <v>-1</v>
      </c>
      <c r="M805" s="34">
        <f t="shared" si="542"/>
        <v>0</v>
      </c>
      <c r="N805" s="34" t="str">
        <f t="shared" si="543"/>
        <v>Below Benchmark</v>
      </c>
      <c r="O805" s="34">
        <f t="shared" si="544"/>
        <v>0</v>
      </c>
      <c r="P805" s="34" t="str">
        <f t="shared" si="545"/>
        <v>Above Benchmark</v>
      </c>
    </row>
    <row r="806" spans="1:29" ht="15.75" customHeight="1" x14ac:dyDescent="0.75">
      <c r="A806" s="5" t="s">
        <v>453</v>
      </c>
      <c r="B806" s="5" t="s">
        <v>558</v>
      </c>
      <c r="C806" s="5" t="s">
        <v>18</v>
      </c>
      <c r="D806" s="5" t="s">
        <v>21</v>
      </c>
      <c r="E806" s="6">
        <v>6</v>
      </c>
      <c r="F806" s="6">
        <v>3</v>
      </c>
      <c r="G806" s="6">
        <v>6</v>
      </c>
      <c r="H806" s="6">
        <v>2</v>
      </c>
      <c r="I806" s="5" t="str">
        <f>VLOOKUP(B806,Formulas_Majors!A$2:B$1000,2,FALSE)</f>
        <v>Natural Sciences</v>
      </c>
      <c r="J806" s="5"/>
      <c r="K806">
        <f t="shared" si="0"/>
        <v>0</v>
      </c>
      <c r="L806" s="7">
        <f t="shared" si="1"/>
        <v>0</v>
      </c>
      <c r="M806" s="34">
        <f t="shared" si="542"/>
        <v>1</v>
      </c>
      <c r="N806" s="34" t="str">
        <f t="shared" si="543"/>
        <v>Above Benchmark</v>
      </c>
      <c r="O806" s="34">
        <f t="shared" si="544"/>
        <v>1</v>
      </c>
      <c r="P806" s="34" t="str">
        <f t="shared" si="545"/>
        <v>Above Benchmark</v>
      </c>
    </row>
    <row r="807" spans="1:29" ht="15.75" customHeight="1" x14ac:dyDescent="0.75">
      <c r="A807" s="5" t="s">
        <v>453</v>
      </c>
      <c r="B807" s="5" t="s">
        <v>559</v>
      </c>
      <c r="C807" s="5" t="s">
        <v>18</v>
      </c>
      <c r="D807" s="5" t="s">
        <v>21</v>
      </c>
      <c r="E807" s="6">
        <v>2</v>
      </c>
      <c r="F807" s="6">
        <v>2</v>
      </c>
      <c r="G807" s="6">
        <v>1</v>
      </c>
      <c r="H807" s="6">
        <v>2</v>
      </c>
      <c r="I807" s="5" t="str">
        <f>VLOOKUP(B807,Formulas_Majors!A$2:B$1000,2,FALSE)</f>
        <v>Liberal Arts</v>
      </c>
      <c r="J807" s="5"/>
      <c r="K807">
        <f t="shared" si="0"/>
        <v>-1</v>
      </c>
      <c r="L807" s="7">
        <f t="shared" si="1"/>
        <v>-0.5</v>
      </c>
      <c r="M807" s="34">
        <f t="shared" si="542"/>
        <v>0</v>
      </c>
      <c r="N807" s="34" t="str">
        <f t="shared" si="543"/>
        <v>Above Benchmark</v>
      </c>
      <c r="O807" s="34">
        <f t="shared" si="544"/>
        <v>0</v>
      </c>
      <c r="P807" s="34" t="str">
        <f t="shared" si="545"/>
        <v>Above Benchmark</v>
      </c>
    </row>
    <row r="808" spans="1:29" ht="15.75" customHeight="1" x14ac:dyDescent="0.75">
      <c r="A808" s="5" t="s">
        <v>453</v>
      </c>
      <c r="B808" s="5" t="s">
        <v>560</v>
      </c>
      <c r="C808" s="5" t="s">
        <v>18</v>
      </c>
      <c r="D808" s="5" t="s">
        <v>21</v>
      </c>
      <c r="E808" s="6">
        <v>1</v>
      </c>
      <c r="F808" s="6">
        <v>1</v>
      </c>
      <c r="G808" s="6">
        <v>0</v>
      </c>
      <c r="H808" s="6">
        <v>1</v>
      </c>
      <c r="I808" s="5" t="str">
        <f>VLOOKUP(B808,Formulas_Majors!A$2:B$1000,2,FALSE)</f>
        <v>Liberal Arts</v>
      </c>
      <c r="J808" s="5"/>
      <c r="K808">
        <f t="shared" si="0"/>
        <v>-1</v>
      </c>
      <c r="L808" s="7">
        <f t="shared" si="1"/>
        <v>-1</v>
      </c>
      <c r="M808" s="34">
        <f t="shared" si="542"/>
        <v>0</v>
      </c>
      <c r="N808" s="34" t="str">
        <f t="shared" si="543"/>
        <v>Above Benchmark</v>
      </c>
      <c r="O808" s="34">
        <f t="shared" si="544"/>
        <v>0</v>
      </c>
      <c r="P808" s="34" t="str">
        <f t="shared" si="545"/>
        <v>Above Benchmark</v>
      </c>
    </row>
    <row r="809" spans="1:29" ht="15.75" customHeight="1" x14ac:dyDescent="0.75">
      <c r="A809" s="5" t="s">
        <v>453</v>
      </c>
      <c r="B809" s="5" t="s">
        <v>241</v>
      </c>
      <c r="C809" s="5" t="s">
        <v>18</v>
      </c>
      <c r="D809" s="5" t="s">
        <v>21</v>
      </c>
      <c r="E809" s="6">
        <v>7</v>
      </c>
      <c r="F809" s="6">
        <v>1</v>
      </c>
      <c r="G809" s="6">
        <v>7</v>
      </c>
      <c r="H809" s="6">
        <v>4</v>
      </c>
      <c r="I809" s="5" t="str">
        <f>VLOOKUP(B809,Formulas_Majors!A$2:B$1000,2,FALSE)</f>
        <v>Liberal Arts</v>
      </c>
      <c r="J809" s="5"/>
      <c r="K809">
        <f t="shared" si="0"/>
        <v>0</v>
      </c>
      <c r="L809" s="7">
        <f t="shared" si="1"/>
        <v>0</v>
      </c>
      <c r="M809" s="34">
        <f t="shared" si="542"/>
        <v>1</v>
      </c>
      <c r="N809" s="34" t="str">
        <f t="shared" si="543"/>
        <v>Below Benchmark</v>
      </c>
      <c r="O809" s="34">
        <f t="shared" si="544"/>
        <v>1</v>
      </c>
      <c r="P809" s="34" t="str">
        <f t="shared" si="545"/>
        <v>Above Benchmark</v>
      </c>
    </row>
    <row r="810" spans="1:29" ht="15.75" customHeight="1" x14ac:dyDescent="0.75">
      <c r="A810" s="5" t="s">
        <v>453</v>
      </c>
      <c r="B810" s="5" t="s">
        <v>561</v>
      </c>
      <c r="C810" s="5" t="s">
        <v>18</v>
      </c>
      <c r="D810" s="5" t="s">
        <v>21</v>
      </c>
      <c r="E810" s="6">
        <v>18</v>
      </c>
      <c r="F810" s="6">
        <v>10</v>
      </c>
      <c r="G810" s="6">
        <v>27</v>
      </c>
      <c r="H810" s="6">
        <v>6</v>
      </c>
      <c r="I810" s="5" t="str">
        <f>VLOOKUP(B810,Formulas_Majors!A$2:B$1000,2,FALSE)</f>
        <v>Natural Sciences</v>
      </c>
      <c r="J810" s="5"/>
      <c r="K810">
        <f t="shared" si="0"/>
        <v>9</v>
      </c>
      <c r="L810" s="7">
        <f t="shared" si="1"/>
        <v>0.5</v>
      </c>
      <c r="M810" s="34">
        <f t="shared" si="542"/>
        <v>3</v>
      </c>
      <c r="N810" s="34" t="str">
        <f t="shared" si="543"/>
        <v>Above Benchmark</v>
      </c>
      <c r="O810" s="34">
        <f t="shared" si="544"/>
        <v>5</v>
      </c>
      <c r="P810" s="34" t="str">
        <f t="shared" si="545"/>
        <v>Above Benchmark</v>
      </c>
      <c r="Q810" s="8"/>
      <c r="R810" s="8"/>
      <c r="S810" s="8"/>
      <c r="T810" s="8"/>
      <c r="U810" s="8"/>
      <c r="V810" s="8"/>
      <c r="W810" s="8"/>
      <c r="X810" s="8"/>
      <c r="Y810" s="8"/>
      <c r="Z810" s="8"/>
      <c r="AA810" s="8"/>
      <c r="AB810" s="8"/>
      <c r="AC810" s="8"/>
    </row>
    <row r="811" spans="1:29" ht="15.75" customHeight="1" x14ac:dyDescent="0.75">
      <c r="A811" s="5" t="s">
        <v>453</v>
      </c>
      <c r="B811" s="5" t="s">
        <v>244</v>
      </c>
      <c r="C811" s="5" t="s">
        <v>18</v>
      </c>
      <c r="D811" s="5" t="s">
        <v>21</v>
      </c>
      <c r="E811" s="6">
        <v>6</v>
      </c>
      <c r="F811" s="6">
        <v>3</v>
      </c>
      <c r="G811" s="6">
        <v>7</v>
      </c>
      <c r="H811" s="6">
        <v>5</v>
      </c>
      <c r="I811" s="5" t="str">
        <f>VLOOKUP(B811,Formulas_Majors!A$2:B$1000,2,FALSE)</f>
        <v>Mathematics</v>
      </c>
      <c r="J811" s="5"/>
      <c r="K811">
        <f t="shared" si="0"/>
        <v>1</v>
      </c>
      <c r="L811" s="7">
        <f t="shared" si="1"/>
        <v>0.16666666666666666</v>
      </c>
      <c r="M811" s="34">
        <f t="shared" si="542"/>
        <v>1</v>
      </c>
      <c r="N811" s="34" t="str">
        <f t="shared" si="543"/>
        <v>Above Benchmark</v>
      </c>
      <c r="O811" s="34">
        <f t="shared" si="544"/>
        <v>1</v>
      </c>
      <c r="P811" s="34" t="str">
        <f t="shared" si="545"/>
        <v>Above Benchmark</v>
      </c>
    </row>
    <row r="812" spans="1:29" ht="15.75" customHeight="1" x14ac:dyDescent="0.75">
      <c r="A812" s="5" t="s">
        <v>453</v>
      </c>
      <c r="B812" s="5" t="s">
        <v>562</v>
      </c>
      <c r="C812" s="5" t="s">
        <v>18</v>
      </c>
      <c r="D812" s="5" t="s">
        <v>21</v>
      </c>
      <c r="E812" s="6">
        <v>12</v>
      </c>
      <c r="F812" s="6">
        <v>5</v>
      </c>
      <c r="G812" s="6">
        <v>9</v>
      </c>
      <c r="H812" s="6">
        <v>7</v>
      </c>
      <c r="I812" s="5" t="str">
        <f>VLOOKUP(B812,Formulas_Majors!A$2:B$1000,2,FALSE)</f>
        <v>Communications/Media</v>
      </c>
      <c r="J812" s="5"/>
      <c r="K812">
        <f t="shared" si="0"/>
        <v>-3</v>
      </c>
      <c r="L812" s="7">
        <f t="shared" si="1"/>
        <v>-0.25</v>
      </c>
      <c r="M812" s="34">
        <f t="shared" si="542"/>
        <v>2</v>
      </c>
      <c r="N812" s="34" t="str">
        <f t="shared" si="543"/>
        <v>Above Benchmark</v>
      </c>
      <c r="O812" s="34">
        <f t="shared" si="544"/>
        <v>2</v>
      </c>
      <c r="P812" s="34" t="str">
        <f t="shared" si="545"/>
        <v>Above Benchmark</v>
      </c>
    </row>
    <row r="813" spans="1:29" ht="15.75" customHeight="1" x14ac:dyDescent="0.75">
      <c r="A813" s="5" t="s">
        <v>453</v>
      </c>
      <c r="B813" s="5" t="s">
        <v>563</v>
      </c>
      <c r="C813" s="5" t="s">
        <v>18</v>
      </c>
      <c r="D813" s="5" t="s">
        <v>37</v>
      </c>
      <c r="E813" s="6">
        <v>1</v>
      </c>
      <c r="F813" s="6">
        <v>0</v>
      </c>
      <c r="G813" s="6">
        <v>0</v>
      </c>
      <c r="H813" s="6">
        <v>0</v>
      </c>
      <c r="I813" s="5" t="str">
        <f>VLOOKUP(B813,Formulas_Majors!A$2:B$1000,2,FALSE)</f>
        <v>Health</v>
      </c>
      <c r="J813" s="5"/>
      <c r="K813">
        <f t="shared" si="0"/>
        <v>-1</v>
      </c>
      <c r="L813" s="7">
        <f t="shared" si="1"/>
        <v>-1</v>
      </c>
      <c r="M813" s="34">
        <f t="shared" si="542"/>
        <v>0</v>
      </c>
      <c r="N813" s="34" t="str">
        <f t="shared" si="543"/>
        <v>Below Benchmark</v>
      </c>
      <c r="O813" s="34">
        <f t="shared" si="544"/>
        <v>0</v>
      </c>
      <c r="P813" s="34" t="str">
        <f t="shared" si="545"/>
        <v>Below Benchmark</v>
      </c>
    </row>
    <row r="814" spans="1:29" ht="15.75" customHeight="1" x14ac:dyDescent="0.75">
      <c r="A814" s="5" t="s">
        <v>453</v>
      </c>
      <c r="B814" s="5" t="s">
        <v>245</v>
      </c>
      <c r="C814" s="5" t="s">
        <v>14</v>
      </c>
      <c r="D814" s="5" t="s">
        <v>247</v>
      </c>
      <c r="E814" s="6">
        <v>1</v>
      </c>
      <c r="F814" s="6">
        <v>0</v>
      </c>
      <c r="G814" s="6">
        <v>1</v>
      </c>
      <c r="H814" s="6">
        <v>0</v>
      </c>
      <c r="I814" s="5" t="str">
        <f>VLOOKUP(B814,Formulas_Majors!A$2:B$1000,2,FALSE)</f>
        <v>Performance and Fine Arts</v>
      </c>
      <c r="J814" s="5"/>
      <c r="K814">
        <f t="shared" si="0"/>
        <v>0</v>
      </c>
      <c r="L814" s="7">
        <f t="shared" si="1"/>
        <v>0</v>
      </c>
      <c r="M814" s="34">
        <f>ROUND(E814*1/3,)</f>
        <v>0</v>
      </c>
      <c r="N814" s="34" t="str">
        <f>IF(F814&gt;M814,"Above Benchmark","Below Benchmark")</f>
        <v>Below Benchmark</v>
      </c>
      <c r="O814" s="34">
        <f>ROUND(G814*1/3,)</f>
        <v>0</v>
      </c>
      <c r="P814" s="34" t="str">
        <f>IF(H814&gt;O814,"Above Benchmark", "Below Benchmark")</f>
        <v>Below Benchmark</v>
      </c>
    </row>
    <row r="815" spans="1:29" ht="15.75" customHeight="1" x14ac:dyDescent="0.75">
      <c r="A815" s="5" t="s">
        <v>453</v>
      </c>
      <c r="B815" s="5" t="s">
        <v>564</v>
      </c>
      <c r="C815" s="5" t="s">
        <v>18</v>
      </c>
      <c r="D815" s="5" t="s">
        <v>21</v>
      </c>
      <c r="E815" s="6">
        <v>1</v>
      </c>
      <c r="F815" s="6">
        <v>0</v>
      </c>
      <c r="G815" s="6">
        <v>3</v>
      </c>
      <c r="H815" s="6">
        <v>1</v>
      </c>
      <c r="I815" s="5" t="str">
        <f>VLOOKUP(B815,Formulas_Majors!A$2:B$1000,2,FALSE)</f>
        <v>Performance and Fine Arts</v>
      </c>
      <c r="J815" s="5"/>
      <c r="K815">
        <f t="shared" si="0"/>
        <v>2</v>
      </c>
      <c r="L815" s="7">
        <f t="shared" si="1"/>
        <v>2</v>
      </c>
      <c r="M815" s="34">
        <f t="shared" ref="M815:M828" si="546">ROUND(E815*1/6,)</f>
        <v>0</v>
      </c>
      <c r="N815" s="34" t="str">
        <f t="shared" ref="N815:N828" si="547">IF(F815&gt;M815, "Above Benchmark", "Below Benchmark")</f>
        <v>Below Benchmark</v>
      </c>
      <c r="O815" s="34">
        <f t="shared" ref="O815:O828" si="548">ROUND(G815*1/6,)</f>
        <v>1</v>
      </c>
      <c r="P815" s="34" t="str">
        <f t="shared" ref="P815:P828" si="549">IF(H815&gt;O815,"Above Benchmark","Below Benchmark")</f>
        <v>Below Benchmark</v>
      </c>
    </row>
    <row r="816" spans="1:29" ht="15.75" customHeight="1" x14ac:dyDescent="0.75">
      <c r="A816" s="5" t="s">
        <v>453</v>
      </c>
      <c r="B816" s="5" t="s">
        <v>565</v>
      </c>
      <c r="C816" s="5" t="s">
        <v>18</v>
      </c>
      <c r="D816" s="5" t="s">
        <v>21</v>
      </c>
      <c r="E816" s="6">
        <v>5</v>
      </c>
      <c r="F816" s="6">
        <v>0</v>
      </c>
      <c r="G816" s="6">
        <v>6</v>
      </c>
      <c r="H816" s="6">
        <v>1</v>
      </c>
      <c r="I816" s="5" t="str">
        <f>VLOOKUP(B816,Formulas_Majors!A$2:B$1000,2,FALSE)</f>
        <v>Performance and Fine Arts</v>
      </c>
      <c r="J816" s="5"/>
      <c r="K816">
        <f t="shared" si="0"/>
        <v>1</v>
      </c>
      <c r="L816" s="7">
        <f t="shared" si="1"/>
        <v>0.2</v>
      </c>
      <c r="M816" s="34">
        <f t="shared" si="546"/>
        <v>1</v>
      </c>
      <c r="N816" s="34" t="str">
        <f t="shared" si="547"/>
        <v>Below Benchmark</v>
      </c>
      <c r="O816" s="34">
        <f t="shared" si="548"/>
        <v>1</v>
      </c>
      <c r="P816" s="34" t="str">
        <f t="shared" si="549"/>
        <v>Below Benchmark</v>
      </c>
    </row>
    <row r="817" spans="1:29" ht="15.75" customHeight="1" x14ac:dyDescent="0.75">
      <c r="A817" s="5" t="s">
        <v>453</v>
      </c>
      <c r="B817" s="5" t="s">
        <v>566</v>
      </c>
      <c r="C817" s="5" t="s">
        <v>18</v>
      </c>
      <c r="D817" s="5" t="s">
        <v>37</v>
      </c>
      <c r="E817" s="6">
        <v>5</v>
      </c>
      <c r="F817" s="6">
        <v>2</v>
      </c>
      <c r="G817" s="6">
        <v>3</v>
      </c>
      <c r="H817" s="6">
        <v>3</v>
      </c>
      <c r="I817" s="5" t="str">
        <f>VLOOKUP(B817,Formulas_Majors!A$2:B$1000,2,FALSE)</f>
        <v>Nursing</v>
      </c>
      <c r="J817" s="5"/>
      <c r="K817">
        <f t="shared" si="0"/>
        <v>-2</v>
      </c>
      <c r="L817" s="7">
        <f t="shared" si="1"/>
        <v>-0.4</v>
      </c>
      <c r="M817" s="34">
        <f t="shared" si="546"/>
        <v>1</v>
      </c>
      <c r="N817" s="34" t="str">
        <f t="shared" si="547"/>
        <v>Above Benchmark</v>
      </c>
      <c r="O817" s="34">
        <f t="shared" si="548"/>
        <v>1</v>
      </c>
      <c r="P817" s="34" t="str">
        <f t="shared" si="549"/>
        <v>Above Benchmark</v>
      </c>
    </row>
    <row r="818" spans="1:29" ht="15.75" customHeight="1" x14ac:dyDescent="0.75">
      <c r="A818" s="5" t="s">
        <v>453</v>
      </c>
      <c r="B818" s="5" t="s">
        <v>567</v>
      </c>
      <c r="C818" s="5" t="s">
        <v>18</v>
      </c>
      <c r="D818" s="5" t="s">
        <v>37</v>
      </c>
      <c r="E818" s="6">
        <v>3</v>
      </c>
      <c r="F818" s="6">
        <v>0</v>
      </c>
      <c r="G818" s="6">
        <v>1</v>
      </c>
      <c r="H818" s="6">
        <v>3</v>
      </c>
      <c r="I818" s="5" t="str">
        <f>VLOOKUP(B818,Formulas_Majors!A$2:B$1000,2,FALSE)</f>
        <v>Health</v>
      </c>
      <c r="J818" s="5"/>
      <c r="K818">
        <f t="shared" si="0"/>
        <v>-2</v>
      </c>
      <c r="L818" s="7">
        <f t="shared" si="1"/>
        <v>-0.66666666666666663</v>
      </c>
      <c r="M818" s="34">
        <f t="shared" si="546"/>
        <v>1</v>
      </c>
      <c r="N818" s="34" t="str">
        <f t="shared" si="547"/>
        <v>Below Benchmark</v>
      </c>
      <c r="O818" s="34">
        <f t="shared" si="548"/>
        <v>0</v>
      </c>
      <c r="P818" s="34" t="str">
        <f t="shared" si="549"/>
        <v>Above Benchmark</v>
      </c>
    </row>
    <row r="819" spans="1:29" ht="15.75" customHeight="1" x14ac:dyDescent="0.75">
      <c r="A819" s="5" t="s">
        <v>453</v>
      </c>
      <c r="B819" s="5" t="s">
        <v>249</v>
      </c>
      <c r="C819" s="5" t="s">
        <v>18</v>
      </c>
      <c r="D819" s="5" t="s">
        <v>21</v>
      </c>
      <c r="E819" s="6">
        <v>2</v>
      </c>
      <c r="F819" s="6">
        <v>1</v>
      </c>
      <c r="G819" s="6">
        <v>3</v>
      </c>
      <c r="H819" s="6">
        <v>2</v>
      </c>
      <c r="I819" s="5" t="str">
        <f>VLOOKUP(B819,Formulas_Majors!A$2:B$1000,2,FALSE)</f>
        <v>Liberal Arts</v>
      </c>
      <c r="J819" s="5"/>
      <c r="K819">
        <f t="shared" si="0"/>
        <v>1</v>
      </c>
      <c r="L819" s="7">
        <f t="shared" si="1"/>
        <v>0.5</v>
      </c>
      <c r="M819" s="34">
        <f t="shared" si="546"/>
        <v>0</v>
      </c>
      <c r="N819" s="34" t="str">
        <f t="shared" si="547"/>
        <v>Above Benchmark</v>
      </c>
      <c r="O819" s="34">
        <f t="shared" si="548"/>
        <v>1</v>
      </c>
      <c r="P819" s="34" t="str">
        <f t="shared" si="549"/>
        <v>Above Benchmark</v>
      </c>
    </row>
    <row r="820" spans="1:29" ht="15.75" customHeight="1" x14ac:dyDescent="0.75">
      <c r="A820" s="5" t="s">
        <v>453</v>
      </c>
      <c r="B820" s="5" t="s">
        <v>250</v>
      </c>
      <c r="C820" s="5" t="s">
        <v>18</v>
      </c>
      <c r="D820" s="5" t="s">
        <v>21</v>
      </c>
      <c r="E820" s="6">
        <v>3</v>
      </c>
      <c r="F820" s="6">
        <v>2</v>
      </c>
      <c r="G820" s="6">
        <v>3</v>
      </c>
      <c r="H820" s="6">
        <v>0</v>
      </c>
      <c r="I820" s="5" t="str">
        <f>VLOOKUP(B820,Formulas_Majors!A$2:B$1000,2,FALSE)</f>
        <v>Natural Sciences</v>
      </c>
      <c r="J820" s="5"/>
      <c r="K820">
        <f t="shared" si="0"/>
        <v>0</v>
      </c>
      <c r="L820" s="7">
        <f t="shared" si="1"/>
        <v>0</v>
      </c>
      <c r="M820" s="34">
        <f t="shared" si="546"/>
        <v>1</v>
      </c>
      <c r="N820" s="34" t="str">
        <f t="shared" si="547"/>
        <v>Above Benchmark</v>
      </c>
      <c r="O820" s="34">
        <f t="shared" si="548"/>
        <v>1</v>
      </c>
      <c r="P820" s="34" t="str">
        <f t="shared" si="549"/>
        <v>Below Benchmark</v>
      </c>
      <c r="Q820" s="8"/>
      <c r="R820" s="8"/>
      <c r="S820" s="8"/>
      <c r="T820" s="8"/>
      <c r="U820" s="8"/>
      <c r="V820" s="8"/>
      <c r="W820" s="8"/>
      <c r="X820" s="8"/>
      <c r="Y820" s="8"/>
      <c r="Z820" s="8"/>
      <c r="AA820" s="8"/>
      <c r="AB820" s="8"/>
      <c r="AC820" s="8"/>
    </row>
    <row r="821" spans="1:29" ht="15.75" customHeight="1" x14ac:dyDescent="0.75">
      <c r="A821" s="5" t="s">
        <v>453</v>
      </c>
      <c r="B821" s="5" t="s">
        <v>251</v>
      </c>
      <c r="C821" s="5" t="s">
        <v>18</v>
      </c>
      <c r="D821" s="5" t="s">
        <v>21</v>
      </c>
      <c r="E821" s="6">
        <v>18</v>
      </c>
      <c r="F821" s="6">
        <v>8</v>
      </c>
      <c r="G821" s="6">
        <v>21</v>
      </c>
      <c r="H821" s="6">
        <v>11</v>
      </c>
      <c r="I821" s="5" t="str">
        <f>VLOOKUP(B821,Formulas_Majors!A$2:B$1000,2,FALSE)</f>
        <v>Government</v>
      </c>
      <c r="J821" s="5"/>
      <c r="K821">
        <f t="shared" si="0"/>
        <v>3</v>
      </c>
      <c r="L821" s="7">
        <f t="shared" si="1"/>
        <v>0.16666666666666666</v>
      </c>
      <c r="M821" s="34">
        <f t="shared" si="546"/>
        <v>3</v>
      </c>
      <c r="N821" s="34" t="str">
        <f t="shared" si="547"/>
        <v>Above Benchmark</v>
      </c>
      <c r="O821" s="34">
        <f t="shared" si="548"/>
        <v>4</v>
      </c>
      <c r="P821" s="34" t="str">
        <f t="shared" si="549"/>
        <v>Above Benchmark</v>
      </c>
    </row>
    <row r="822" spans="1:29" ht="15.75" customHeight="1" x14ac:dyDescent="0.75">
      <c r="A822" s="5" t="s">
        <v>453</v>
      </c>
      <c r="B822" s="5" t="s">
        <v>252</v>
      </c>
      <c r="C822" s="5" t="s">
        <v>18</v>
      </c>
      <c r="D822" s="5" t="s">
        <v>21</v>
      </c>
      <c r="E822" s="6">
        <v>39</v>
      </c>
      <c r="F822" s="6">
        <v>15</v>
      </c>
      <c r="G822" s="6">
        <v>41</v>
      </c>
      <c r="H822" s="6">
        <v>14</v>
      </c>
      <c r="I822" s="5" t="str">
        <f>VLOOKUP(B822,Formulas_Majors!A$2:B$1000,2,FALSE)</f>
        <v>Liberal Arts</v>
      </c>
      <c r="J822" s="5"/>
      <c r="K822">
        <f t="shared" si="0"/>
        <v>2</v>
      </c>
      <c r="L822" s="7">
        <f t="shared" si="1"/>
        <v>5.128205128205128E-2</v>
      </c>
      <c r="M822" s="34">
        <f t="shared" si="546"/>
        <v>7</v>
      </c>
      <c r="N822" s="34" t="str">
        <f t="shared" si="547"/>
        <v>Above Benchmark</v>
      </c>
      <c r="O822" s="34">
        <f t="shared" si="548"/>
        <v>7</v>
      </c>
      <c r="P822" s="34" t="str">
        <f t="shared" si="549"/>
        <v>Above Benchmark</v>
      </c>
    </row>
    <row r="823" spans="1:29" ht="15.75" customHeight="1" x14ac:dyDescent="0.75">
      <c r="A823" s="5" t="s">
        <v>453</v>
      </c>
      <c r="B823" s="5" t="s">
        <v>568</v>
      </c>
      <c r="C823" s="5" t="s">
        <v>18</v>
      </c>
      <c r="D823" s="5" t="s">
        <v>21</v>
      </c>
      <c r="E823" s="6">
        <v>2</v>
      </c>
      <c r="F823" s="6">
        <v>0</v>
      </c>
      <c r="G823" s="6">
        <v>0</v>
      </c>
      <c r="H823" s="6">
        <v>1</v>
      </c>
      <c r="I823" s="5" t="str">
        <f>VLOOKUP(B823,Formulas_Majors!A$2:B$1000,2,FALSE)</f>
        <v>Liberal Arts</v>
      </c>
      <c r="J823" s="5"/>
      <c r="K823">
        <f t="shared" si="0"/>
        <v>-2</v>
      </c>
      <c r="L823" s="7">
        <f t="shared" si="1"/>
        <v>-1</v>
      </c>
      <c r="M823" s="34">
        <f t="shared" si="546"/>
        <v>0</v>
      </c>
      <c r="N823" s="34" t="str">
        <f t="shared" si="547"/>
        <v>Below Benchmark</v>
      </c>
      <c r="O823" s="34">
        <f t="shared" si="548"/>
        <v>0</v>
      </c>
      <c r="P823" s="34" t="str">
        <f t="shared" si="549"/>
        <v>Above Benchmark</v>
      </c>
    </row>
    <row r="824" spans="1:29" ht="15.75" customHeight="1" x14ac:dyDescent="0.75">
      <c r="A824" s="5" t="s">
        <v>453</v>
      </c>
      <c r="B824" s="5" t="s">
        <v>375</v>
      </c>
      <c r="C824" s="5" t="s">
        <v>18</v>
      </c>
      <c r="D824" s="5" t="s">
        <v>21</v>
      </c>
      <c r="E824" s="6">
        <v>15</v>
      </c>
      <c r="F824" s="6">
        <v>2</v>
      </c>
      <c r="G824" s="6">
        <v>11</v>
      </c>
      <c r="H824" s="6">
        <v>7</v>
      </c>
      <c r="I824" s="5" t="str">
        <f>VLOOKUP(B824,Formulas_Majors!A$2:B$1000,2,FALSE)</f>
        <v>Liberal Arts</v>
      </c>
      <c r="J824" s="5"/>
      <c r="K824">
        <f t="shared" si="0"/>
        <v>-4</v>
      </c>
      <c r="L824" s="7">
        <f t="shared" si="1"/>
        <v>-0.26666666666666666</v>
      </c>
      <c r="M824" s="34">
        <f t="shared" si="546"/>
        <v>3</v>
      </c>
      <c r="N824" s="34" t="str">
        <f t="shared" si="547"/>
        <v>Below Benchmark</v>
      </c>
      <c r="O824" s="34">
        <f t="shared" si="548"/>
        <v>2</v>
      </c>
      <c r="P824" s="34" t="str">
        <f t="shared" si="549"/>
        <v>Above Benchmark</v>
      </c>
    </row>
    <row r="825" spans="1:29" ht="15.75" customHeight="1" x14ac:dyDescent="0.75">
      <c r="A825" s="5" t="s">
        <v>453</v>
      </c>
      <c r="B825" s="5" t="s">
        <v>569</v>
      </c>
      <c r="C825" s="5" t="s">
        <v>18</v>
      </c>
      <c r="D825" s="5" t="s">
        <v>21</v>
      </c>
      <c r="E825" s="6">
        <v>1</v>
      </c>
      <c r="F825" s="6">
        <v>3</v>
      </c>
      <c r="G825" s="6">
        <v>2</v>
      </c>
      <c r="H825" s="6">
        <v>0</v>
      </c>
      <c r="I825" s="5" t="str">
        <f>VLOOKUP(B825,Formulas_Majors!A$2:B$1000,2,FALSE)</f>
        <v>Others</v>
      </c>
      <c r="J825" s="5"/>
      <c r="K825">
        <f t="shared" si="0"/>
        <v>1</v>
      </c>
      <c r="L825" s="7">
        <f t="shared" si="1"/>
        <v>1</v>
      </c>
      <c r="M825" s="34">
        <f t="shared" si="546"/>
        <v>0</v>
      </c>
      <c r="N825" s="34" t="str">
        <f t="shared" si="547"/>
        <v>Above Benchmark</v>
      </c>
      <c r="O825" s="34">
        <f t="shared" si="548"/>
        <v>0</v>
      </c>
      <c r="P825" s="34" t="str">
        <f t="shared" si="549"/>
        <v>Below Benchmark</v>
      </c>
    </row>
    <row r="826" spans="1:29" ht="15.75" customHeight="1" x14ac:dyDescent="0.75">
      <c r="A826" s="5" t="s">
        <v>453</v>
      </c>
      <c r="B826" s="5" t="s">
        <v>570</v>
      </c>
      <c r="C826" s="5" t="s">
        <v>18</v>
      </c>
      <c r="D826" s="5" t="s">
        <v>21</v>
      </c>
      <c r="E826" s="6">
        <v>7</v>
      </c>
      <c r="F826" s="6">
        <v>0</v>
      </c>
      <c r="G826" s="6">
        <v>4</v>
      </c>
      <c r="H826" s="6">
        <v>2</v>
      </c>
      <c r="I826" s="5" t="str">
        <f>VLOOKUP(B826,Formulas_Majors!A$2:B$1000,2,FALSE)</f>
        <v>Performance and Fine Arts</v>
      </c>
      <c r="J826" s="5"/>
      <c r="K826">
        <f t="shared" si="0"/>
        <v>-3</v>
      </c>
      <c r="L826" s="7">
        <f t="shared" si="1"/>
        <v>-0.42857142857142855</v>
      </c>
      <c r="M826" s="34">
        <f t="shared" si="546"/>
        <v>1</v>
      </c>
      <c r="N826" s="34" t="str">
        <f t="shared" si="547"/>
        <v>Below Benchmark</v>
      </c>
      <c r="O826" s="34">
        <f t="shared" si="548"/>
        <v>1</v>
      </c>
      <c r="P826" s="34" t="str">
        <f t="shared" si="549"/>
        <v>Above Benchmark</v>
      </c>
    </row>
    <row r="827" spans="1:29" ht="15.75" customHeight="1" x14ac:dyDescent="0.75">
      <c r="A827" s="5" t="s">
        <v>453</v>
      </c>
      <c r="B827" s="5" t="s">
        <v>571</v>
      </c>
      <c r="C827" s="5" t="s">
        <v>18</v>
      </c>
      <c r="D827" s="5" t="s">
        <v>21</v>
      </c>
      <c r="E827" s="6">
        <v>1</v>
      </c>
      <c r="F827" s="6">
        <v>0</v>
      </c>
      <c r="G827" s="6">
        <v>2</v>
      </c>
      <c r="H827" s="6">
        <v>0</v>
      </c>
      <c r="I827" s="5" t="str">
        <f>VLOOKUP(B827,Formulas_Majors!A$2:B$1000,2,FALSE)</f>
        <v>Performance and Fine Arts</v>
      </c>
      <c r="J827" s="5"/>
      <c r="K827">
        <f t="shared" si="0"/>
        <v>1</v>
      </c>
      <c r="L827" s="7">
        <f t="shared" si="1"/>
        <v>1</v>
      </c>
      <c r="M827" s="34">
        <f t="shared" si="546"/>
        <v>0</v>
      </c>
      <c r="N827" s="34" t="str">
        <f t="shared" si="547"/>
        <v>Below Benchmark</v>
      </c>
      <c r="O827" s="34">
        <f t="shared" si="548"/>
        <v>0</v>
      </c>
      <c r="P827" s="34" t="str">
        <f t="shared" si="549"/>
        <v>Below Benchmark</v>
      </c>
    </row>
    <row r="828" spans="1:29" ht="15.75" customHeight="1" x14ac:dyDescent="0.75">
      <c r="A828" s="5" t="s">
        <v>453</v>
      </c>
      <c r="B828" s="5" t="s">
        <v>572</v>
      </c>
      <c r="C828" s="5" t="s">
        <v>18</v>
      </c>
      <c r="D828" s="5" t="s">
        <v>21</v>
      </c>
      <c r="E828" s="6">
        <v>1</v>
      </c>
      <c r="F828" s="6">
        <v>2</v>
      </c>
      <c r="G828" s="6">
        <v>3</v>
      </c>
      <c r="H828" s="6">
        <v>1</v>
      </c>
      <c r="I828" s="5" t="str">
        <f>VLOOKUP(B828,Formulas_Majors!A$2:B$1000,2,FALSE)</f>
        <v>Liberal Arts</v>
      </c>
      <c r="J828" s="5"/>
      <c r="K828">
        <f t="shared" si="0"/>
        <v>2</v>
      </c>
      <c r="L828" s="7">
        <f t="shared" si="1"/>
        <v>2</v>
      </c>
      <c r="M828" s="34">
        <f t="shared" si="546"/>
        <v>0</v>
      </c>
      <c r="N828" s="34" t="str">
        <f t="shared" si="547"/>
        <v>Above Benchmark</v>
      </c>
      <c r="O828" s="34">
        <f t="shared" si="548"/>
        <v>1</v>
      </c>
      <c r="P828" s="34" t="str">
        <f t="shared" si="549"/>
        <v>Below Benchmark</v>
      </c>
    </row>
    <row r="829" spans="1:29" ht="15.75" customHeight="1" x14ac:dyDescent="0.75">
      <c r="A829" s="5" t="s">
        <v>453</v>
      </c>
      <c r="B829" s="5" t="s">
        <v>57</v>
      </c>
      <c r="C829" s="5" t="s">
        <v>14</v>
      </c>
      <c r="D829" s="5" t="s">
        <v>23</v>
      </c>
      <c r="E829" s="6">
        <v>30</v>
      </c>
      <c r="F829" s="6">
        <v>20</v>
      </c>
      <c r="G829" s="6">
        <v>31</v>
      </c>
      <c r="H829" s="6">
        <v>13</v>
      </c>
      <c r="I829" s="5" t="str">
        <f>VLOOKUP(B829,Formulas_Majors!A$2:B$1000,2,FALSE)</f>
        <v>Performance and Fine Arts</v>
      </c>
      <c r="J829" s="5"/>
      <c r="K829">
        <f t="shared" si="0"/>
        <v>1</v>
      </c>
      <c r="L829" s="7">
        <f t="shared" si="1"/>
        <v>3.3333333333333333E-2</v>
      </c>
      <c r="M829" s="34">
        <f t="shared" ref="M829:M830" si="550">ROUND(E829*1/3,)</f>
        <v>10</v>
      </c>
      <c r="N829" s="34" t="str">
        <f t="shared" ref="N829:N830" si="551">IF(F829&gt;M829,"Above Benchmark","Below Benchmark")</f>
        <v>Above Benchmark</v>
      </c>
      <c r="O829" s="34">
        <f t="shared" ref="O829:O830" si="552">ROUND(G829*1/3,)</f>
        <v>10</v>
      </c>
      <c r="P829" s="34" t="str">
        <f t="shared" ref="P829:P830" si="553">IF(H829&gt;O829,"Above Benchmark", "Below Benchmark")</f>
        <v>Above Benchmark</v>
      </c>
    </row>
    <row r="830" spans="1:29" ht="15.75" customHeight="1" x14ac:dyDescent="0.75">
      <c r="A830" s="5" t="s">
        <v>453</v>
      </c>
      <c r="B830" s="5" t="s">
        <v>57</v>
      </c>
      <c r="C830" s="5" t="s">
        <v>14</v>
      </c>
      <c r="D830" s="5" t="s">
        <v>247</v>
      </c>
      <c r="E830" s="6">
        <v>16</v>
      </c>
      <c r="F830" s="6">
        <v>3</v>
      </c>
      <c r="G830" s="6">
        <v>19</v>
      </c>
      <c r="H830" s="6">
        <v>2</v>
      </c>
      <c r="I830" s="5" t="str">
        <f>VLOOKUP(B830,Formulas_Majors!A$2:B$1000,2,FALSE)</f>
        <v>Performance and Fine Arts</v>
      </c>
      <c r="J830" s="5"/>
      <c r="K830">
        <f t="shared" si="0"/>
        <v>3</v>
      </c>
      <c r="L830" s="7">
        <f t="shared" si="1"/>
        <v>0.1875</v>
      </c>
      <c r="M830" s="34">
        <f t="shared" si="550"/>
        <v>5</v>
      </c>
      <c r="N830" s="34" t="str">
        <f t="shared" si="551"/>
        <v>Below Benchmark</v>
      </c>
      <c r="O830" s="34">
        <f t="shared" si="552"/>
        <v>6</v>
      </c>
      <c r="P830" s="34" t="str">
        <f t="shared" si="553"/>
        <v>Below Benchmark</v>
      </c>
    </row>
    <row r="831" spans="1:29" ht="15.75" customHeight="1" x14ac:dyDescent="0.75">
      <c r="A831" s="5" t="s">
        <v>453</v>
      </c>
      <c r="B831" s="5" t="s">
        <v>573</v>
      </c>
      <c r="C831" s="5" t="s">
        <v>18</v>
      </c>
      <c r="D831" s="5" t="s">
        <v>21</v>
      </c>
      <c r="E831" s="6">
        <v>32</v>
      </c>
      <c r="F831" s="6">
        <v>6</v>
      </c>
      <c r="G831" s="6">
        <v>26</v>
      </c>
      <c r="H831" s="6">
        <v>9</v>
      </c>
      <c r="I831" s="5" t="str">
        <f>VLOOKUP(B831,Formulas_Majors!A$2:B$1000,2,FALSE)</f>
        <v>Performance and Fine Arts</v>
      </c>
      <c r="J831" s="5"/>
      <c r="K831">
        <f t="shared" si="0"/>
        <v>-6</v>
      </c>
      <c r="L831" s="7">
        <f t="shared" si="1"/>
        <v>-0.1875</v>
      </c>
      <c r="M831" s="34">
        <f t="shared" ref="M831:M832" si="554">ROUND(E831*1/6,)</f>
        <v>5</v>
      </c>
      <c r="N831" s="34" t="str">
        <f t="shared" ref="N831:N832" si="555">IF(F831&gt;M831, "Above Benchmark", "Below Benchmark")</f>
        <v>Above Benchmark</v>
      </c>
      <c r="O831" s="34">
        <f t="shared" ref="O831:O832" si="556">ROUND(G831*1/6,)</f>
        <v>4</v>
      </c>
      <c r="P831" s="34" t="str">
        <f t="shared" ref="P831:P832" si="557">IF(H831&gt;O831,"Above Benchmark","Below Benchmark")</f>
        <v>Above Benchmark</v>
      </c>
    </row>
    <row r="832" spans="1:29" ht="15.75" customHeight="1" x14ac:dyDescent="0.75">
      <c r="A832" s="5" t="s">
        <v>453</v>
      </c>
      <c r="B832" s="5" t="s">
        <v>574</v>
      </c>
      <c r="C832" s="5" t="s">
        <v>18</v>
      </c>
      <c r="D832" s="5" t="s">
        <v>21</v>
      </c>
      <c r="E832" s="6">
        <v>71</v>
      </c>
      <c r="F832" s="6">
        <v>10</v>
      </c>
      <c r="G832" s="6">
        <v>71</v>
      </c>
      <c r="H832" s="6">
        <v>13</v>
      </c>
      <c r="I832" s="5" t="str">
        <f>VLOOKUP(B832,Formulas_Majors!A$2:B$1000,2,FALSE)</f>
        <v>Performance and Fine Arts</v>
      </c>
      <c r="J832" s="5"/>
      <c r="K832">
        <f t="shared" si="0"/>
        <v>0</v>
      </c>
      <c r="L832" s="7">
        <f t="shared" si="1"/>
        <v>0</v>
      </c>
      <c r="M832" s="34">
        <f t="shared" si="554"/>
        <v>12</v>
      </c>
      <c r="N832" s="34" t="str">
        <f t="shared" si="555"/>
        <v>Below Benchmark</v>
      </c>
      <c r="O832" s="34">
        <f t="shared" si="556"/>
        <v>12</v>
      </c>
      <c r="P832" s="34" t="str">
        <f t="shared" si="557"/>
        <v>Above Benchmark</v>
      </c>
    </row>
    <row r="833" spans="1:16" ht="15.75" customHeight="1" x14ac:dyDescent="0.75">
      <c r="A833" s="5" t="s">
        <v>453</v>
      </c>
      <c r="B833" s="5" t="s">
        <v>260</v>
      </c>
      <c r="C833" s="5" t="s">
        <v>14</v>
      </c>
      <c r="D833" s="5" t="s">
        <v>23</v>
      </c>
      <c r="E833" s="6">
        <v>31</v>
      </c>
      <c r="F833" s="6">
        <v>13</v>
      </c>
      <c r="G833" s="6">
        <v>35</v>
      </c>
      <c r="H833" s="6">
        <v>11</v>
      </c>
      <c r="I833" s="5" t="str">
        <f>VLOOKUP(B833,Formulas_Majors!A$2:B$1000,2,FALSE)</f>
        <v>Education</v>
      </c>
      <c r="J833" s="5"/>
      <c r="K833">
        <f t="shared" si="0"/>
        <v>4</v>
      </c>
      <c r="L833" s="7">
        <f t="shared" si="1"/>
        <v>0.12903225806451613</v>
      </c>
      <c r="M833" s="34">
        <f t="shared" ref="M833:M834" si="558">ROUND(E833*1/3,)</f>
        <v>10</v>
      </c>
      <c r="N833" s="34" t="str">
        <f t="shared" ref="N833:N834" si="559">IF(F833&gt;M833,"Above Benchmark","Below Benchmark")</f>
        <v>Above Benchmark</v>
      </c>
      <c r="O833" s="34">
        <f t="shared" ref="O833:O834" si="560">ROUND(G833*1/3,)</f>
        <v>12</v>
      </c>
      <c r="P833" s="34" t="str">
        <f t="shared" ref="P833:P834" si="561">IF(H833&gt;O833,"Above Benchmark", "Below Benchmark")</f>
        <v>Below Benchmark</v>
      </c>
    </row>
    <row r="834" spans="1:16" ht="15.75" customHeight="1" x14ac:dyDescent="0.75">
      <c r="A834" s="5" t="s">
        <v>453</v>
      </c>
      <c r="B834" s="5" t="s">
        <v>575</v>
      </c>
      <c r="C834" s="5" t="s">
        <v>14</v>
      </c>
      <c r="D834" s="5" t="s">
        <v>23</v>
      </c>
      <c r="E834" s="6">
        <v>4</v>
      </c>
      <c r="F834" s="6">
        <v>6</v>
      </c>
      <c r="G834" s="6">
        <v>1</v>
      </c>
      <c r="H834" s="6">
        <v>3</v>
      </c>
      <c r="I834" s="5" t="str">
        <f>VLOOKUP(B834,Formulas_Majors!A$2:B$1000,2,FALSE)</f>
        <v>Education</v>
      </c>
      <c r="J834" s="5"/>
      <c r="K834">
        <f t="shared" si="0"/>
        <v>-3</v>
      </c>
      <c r="L834" s="7">
        <f t="shared" si="1"/>
        <v>-0.75</v>
      </c>
      <c r="M834" s="34">
        <f t="shared" si="558"/>
        <v>1</v>
      </c>
      <c r="N834" s="34" t="str">
        <f t="shared" si="559"/>
        <v>Above Benchmark</v>
      </c>
      <c r="O834" s="34">
        <f t="shared" si="560"/>
        <v>0</v>
      </c>
      <c r="P834" s="34" t="str">
        <f t="shared" si="561"/>
        <v>Above Benchmark</v>
      </c>
    </row>
    <row r="835" spans="1:16" ht="15.75" customHeight="1" x14ac:dyDescent="0.75">
      <c r="A835" s="5" t="s">
        <v>453</v>
      </c>
      <c r="B835" s="5" t="s">
        <v>107</v>
      </c>
      <c r="C835" s="5" t="s">
        <v>18</v>
      </c>
      <c r="D835" s="5" t="s">
        <v>37</v>
      </c>
      <c r="E835" s="6">
        <v>40</v>
      </c>
      <c r="F835" s="6">
        <v>29</v>
      </c>
      <c r="G835" s="6">
        <v>42</v>
      </c>
      <c r="H835" s="6">
        <v>24</v>
      </c>
      <c r="I835" s="5" t="str">
        <f>VLOOKUP(B835,Formulas_Majors!A$2:B$1000,2,FALSE)</f>
        <v>Nursing</v>
      </c>
      <c r="J835" s="5"/>
      <c r="K835">
        <f t="shared" si="0"/>
        <v>2</v>
      </c>
      <c r="L835" s="7">
        <f t="shared" si="1"/>
        <v>0.05</v>
      </c>
      <c r="M835" s="34">
        <f t="shared" ref="M835:M838" si="562">ROUND(E835*1/6,)</f>
        <v>7</v>
      </c>
      <c r="N835" s="34" t="str">
        <f t="shared" ref="N835:N838" si="563">IF(F835&gt;M835, "Above Benchmark", "Below Benchmark")</f>
        <v>Above Benchmark</v>
      </c>
      <c r="O835" s="34">
        <f t="shared" ref="O835:O838" si="564">ROUND(G835*1/6,)</f>
        <v>7</v>
      </c>
      <c r="P835" s="34" t="str">
        <f t="shared" ref="P835:P838" si="565">IF(H835&gt;O835,"Above Benchmark","Below Benchmark")</f>
        <v>Above Benchmark</v>
      </c>
    </row>
    <row r="836" spans="1:16" ht="15.75" customHeight="1" x14ac:dyDescent="0.75">
      <c r="A836" s="5" t="s">
        <v>453</v>
      </c>
      <c r="B836" s="5" t="s">
        <v>107</v>
      </c>
      <c r="C836" s="5" t="s">
        <v>18</v>
      </c>
      <c r="D836" s="5" t="s">
        <v>37</v>
      </c>
      <c r="E836" s="6">
        <v>335</v>
      </c>
      <c r="F836" s="6">
        <v>95</v>
      </c>
      <c r="G836" s="6">
        <v>338</v>
      </c>
      <c r="H836" s="6">
        <v>99</v>
      </c>
      <c r="I836" s="5" t="str">
        <f>VLOOKUP(B836,Formulas_Majors!A$2:B$1000,2,FALSE)</f>
        <v>Nursing</v>
      </c>
      <c r="J836" s="5"/>
      <c r="K836">
        <f t="shared" si="0"/>
        <v>3</v>
      </c>
      <c r="L836" s="7">
        <f t="shared" si="1"/>
        <v>8.9552238805970154E-3</v>
      </c>
      <c r="M836" s="34">
        <f t="shared" si="562"/>
        <v>56</v>
      </c>
      <c r="N836" s="34" t="str">
        <f t="shared" si="563"/>
        <v>Above Benchmark</v>
      </c>
      <c r="O836" s="34">
        <f t="shared" si="564"/>
        <v>56</v>
      </c>
      <c r="P836" s="34" t="str">
        <f t="shared" si="565"/>
        <v>Above Benchmark</v>
      </c>
    </row>
    <row r="837" spans="1:16" ht="15.75" customHeight="1" x14ac:dyDescent="0.75">
      <c r="A837" s="5" t="s">
        <v>453</v>
      </c>
      <c r="B837" s="5" t="s">
        <v>576</v>
      </c>
      <c r="C837" s="5" t="s">
        <v>18</v>
      </c>
      <c r="D837" s="5" t="s">
        <v>37</v>
      </c>
      <c r="E837" s="6">
        <v>56</v>
      </c>
      <c r="F837" s="6">
        <v>24</v>
      </c>
      <c r="G837" s="6">
        <v>57</v>
      </c>
      <c r="H837" s="6">
        <v>29</v>
      </c>
      <c r="I837" s="5" t="str">
        <f>VLOOKUP(B837,Formulas_Majors!A$2:B$1000,2,FALSE)</f>
        <v>Nursing</v>
      </c>
      <c r="J837" s="5"/>
      <c r="K837">
        <f t="shared" si="0"/>
        <v>1</v>
      </c>
      <c r="L837" s="7">
        <f t="shared" si="1"/>
        <v>1.7857142857142856E-2</v>
      </c>
      <c r="M837" s="34">
        <f t="shared" si="562"/>
        <v>9</v>
      </c>
      <c r="N837" s="34" t="str">
        <f t="shared" si="563"/>
        <v>Above Benchmark</v>
      </c>
      <c r="O837" s="34">
        <f t="shared" si="564"/>
        <v>10</v>
      </c>
      <c r="P837" s="34" t="str">
        <f t="shared" si="565"/>
        <v>Above Benchmark</v>
      </c>
    </row>
    <row r="838" spans="1:16" ht="15.75" customHeight="1" x14ac:dyDescent="0.75">
      <c r="A838" s="5" t="s">
        <v>453</v>
      </c>
      <c r="B838" s="5" t="s">
        <v>577</v>
      </c>
      <c r="C838" s="5" t="s">
        <v>18</v>
      </c>
      <c r="D838" s="5" t="s">
        <v>37</v>
      </c>
      <c r="E838" s="6">
        <v>63</v>
      </c>
      <c r="F838" s="6">
        <v>39</v>
      </c>
      <c r="G838" s="6">
        <v>72</v>
      </c>
      <c r="H838" s="6">
        <v>18</v>
      </c>
      <c r="I838" s="5" t="str">
        <f>VLOOKUP(B838,Formulas_Majors!A$2:B$1000,2,FALSE)</f>
        <v>Nursing</v>
      </c>
      <c r="J838" s="5"/>
      <c r="K838">
        <f t="shared" si="0"/>
        <v>9</v>
      </c>
      <c r="L838" s="7">
        <f t="shared" si="1"/>
        <v>0.14285714285714285</v>
      </c>
      <c r="M838" s="34">
        <f t="shared" si="562"/>
        <v>11</v>
      </c>
      <c r="N838" s="34" t="str">
        <f t="shared" si="563"/>
        <v>Above Benchmark</v>
      </c>
      <c r="O838" s="34">
        <f t="shared" si="564"/>
        <v>12</v>
      </c>
      <c r="P838" s="34" t="str">
        <f t="shared" si="565"/>
        <v>Above Benchmark</v>
      </c>
    </row>
    <row r="839" spans="1:16" ht="15.75" customHeight="1" x14ac:dyDescent="0.75">
      <c r="A839" s="5" t="s">
        <v>453</v>
      </c>
      <c r="B839" s="5" t="s">
        <v>578</v>
      </c>
      <c r="C839" s="5" t="s">
        <v>14</v>
      </c>
      <c r="D839" s="5" t="s">
        <v>16</v>
      </c>
      <c r="E839" s="6">
        <v>15</v>
      </c>
      <c r="F839" s="6">
        <v>2</v>
      </c>
      <c r="G839" s="6">
        <v>0</v>
      </c>
      <c r="H839" s="6">
        <v>15</v>
      </c>
      <c r="I839" s="5" t="str">
        <f>VLOOKUP(B839,Formulas_Majors!A$2:B$1000,2,FALSE)</f>
        <v>Nursing</v>
      </c>
      <c r="J839" s="5"/>
      <c r="K839">
        <f t="shared" si="0"/>
        <v>-15</v>
      </c>
      <c r="L839" s="7">
        <f t="shared" si="1"/>
        <v>-1</v>
      </c>
      <c r="M839" s="34">
        <f t="shared" ref="M839:M840" si="566">ROUND(E839*1/3,)</f>
        <v>5</v>
      </c>
      <c r="N839" s="34" t="str">
        <f t="shared" ref="N839:N840" si="567">IF(F839&gt;M839,"Above Benchmark","Below Benchmark")</f>
        <v>Below Benchmark</v>
      </c>
      <c r="O839" s="34">
        <f t="shared" ref="O839:O840" si="568">ROUND(G839*1/3,)</f>
        <v>0</v>
      </c>
      <c r="P839" s="34" t="str">
        <f t="shared" ref="P839:P840" si="569">IF(H839&gt;O839,"Above Benchmark", "Below Benchmark")</f>
        <v>Above Benchmark</v>
      </c>
    </row>
    <row r="840" spans="1:16" ht="15.75" customHeight="1" x14ac:dyDescent="0.75">
      <c r="A840" s="5" t="s">
        <v>453</v>
      </c>
      <c r="B840" s="5" t="s">
        <v>578</v>
      </c>
      <c r="C840" s="5" t="s">
        <v>14</v>
      </c>
      <c r="D840" s="5" t="s">
        <v>16</v>
      </c>
      <c r="E840" s="6">
        <v>4</v>
      </c>
      <c r="F840" s="6">
        <v>0</v>
      </c>
      <c r="G840" s="6">
        <v>7</v>
      </c>
      <c r="H840" s="6">
        <v>0</v>
      </c>
      <c r="I840" s="5" t="str">
        <f>VLOOKUP(B840,Formulas_Majors!A$2:B$1000,2,FALSE)</f>
        <v>Nursing</v>
      </c>
      <c r="J840" s="5"/>
      <c r="K840">
        <f t="shared" si="0"/>
        <v>3</v>
      </c>
      <c r="L840" s="7">
        <f t="shared" si="1"/>
        <v>0.75</v>
      </c>
      <c r="M840" s="34">
        <f t="shared" si="566"/>
        <v>1</v>
      </c>
      <c r="N840" s="34" t="str">
        <f t="shared" si="567"/>
        <v>Below Benchmark</v>
      </c>
      <c r="O840" s="34">
        <f t="shared" si="568"/>
        <v>2</v>
      </c>
      <c r="P840" s="34" t="str">
        <f t="shared" si="569"/>
        <v>Below Benchmark</v>
      </c>
    </row>
    <row r="841" spans="1:16" ht="15.75" customHeight="1" x14ac:dyDescent="0.75">
      <c r="A841" s="5" t="s">
        <v>453</v>
      </c>
      <c r="B841" s="5" t="s">
        <v>579</v>
      </c>
      <c r="C841" s="5" t="s">
        <v>73</v>
      </c>
      <c r="D841" s="5" t="s">
        <v>158</v>
      </c>
      <c r="E841" s="6">
        <v>18</v>
      </c>
      <c r="F841" s="6">
        <v>0</v>
      </c>
      <c r="G841" s="6">
        <v>17</v>
      </c>
      <c r="H841" s="6">
        <v>13</v>
      </c>
      <c r="I841" s="5" t="str">
        <f>VLOOKUP(B841,Formulas_Majors!A$2:B$1000,2,FALSE)</f>
        <v>Health</v>
      </c>
      <c r="J841" s="5"/>
      <c r="K841">
        <f t="shared" si="0"/>
        <v>-1</v>
      </c>
      <c r="L841" s="7">
        <f t="shared" si="1"/>
        <v>-5.5555555555555552E-2</v>
      </c>
      <c r="M841" s="37"/>
      <c r="N841" s="37"/>
      <c r="O841" s="38"/>
      <c r="P841" s="38"/>
    </row>
    <row r="842" spans="1:16" ht="15.75" customHeight="1" x14ac:dyDescent="0.75">
      <c r="A842" s="5" t="s">
        <v>453</v>
      </c>
      <c r="B842" s="5" t="s">
        <v>580</v>
      </c>
      <c r="C842" s="5" t="s">
        <v>18</v>
      </c>
      <c r="D842" s="5" t="s">
        <v>37</v>
      </c>
      <c r="E842" s="6">
        <v>5</v>
      </c>
      <c r="F842" s="6">
        <v>3</v>
      </c>
      <c r="G842" s="6">
        <v>0</v>
      </c>
      <c r="H842" s="6">
        <v>5</v>
      </c>
      <c r="I842" s="5" t="str">
        <f>VLOOKUP(B842,Formulas_Majors!A$2:B$1000,2,FALSE)</f>
        <v>Health</v>
      </c>
      <c r="J842" s="5"/>
      <c r="K842">
        <f t="shared" si="0"/>
        <v>-5</v>
      </c>
      <c r="L842" s="7">
        <f t="shared" si="1"/>
        <v>-1</v>
      </c>
      <c r="M842" s="34">
        <f>ROUND(E842*1/6,)</f>
        <v>1</v>
      </c>
      <c r="N842" s="34" t="str">
        <f>IF(F842&gt;M842, "Above Benchmark", "Below Benchmark")</f>
        <v>Above Benchmark</v>
      </c>
      <c r="O842" s="34">
        <f>ROUND(G842*1/6,)</f>
        <v>0</v>
      </c>
      <c r="P842" s="34" t="str">
        <f>IF(H842&gt;O842,"Above Benchmark","Below Benchmark")</f>
        <v>Above Benchmark</v>
      </c>
    </row>
    <row r="843" spans="1:16" ht="15.75" customHeight="1" x14ac:dyDescent="0.75">
      <c r="A843" s="5" t="s">
        <v>453</v>
      </c>
      <c r="B843" s="5" t="s">
        <v>581</v>
      </c>
      <c r="C843" s="5" t="s">
        <v>14</v>
      </c>
      <c r="D843" s="5" t="s">
        <v>16</v>
      </c>
      <c r="E843" s="6">
        <v>3</v>
      </c>
      <c r="F843" s="6">
        <v>0</v>
      </c>
      <c r="G843" s="6">
        <v>5</v>
      </c>
      <c r="H843" s="6">
        <v>0</v>
      </c>
      <c r="I843" s="5" t="str">
        <f>VLOOKUP(B843,Formulas_Majors!A$2:B$1000,2,FALSE)</f>
        <v>Health</v>
      </c>
      <c r="J843" s="5"/>
      <c r="K843">
        <f t="shared" si="0"/>
        <v>2</v>
      </c>
      <c r="L843" s="7">
        <f t="shared" si="1"/>
        <v>0.66666666666666663</v>
      </c>
      <c r="M843" s="34">
        <f>ROUND(E843*1/3,)</f>
        <v>1</v>
      </c>
      <c r="N843" s="34" t="str">
        <f>IF(F843&gt;M843,"Above Benchmark","Below Benchmark")</f>
        <v>Below Benchmark</v>
      </c>
      <c r="O843" s="34">
        <f>ROUND(G843*1/3,)</f>
        <v>2</v>
      </c>
      <c r="P843" s="34" t="str">
        <f>IF(H843&gt;O843,"Above Benchmark", "Below Benchmark")</f>
        <v>Below Benchmark</v>
      </c>
    </row>
    <row r="844" spans="1:16" ht="15.75" customHeight="1" x14ac:dyDescent="0.75">
      <c r="A844" s="5" t="s">
        <v>453</v>
      </c>
      <c r="B844" s="5" t="s">
        <v>582</v>
      </c>
      <c r="C844" s="5" t="s">
        <v>73</v>
      </c>
      <c r="D844" s="5" t="s">
        <v>158</v>
      </c>
      <c r="E844" s="6">
        <v>5</v>
      </c>
      <c r="F844" s="6">
        <v>0</v>
      </c>
      <c r="G844" s="6">
        <v>8</v>
      </c>
      <c r="H844" s="6">
        <v>1</v>
      </c>
      <c r="I844" s="5" t="str">
        <f>VLOOKUP(B844,Formulas_Majors!A$2:B$1000,2,FALSE)</f>
        <v>Others</v>
      </c>
      <c r="J844" s="5"/>
      <c r="K844">
        <f t="shared" si="0"/>
        <v>3</v>
      </c>
      <c r="L844" s="7">
        <f t="shared" si="1"/>
        <v>0.6</v>
      </c>
      <c r="M844" s="37"/>
      <c r="N844" s="37"/>
      <c r="O844" s="38"/>
      <c r="P844" s="38"/>
    </row>
    <row r="845" spans="1:16" ht="15.75" customHeight="1" x14ac:dyDescent="0.75">
      <c r="A845" s="5" t="s">
        <v>453</v>
      </c>
      <c r="B845" s="5" t="s">
        <v>58</v>
      </c>
      <c r="C845" s="5" t="s">
        <v>18</v>
      </c>
      <c r="D845" s="5" t="s">
        <v>21</v>
      </c>
      <c r="E845" s="6">
        <v>86</v>
      </c>
      <c r="F845" s="6">
        <v>27</v>
      </c>
      <c r="G845" s="6">
        <v>79</v>
      </c>
      <c r="H845" s="6">
        <v>28</v>
      </c>
      <c r="I845" s="5" t="str">
        <f>VLOOKUP(B845,Formulas_Majors!A$2:B$1000,2,FALSE)</f>
        <v>Liberal Arts</v>
      </c>
      <c r="J845" s="5"/>
      <c r="K845">
        <f t="shared" si="0"/>
        <v>-7</v>
      </c>
      <c r="L845" s="7">
        <f t="shared" si="1"/>
        <v>-8.1395348837209308E-2</v>
      </c>
      <c r="M845" s="34">
        <f>ROUND(E845*1/6,)</f>
        <v>14</v>
      </c>
      <c r="N845" s="34" t="str">
        <f>IF(F845&gt;M845, "Above Benchmark", "Below Benchmark")</f>
        <v>Above Benchmark</v>
      </c>
      <c r="O845" s="34">
        <f>ROUND(G845*1/6,)</f>
        <v>13</v>
      </c>
      <c r="P845" s="34" t="str">
        <f>IF(H845&gt;O845,"Above Benchmark","Below Benchmark")</f>
        <v>Above Benchmark</v>
      </c>
    </row>
    <row r="846" spans="1:16" ht="15.75" customHeight="1" x14ac:dyDescent="0.75">
      <c r="A846" s="5" t="s">
        <v>453</v>
      </c>
      <c r="B846" s="5" t="s">
        <v>583</v>
      </c>
      <c r="C846" s="5" t="s">
        <v>315</v>
      </c>
      <c r="D846" s="5" t="s">
        <v>584</v>
      </c>
      <c r="E846" s="6">
        <v>94</v>
      </c>
      <c r="F846" s="6">
        <v>29</v>
      </c>
      <c r="G846" s="6">
        <v>93</v>
      </c>
      <c r="H846" s="6">
        <v>35</v>
      </c>
      <c r="I846" s="5" t="str">
        <f>VLOOKUP(B846,Formulas_Majors!A$2:B$1000,2,FALSE)</f>
        <v>Health</v>
      </c>
      <c r="J846" s="5"/>
      <c r="K846">
        <f t="shared" si="0"/>
        <v>-1</v>
      </c>
      <c r="L846" s="7">
        <f t="shared" si="1"/>
        <v>-1.0638297872340425E-2</v>
      </c>
      <c r="M846" s="37"/>
      <c r="N846" s="37"/>
      <c r="O846" s="38"/>
      <c r="P846" s="38"/>
    </row>
    <row r="847" spans="1:16" ht="15.75" customHeight="1" x14ac:dyDescent="0.75">
      <c r="A847" s="5" t="s">
        <v>453</v>
      </c>
      <c r="B847" s="5" t="s">
        <v>271</v>
      </c>
      <c r="C847" s="5" t="s">
        <v>18</v>
      </c>
      <c r="D847" s="5" t="s">
        <v>21</v>
      </c>
      <c r="E847" s="6">
        <v>50</v>
      </c>
      <c r="F847" s="6">
        <v>12</v>
      </c>
      <c r="G847" s="6">
        <v>53</v>
      </c>
      <c r="H847" s="6">
        <v>8</v>
      </c>
      <c r="I847" s="5" t="str">
        <f>VLOOKUP(B847,Formulas_Majors!A$2:B$1000,2,FALSE)</f>
        <v>Natural Sciences</v>
      </c>
      <c r="J847" s="5"/>
      <c r="K847">
        <f t="shared" si="0"/>
        <v>3</v>
      </c>
      <c r="L847" s="7">
        <f t="shared" si="1"/>
        <v>0.06</v>
      </c>
      <c r="M847" s="34">
        <f t="shared" ref="M847:M848" si="570">ROUND(E847*1/6,)</f>
        <v>8</v>
      </c>
      <c r="N847" s="34" t="str">
        <f t="shared" ref="N847:N848" si="571">IF(F847&gt;M847, "Above Benchmark", "Below Benchmark")</f>
        <v>Above Benchmark</v>
      </c>
      <c r="O847" s="34">
        <f t="shared" ref="O847:O848" si="572">ROUND(G847*1/6,)</f>
        <v>9</v>
      </c>
      <c r="P847" s="34" t="str">
        <f t="shared" ref="P847:P848" si="573">IF(H847&gt;O847,"Above Benchmark","Below Benchmark")</f>
        <v>Below Benchmark</v>
      </c>
    </row>
    <row r="848" spans="1:16" ht="15.75" customHeight="1" x14ac:dyDescent="0.75">
      <c r="A848" s="5" t="s">
        <v>453</v>
      </c>
      <c r="B848" s="5" t="s">
        <v>271</v>
      </c>
      <c r="C848" s="5" t="s">
        <v>18</v>
      </c>
      <c r="D848" s="5" t="s">
        <v>21</v>
      </c>
      <c r="E848" s="6">
        <v>8</v>
      </c>
      <c r="F848" s="6">
        <v>0</v>
      </c>
      <c r="G848" s="6">
        <v>9</v>
      </c>
      <c r="H848" s="6">
        <v>1</v>
      </c>
      <c r="I848" s="5" t="str">
        <f>VLOOKUP(B848,Formulas_Majors!A$2:B$1000,2,FALSE)</f>
        <v>Natural Sciences</v>
      </c>
      <c r="J848" s="5"/>
      <c r="K848">
        <f t="shared" si="0"/>
        <v>1</v>
      </c>
      <c r="L848" s="7">
        <f t="shared" si="1"/>
        <v>0.125</v>
      </c>
      <c r="M848" s="34">
        <f t="shared" si="570"/>
        <v>1</v>
      </c>
      <c r="N848" s="34" t="str">
        <f t="shared" si="571"/>
        <v>Below Benchmark</v>
      </c>
      <c r="O848" s="34">
        <f t="shared" si="572"/>
        <v>2</v>
      </c>
      <c r="P848" s="34" t="str">
        <f t="shared" si="573"/>
        <v>Below Benchmark</v>
      </c>
    </row>
    <row r="849" spans="1:16" ht="15.75" customHeight="1" x14ac:dyDescent="0.75">
      <c r="A849" s="5" t="s">
        <v>453</v>
      </c>
      <c r="B849" s="5" t="s">
        <v>271</v>
      </c>
      <c r="C849" s="5" t="s">
        <v>14</v>
      </c>
      <c r="D849" s="5" t="s">
        <v>585</v>
      </c>
      <c r="E849" s="6">
        <v>8</v>
      </c>
      <c r="F849" s="6">
        <v>0</v>
      </c>
      <c r="G849" s="6">
        <v>9</v>
      </c>
      <c r="H849" s="6">
        <v>1</v>
      </c>
      <c r="I849" s="5" t="str">
        <f>VLOOKUP(B849,Formulas_Majors!A$2:B$1000,2,FALSE)</f>
        <v>Natural Sciences</v>
      </c>
      <c r="J849" s="5"/>
      <c r="K849">
        <f t="shared" si="0"/>
        <v>1</v>
      </c>
      <c r="L849" s="7">
        <f t="shared" si="1"/>
        <v>0.125</v>
      </c>
      <c r="M849" s="34">
        <f t="shared" ref="M849:M850" si="574">ROUND(E849*1/3,)</f>
        <v>3</v>
      </c>
      <c r="N849" s="34" t="str">
        <f t="shared" ref="N849:N850" si="575">IF(F849&gt;M849,"Above Benchmark","Below Benchmark")</f>
        <v>Below Benchmark</v>
      </c>
      <c r="O849" s="34">
        <f t="shared" ref="O849:O850" si="576">ROUND(G849*1/3,)</f>
        <v>3</v>
      </c>
      <c r="P849" s="34" t="str">
        <f t="shared" ref="P849:P850" si="577">IF(H849&gt;O849,"Above Benchmark", "Below Benchmark")</f>
        <v>Below Benchmark</v>
      </c>
    </row>
    <row r="850" spans="1:16" ht="15.75" customHeight="1" x14ac:dyDescent="0.75">
      <c r="A850" s="5" t="s">
        <v>453</v>
      </c>
      <c r="B850" s="5" t="s">
        <v>586</v>
      </c>
      <c r="C850" s="5" t="s">
        <v>14</v>
      </c>
      <c r="D850" s="5" t="s">
        <v>152</v>
      </c>
      <c r="E850" s="6">
        <v>10</v>
      </c>
      <c r="F850" s="6">
        <v>3</v>
      </c>
      <c r="G850" s="6">
        <v>6</v>
      </c>
      <c r="H850" s="6">
        <v>5</v>
      </c>
      <c r="I850" s="5" t="str">
        <f>VLOOKUP(B850,Formulas_Majors!A$2:B$1000,2,FALSE)</f>
        <v>Performance and Fine Arts</v>
      </c>
      <c r="J850" s="5"/>
      <c r="K850">
        <f t="shared" si="0"/>
        <v>-4</v>
      </c>
      <c r="L850" s="7">
        <f t="shared" si="1"/>
        <v>-0.4</v>
      </c>
      <c r="M850" s="34">
        <f t="shared" si="574"/>
        <v>3</v>
      </c>
      <c r="N850" s="34" t="str">
        <f t="shared" si="575"/>
        <v>Below Benchmark</v>
      </c>
      <c r="O850" s="34">
        <f t="shared" si="576"/>
        <v>2</v>
      </c>
      <c r="P850" s="34" t="str">
        <f t="shared" si="577"/>
        <v>Above Benchmark</v>
      </c>
    </row>
    <row r="851" spans="1:16" ht="15.75" customHeight="1" x14ac:dyDescent="0.75">
      <c r="A851" s="5" t="s">
        <v>453</v>
      </c>
      <c r="B851" s="5" t="s">
        <v>274</v>
      </c>
      <c r="C851" s="5" t="s">
        <v>18</v>
      </c>
      <c r="D851" s="5" t="s">
        <v>21</v>
      </c>
      <c r="E851" s="6">
        <v>354</v>
      </c>
      <c r="F851" s="6">
        <v>124</v>
      </c>
      <c r="G851" s="6">
        <v>351</v>
      </c>
      <c r="H851" s="6">
        <v>141</v>
      </c>
      <c r="I851" s="5" t="str">
        <f>VLOOKUP(B851,Formulas_Majors!A$2:B$1000,2,FALSE)</f>
        <v>Liberal Arts</v>
      </c>
      <c r="J851" s="5"/>
      <c r="K851">
        <f t="shared" si="0"/>
        <v>-3</v>
      </c>
      <c r="L851" s="7">
        <f t="shared" si="1"/>
        <v>-8.4745762711864406E-3</v>
      </c>
      <c r="M851" s="34">
        <f>ROUND(E851*1/6,)</f>
        <v>59</v>
      </c>
      <c r="N851" s="34" t="str">
        <f>IF(F851&gt;M851, "Above Benchmark", "Below Benchmark")</f>
        <v>Above Benchmark</v>
      </c>
      <c r="O851" s="34">
        <f>ROUND(G851*1/6,)</f>
        <v>59</v>
      </c>
      <c r="P851" s="34" t="str">
        <f>IF(H851&gt;O851,"Above Benchmark","Below Benchmark")</f>
        <v>Above Benchmark</v>
      </c>
    </row>
    <row r="852" spans="1:16" ht="15.75" customHeight="1" x14ac:dyDescent="0.75">
      <c r="A852" s="5" t="s">
        <v>453</v>
      </c>
      <c r="B852" s="5" t="s">
        <v>587</v>
      </c>
      <c r="C852" s="5" t="s">
        <v>73</v>
      </c>
      <c r="D852" s="5" t="s">
        <v>154</v>
      </c>
      <c r="E852" s="6">
        <v>21</v>
      </c>
      <c r="F852" s="6">
        <v>4</v>
      </c>
      <c r="G852" s="6">
        <v>35</v>
      </c>
      <c r="H852" s="6">
        <v>4</v>
      </c>
      <c r="I852" s="5" t="str">
        <f>VLOOKUP(B852,Formulas_Majors!A$2:B$1000,2,FALSE)</f>
        <v>Nursing</v>
      </c>
      <c r="J852" s="5"/>
      <c r="K852">
        <f t="shared" si="0"/>
        <v>14</v>
      </c>
      <c r="L852" s="7">
        <f t="shared" si="1"/>
        <v>0.66666666666666663</v>
      </c>
      <c r="M852" s="37"/>
      <c r="N852" s="37"/>
      <c r="O852" s="38"/>
      <c r="P852" s="38"/>
    </row>
    <row r="853" spans="1:16" ht="15.75" customHeight="1" x14ac:dyDescent="0.75">
      <c r="A853" s="5" t="s">
        <v>453</v>
      </c>
      <c r="B853" s="5" t="s">
        <v>587</v>
      </c>
      <c r="C853" s="5" t="s">
        <v>14</v>
      </c>
      <c r="D853" s="5" t="s">
        <v>16</v>
      </c>
      <c r="E853" s="6">
        <v>146</v>
      </c>
      <c r="F853" s="6">
        <v>22</v>
      </c>
      <c r="G853" s="6">
        <v>156</v>
      </c>
      <c r="H853" s="6">
        <v>47</v>
      </c>
      <c r="I853" s="5" t="str">
        <f>VLOOKUP(B853,Formulas_Majors!A$2:B$1000,2,FALSE)</f>
        <v>Nursing</v>
      </c>
      <c r="J853" s="5"/>
      <c r="K853">
        <f t="shared" si="0"/>
        <v>10</v>
      </c>
      <c r="L853" s="7">
        <f t="shared" si="1"/>
        <v>6.8493150684931503E-2</v>
      </c>
      <c r="M853" s="34">
        <f>ROUND(E853*1/3,)</f>
        <v>49</v>
      </c>
      <c r="N853" s="34" t="str">
        <f>IF(F853&gt;M853,"Above Benchmark","Below Benchmark")</f>
        <v>Below Benchmark</v>
      </c>
      <c r="O853" s="34">
        <f>ROUND(G853*1/3,)</f>
        <v>52</v>
      </c>
      <c r="P853" s="34" t="str">
        <f>IF(H853&gt;O853,"Above Benchmark", "Below Benchmark")</f>
        <v>Below Benchmark</v>
      </c>
    </row>
    <row r="854" spans="1:16" ht="15.75" customHeight="1" x14ac:dyDescent="0.75">
      <c r="A854" s="5" t="s">
        <v>453</v>
      </c>
      <c r="B854" s="5" t="s">
        <v>588</v>
      </c>
      <c r="C854" s="5" t="s">
        <v>315</v>
      </c>
      <c r="D854" s="5" t="s">
        <v>467</v>
      </c>
      <c r="E854" s="6">
        <v>14</v>
      </c>
      <c r="F854" s="6">
        <v>0</v>
      </c>
      <c r="G854" s="6">
        <v>14</v>
      </c>
      <c r="H854" s="6">
        <v>2</v>
      </c>
      <c r="I854" s="5" t="str">
        <f>VLOOKUP(B854,Formulas_Majors!A$2:B$1000,2,FALSE)</f>
        <v>Nursing</v>
      </c>
      <c r="J854" s="5"/>
      <c r="K854">
        <f t="shared" si="0"/>
        <v>0</v>
      </c>
      <c r="L854" s="7">
        <f t="shared" si="1"/>
        <v>0</v>
      </c>
      <c r="M854" s="37"/>
      <c r="N854" s="37"/>
      <c r="O854" s="38"/>
      <c r="P854" s="38"/>
    </row>
    <row r="855" spans="1:16" ht="15.75" customHeight="1" x14ac:dyDescent="0.75">
      <c r="A855" s="5" t="s">
        <v>453</v>
      </c>
      <c r="B855" s="5" t="s">
        <v>59</v>
      </c>
      <c r="C855" s="5" t="s">
        <v>18</v>
      </c>
      <c r="D855" s="5" t="s">
        <v>21</v>
      </c>
      <c r="E855" s="6">
        <v>2159</v>
      </c>
      <c r="F855" s="6">
        <v>713</v>
      </c>
      <c r="G855" s="6">
        <v>2253</v>
      </c>
      <c r="H855" s="6">
        <v>709</v>
      </c>
      <c r="I855" s="5" t="str">
        <f>VLOOKUP(B855,Formulas_Majors!A$2:B$1000,2,FALSE)</f>
        <v>Liberal Arts</v>
      </c>
      <c r="J855" s="5"/>
      <c r="K855">
        <f t="shared" si="0"/>
        <v>94</v>
      </c>
      <c r="L855" s="7">
        <f t="shared" si="1"/>
        <v>4.3538675312644742E-2</v>
      </c>
      <c r="M855" s="34">
        <f>ROUND(E855*1/6,)</f>
        <v>360</v>
      </c>
      <c r="N855" s="34" t="str">
        <f>IF(F855&gt;M855, "Above Benchmark", "Below Benchmark")</f>
        <v>Above Benchmark</v>
      </c>
      <c r="O855" s="34">
        <f>ROUND(G855*1/6,)</f>
        <v>376</v>
      </c>
      <c r="P855" s="34" t="str">
        <f>IF(H855&gt;O855,"Above Benchmark","Below Benchmark")</f>
        <v>Above Benchmark</v>
      </c>
    </row>
    <row r="856" spans="1:16" ht="15.75" customHeight="1" x14ac:dyDescent="0.75">
      <c r="A856" s="5" t="s">
        <v>453</v>
      </c>
      <c r="B856" s="5" t="s">
        <v>59</v>
      </c>
      <c r="C856" s="5" t="s">
        <v>14</v>
      </c>
      <c r="D856" s="5" t="s">
        <v>23</v>
      </c>
      <c r="E856" s="6">
        <v>31</v>
      </c>
      <c r="F856" s="6">
        <v>9</v>
      </c>
      <c r="G856" s="6">
        <v>31</v>
      </c>
      <c r="H856" s="6">
        <v>14</v>
      </c>
      <c r="I856" s="5" t="str">
        <f>VLOOKUP(B856,Formulas_Majors!A$2:B$1000,2,FALSE)</f>
        <v>Liberal Arts</v>
      </c>
      <c r="J856" s="5"/>
      <c r="K856">
        <f t="shared" si="0"/>
        <v>0</v>
      </c>
      <c r="L856" s="7">
        <f t="shared" si="1"/>
        <v>0</v>
      </c>
      <c r="M856" s="34">
        <f>ROUND(E856*1/3,)</f>
        <v>10</v>
      </c>
      <c r="N856" s="34" t="str">
        <f>IF(F856&gt;M856,"Above Benchmark","Below Benchmark")</f>
        <v>Below Benchmark</v>
      </c>
      <c r="O856" s="34">
        <f>ROUND(G856*1/3,)</f>
        <v>10</v>
      </c>
      <c r="P856" s="34" t="str">
        <f>IF(H856&gt;O856,"Above Benchmark", "Below Benchmark")</f>
        <v>Above Benchmark</v>
      </c>
    </row>
    <row r="857" spans="1:16" ht="15.75" customHeight="1" x14ac:dyDescent="0.75">
      <c r="A857" s="5" t="s">
        <v>453</v>
      </c>
      <c r="B857" s="5" t="s">
        <v>589</v>
      </c>
      <c r="C857" s="5" t="s">
        <v>73</v>
      </c>
      <c r="D857" s="5" t="s">
        <v>158</v>
      </c>
      <c r="E857" s="6">
        <v>23</v>
      </c>
      <c r="F857" s="6">
        <v>2</v>
      </c>
      <c r="G857" s="6">
        <v>22</v>
      </c>
      <c r="H857" s="6">
        <v>11</v>
      </c>
      <c r="I857" s="5" t="str">
        <f>VLOOKUP(B857,Formulas_Majors!A$2:B$1000,2,FALSE)</f>
        <v>Liberal Arts</v>
      </c>
      <c r="J857" s="5"/>
      <c r="K857">
        <f t="shared" si="0"/>
        <v>-1</v>
      </c>
      <c r="L857" s="7">
        <f t="shared" si="1"/>
        <v>-4.3478260869565216E-2</v>
      </c>
      <c r="M857" s="37"/>
      <c r="N857" s="37"/>
      <c r="O857" s="38"/>
      <c r="P857" s="38"/>
    </row>
    <row r="858" spans="1:16" ht="15.75" customHeight="1" x14ac:dyDescent="0.75">
      <c r="A858" s="5" t="s">
        <v>453</v>
      </c>
      <c r="B858" s="5" t="s">
        <v>590</v>
      </c>
      <c r="C858" s="5" t="s">
        <v>14</v>
      </c>
      <c r="D858" s="5" t="s">
        <v>23</v>
      </c>
      <c r="E858" s="6">
        <v>11</v>
      </c>
      <c r="F858" s="6">
        <v>3</v>
      </c>
      <c r="G858" s="6">
        <v>6</v>
      </c>
      <c r="H858" s="6">
        <v>3</v>
      </c>
      <c r="I858" s="5" t="str">
        <f>VLOOKUP(B858,Formulas_Majors!A$2:B$1000,2,FALSE)</f>
        <v>Mathematics</v>
      </c>
      <c r="J858" s="5"/>
      <c r="K858">
        <f t="shared" si="0"/>
        <v>-5</v>
      </c>
      <c r="L858" s="7">
        <f t="shared" si="1"/>
        <v>-0.45454545454545453</v>
      </c>
      <c r="M858" s="34">
        <f t="shared" ref="M858:M860" si="578">ROUND(E858*1/3,)</f>
        <v>4</v>
      </c>
      <c r="N858" s="34" t="str">
        <f t="shared" ref="N858:N860" si="579">IF(F858&gt;M858,"Above Benchmark","Below Benchmark")</f>
        <v>Below Benchmark</v>
      </c>
      <c r="O858" s="34">
        <f t="shared" ref="O858:O860" si="580">ROUND(G858*1/3,)</f>
        <v>2</v>
      </c>
      <c r="P858" s="34" t="str">
        <f t="shared" ref="P858:P860" si="581">IF(H858&gt;O858,"Above Benchmark", "Below Benchmark")</f>
        <v>Above Benchmark</v>
      </c>
    </row>
    <row r="859" spans="1:16" ht="15.75" customHeight="1" x14ac:dyDescent="0.75">
      <c r="A859" s="5" t="s">
        <v>453</v>
      </c>
      <c r="B859" s="5" t="s">
        <v>591</v>
      </c>
      <c r="C859" s="5" t="s">
        <v>14</v>
      </c>
      <c r="D859" s="5" t="s">
        <v>41</v>
      </c>
      <c r="E859" s="6">
        <v>35</v>
      </c>
      <c r="F859" s="6">
        <v>13</v>
      </c>
      <c r="G859" s="6">
        <v>33</v>
      </c>
      <c r="H859" s="6">
        <v>15</v>
      </c>
      <c r="I859" s="5" t="str">
        <f>VLOOKUP(B859,Formulas_Majors!A$2:B$1000,2,FALSE)</f>
        <v>Social Work</v>
      </c>
      <c r="J859" s="5"/>
      <c r="K859">
        <f t="shared" si="0"/>
        <v>-2</v>
      </c>
      <c r="L859" s="7">
        <f t="shared" si="1"/>
        <v>-5.7142857142857141E-2</v>
      </c>
      <c r="M859" s="34">
        <f t="shared" si="578"/>
        <v>12</v>
      </c>
      <c r="N859" s="34" t="str">
        <f t="shared" si="579"/>
        <v>Above Benchmark</v>
      </c>
      <c r="O859" s="34">
        <f t="shared" si="580"/>
        <v>11</v>
      </c>
      <c r="P859" s="34" t="str">
        <f t="shared" si="581"/>
        <v>Above Benchmark</v>
      </c>
    </row>
    <row r="860" spans="1:16" ht="15.75" customHeight="1" x14ac:dyDescent="0.75">
      <c r="A860" s="5" t="s">
        <v>453</v>
      </c>
      <c r="B860" s="5" t="s">
        <v>592</v>
      </c>
      <c r="C860" s="5" t="s">
        <v>14</v>
      </c>
      <c r="D860" s="5" t="s">
        <v>41</v>
      </c>
      <c r="E860" s="6">
        <v>4</v>
      </c>
      <c r="F860" s="6">
        <v>3</v>
      </c>
      <c r="G860" s="6">
        <v>10</v>
      </c>
      <c r="H860" s="6">
        <v>3</v>
      </c>
      <c r="I860" s="5" t="str">
        <f>VLOOKUP(B860,Formulas_Majors!A$2:B$1000,2,FALSE)</f>
        <v>Social Work</v>
      </c>
      <c r="J860" s="5"/>
      <c r="K860">
        <f t="shared" si="0"/>
        <v>6</v>
      </c>
      <c r="L860" s="7">
        <f t="shared" si="1"/>
        <v>1.5</v>
      </c>
      <c r="M860" s="34">
        <f t="shared" si="578"/>
        <v>1</v>
      </c>
      <c r="N860" s="34" t="str">
        <f t="shared" si="579"/>
        <v>Above Benchmark</v>
      </c>
      <c r="O860" s="34">
        <f t="shared" si="580"/>
        <v>3</v>
      </c>
      <c r="P860" s="34" t="str">
        <f t="shared" si="581"/>
        <v>Below Benchmark</v>
      </c>
    </row>
    <row r="861" spans="1:16" ht="15.75" customHeight="1" x14ac:dyDescent="0.75">
      <c r="A861" s="5" t="s">
        <v>453</v>
      </c>
      <c r="B861" s="5" t="s">
        <v>593</v>
      </c>
      <c r="C861" s="5" t="s">
        <v>18</v>
      </c>
      <c r="D861" s="5" t="s">
        <v>21</v>
      </c>
      <c r="E861" s="6">
        <v>30</v>
      </c>
      <c r="F861" s="6">
        <v>16</v>
      </c>
      <c r="G861" s="6">
        <v>32</v>
      </c>
      <c r="H861" s="6">
        <v>13</v>
      </c>
      <c r="I861" s="5" t="str">
        <f>VLOOKUP(B861,Formulas_Majors!A$2:B$1000,2,FALSE)</f>
        <v>Liberal Arts</v>
      </c>
      <c r="J861" s="5"/>
      <c r="K861">
        <f t="shared" si="0"/>
        <v>2</v>
      </c>
      <c r="L861" s="7">
        <f t="shared" si="1"/>
        <v>6.6666666666666666E-2</v>
      </c>
      <c r="M861" s="34">
        <f t="shared" ref="M861:M863" si="582">ROUND(E861*1/6,)</f>
        <v>5</v>
      </c>
      <c r="N861" s="34" t="str">
        <f t="shared" ref="N861:N863" si="583">IF(F861&gt;M861, "Above Benchmark", "Below Benchmark")</f>
        <v>Above Benchmark</v>
      </c>
      <c r="O861" s="34">
        <f t="shared" ref="O861:O863" si="584">ROUND(G861*1/6,)</f>
        <v>5</v>
      </c>
      <c r="P861" s="34" t="str">
        <f t="shared" ref="P861:P863" si="585">IF(H861&gt;O861,"Above Benchmark","Below Benchmark")</f>
        <v>Above Benchmark</v>
      </c>
    </row>
    <row r="862" spans="1:16" ht="15.75" customHeight="1" x14ac:dyDescent="0.75">
      <c r="A862" s="5" t="s">
        <v>453</v>
      </c>
      <c r="B862" s="5" t="s">
        <v>594</v>
      </c>
      <c r="C862" s="5" t="s">
        <v>18</v>
      </c>
      <c r="D862" s="5" t="s">
        <v>21</v>
      </c>
      <c r="E862" s="6">
        <v>5</v>
      </c>
      <c r="F862" s="6">
        <v>3</v>
      </c>
      <c r="G862" s="6">
        <v>6</v>
      </c>
      <c r="H862" s="6">
        <v>1</v>
      </c>
      <c r="I862" s="5" t="str">
        <f>VLOOKUP(B862,Formulas_Majors!A$2:B$1000,2,FALSE)</f>
        <v>Liberal Arts</v>
      </c>
      <c r="J862" s="5"/>
      <c r="K862">
        <f t="shared" si="0"/>
        <v>1</v>
      </c>
      <c r="L862" s="7">
        <f t="shared" si="1"/>
        <v>0.2</v>
      </c>
      <c r="M862" s="34">
        <f t="shared" si="582"/>
        <v>1</v>
      </c>
      <c r="N862" s="34" t="str">
        <f t="shared" si="583"/>
        <v>Above Benchmark</v>
      </c>
      <c r="O862" s="34">
        <f t="shared" si="584"/>
        <v>1</v>
      </c>
      <c r="P862" s="34" t="str">
        <f t="shared" si="585"/>
        <v>Below Benchmark</v>
      </c>
    </row>
    <row r="863" spans="1:16" ht="15.75" customHeight="1" x14ac:dyDescent="0.75">
      <c r="A863" s="5" t="s">
        <v>453</v>
      </c>
      <c r="B863" s="5" t="s">
        <v>595</v>
      </c>
      <c r="C863" s="5" t="s">
        <v>18</v>
      </c>
      <c r="D863" s="5" t="s">
        <v>21</v>
      </c>
      <c r="E863" s="6">
        <v>20</v>
      </c>
      <c r="F863" s="6">
        <v>8</v>
      </c>
      <c r="G863" s="6">
        <v>19</v>
      </c>
      <c r="H863" s="6">
        <v>13</v>
      </c>
      <c r="I863" s="5" t="str">
        <f>VLOOKUP(B863,Formulas_Majors!A$2:B$1000,2,FALSE)</f>
        <v>Liberal Arts</v>
      </c>
      <c r="J863" s="5"/>
      <c r="K863">
        <f t="shared" si="0"/>
        <v>-1</v>
      </c>
      <c r="L863" s="7">
        <f t="shared" si="1"/>
        <v>-0.05</v>
      </c>
      <c r="M863" s="34">
        <f t="shared" si="582"/>
        <v>3</v>
      </c>
      <c r="N863" s="34" t="str">
        <f t="shared" si="583"/>
        <v>Above Benchmark</v>
      </c>
      <c r="O863" s="34">
        <f t="shared" si="584"/>
        <v>3</v>
      </c>
      <c r="P863" s="34" t="str">
        <f t="shared" si="585"/>
        <v>Above Benchmark</v>
      </c>
    </row>
    <row r="864" spans="1:16" ht="15.75" customHeight="1" x14ac:dyDescent="0.75">
      <c r="A864" s="5" t="s">
        <v>453</v>
      </c>
      <c r="B864" s="5" t="s">
        <v>596</v>
      </c>
      <c r="C864" s="5" t="s">
        <v>14</v>
      </c>
      <c r="D864" s="5" t="s">
        <v>41</v>
      </c>
      <c r="E864" s="6">
        <v>138</v>
      </c>
      <c r="F864" s="6">
        <v>44</v>
      </c>
      <c r="G864" s="6">
        <v>146</v>
      </c>
      <c r="H864" s="6">
        <v>57</v>
      </c>
      <c r="I864" s="5" t="str">
        <f>VLOOKUP(B864,Formulas_Majors!A$2:B$1000,2,FALSE)</f>
        <v>Education</v>
      </c>
      <c r="J864" s="5"/>
      <c r="K864">
        <f t="shared" si="0"/>
        <v>8</v>
      </c>
      <c r="L864" s="7">
        <f t="shared" si="1"/>
        <v>5.7971014492753624E-2</v>
      </c>
      <c r="M864" s="34">
        <f t="shared" ref="M864:M867" si="586">ROUND(E864*1/3,)</f>
        <v>46</v>
      </c>
      <c r="N864" s="34" t="str">
        <f t="shared" ref="N864:N867" si="587">IF(F864&gt;M864,"Above Benchmark","Below Benchmark")</f>
        <v>Below Benchmark</v>
      </c>
      <c r="O864" s="34">
        <f t="shared" ref="O864:O867" si="588">ROUND(G864*1/3,)</f>
        <v>49</v>
      </c>
      <c r="P864" s="34" t="str">
        <f t="shared" ref="P864:P867" si="589">IF(H864&gt;O864,"Above Benchmark", "Below Benchmark")</f>
        <v>Above Benchmark</v>
      </c>
    </row>
    <row r="865" spans="1:16" ht="15.75" customHeight="1" x14ac:dyDescent="0.75">
      <c r="A865" s="5" t="s">
        <v>453</v>
      </c>
      <c r="B865" s="5" t="s">
        <v>597</v>
      </c>
      <c r="C865" s="5" t="s">
        <v>14</v>
      </c>
      <c r="D865" s="5" t="s">
        <v>41</v>
      </c>
      <c r="E865" s="6">
        <v>21</v>
      </c>
      <c r="F865" s="6">
        <v>13</v>
      </c>
      <c r="G865" s="6">
        <v>18</v>
      </c>
      <c r="H865" s="6">
        <v>9</v>
      </c>
      <c r="I865" s="5" t="str">
        <f>VLOOKUP(B865,Formulas_Majors!A$2:B$1000,2,FALSE)</f>
        <v>Education</v>
      </c>
      <c r="J865" s="5"/>
      <c r="K865">
        <f t="shared" si="0"/>
        <v>-3</v>
      </c>
      <c r="L865" s="7">
        <f t="shared" si="1"/>
        <v>-0.14285714285714285</v>
      </c>
      <c r="M865" s="34">
        <f t="shared" si="586"/>
        <v>7</v>
      </c>
      <c r="N865" s="34" t="str">
        <f t="shared" si="587"/>
        <v>Above Benchmark</v>
      </c>
      <c r="O865" s="34">
        <f t="shared" si="588"/>
        <v>6</v>
      </c>
      <c r="P865" s="34" t="str">
        <f t="shared" si="589"/>
        <v>Above Benchmark</v>
      </c>
    </row>
    <row r="866" spans="1:16" ht="15.75" customHeight="1" x14ac:dyDescent="0.75">
      <c r="A866" s="5" t="s">
        <v>453</v>
      </c>
      <c r="B866" s="5" t="s">
        <v>598</v>
      </c>
      <c r="C866" s="5" t="s">
        <v>14</v>
      </c>
      <c r="D866" s="5" t="s">
        <v>16</v>
      </c>
      <c r="E866" s="6">
        <v>17</v>
      </c>
      <c r="F866" s="6">
        <v>10</v>
      </c>
      <c r="G866" s="6">
        <v>14</v>
      </c>
      <c r="H866" s="6">
        <v>8</v>
      </c>
      <c r="I866" s="5" t="str">
        <f>VLOOKUP(B866,Formulas_Majors!A$2:B$1000,2,FALSE)</f>
        <v>Liberal Arts</v>
      </c>
      <c r="J866" s="5"/>
      <c r="K866">
        <f t="shared" si="0"/>
        <v>-3</v>
      </c>
      <c r="L866" s="7">
        <f t="shared" si="1"/>
        <v>-0.17647058823529413</v>
      </c>
      <c r="M866" s="34">
        <f t="shared" si="586"/>
        <v>6</v>
      </c>
      <c r="N866" s="34" t="str">
        <f t="shared" si="587"/>
        <v>Above Benchmark</v>
      </c>
      <c r="O866" s="34">
        <f t="shared" si="588"/>
        <v>5</v>
      </c>
      <c r="P866" s="34" t="str">
        <f t="shared" si="589"/>
        <v>Above Benchmark</v>
      </c>
    </row>
    <row r="867" spans="1:16" ht="15.75" customHeight="1" x14ac:dyDescent="0.75">
      <c r="A867" s="5" t="s">
        <v>453</v>
      </c>
      <c r="B867" s="5" t="s">
        <v>598</v>
      </c>
      <c r="C867" s="5" t="s">
        <v>14</v>
      </c>
      <c r="D867" s="5" t="s">
        <v>16</v>
      </c>
      <c r="E867" s="6">
        <v>3</v>
      </c>
      <c r="F867" s="6">
        <v>1</v>
      </c>
      <c r="G867" s="6"/>
      <c r="H867" s="6"/>
      <c r="I867" s="5" t="str">
        <f>VLOOKUP(B867,Formulas_Majors!A$2:B$1000,2,FALSE)</f>
        <v>Liberal Arts</v>
      </c>
      <c r="J867" s="5"/>
      <c r="K867">
        <f t="shared" si="0"/>
        <v>-3</v>
      </c>
      <c r="L867" s="7">
        <f t="shared" si="1"/>
        <v>-1</v>
      </c>
      <c r="M867" s="34">
        <f t="shared" si="586"/>
        <v>1</v>
      </c>
      <c r="N867" s="34" t="str">
        <f t="shared" si="587"/>
        <v>Below Benchmark</v>
      </c>
      <c r="O867" s="34">
        <f t="shared" si="588"/>
        <v>0</v>
      </c>
      <c r="P867" s="34" t="str">
        <f t="shared" si="589"/>
        <v>Below Benchmark</v>
      </c>
    </row>
    <row r="868" spans="1:16" ht="15.75" customHeight="1" x14ac:dyDescent="0.75">
      <c r="A868" s="5" t="s">
        <v>453</v>
      </c>
      <c r="B868" s="5" t="s">
        <v>599</v>
      </c>
      <c r="C868" s="5" t="s">
        <v>18</v>
      </c>
      <c r="D868" s="5" t="s">
        <v>21</v>
      </c>
      <c r="E868" s="6">
        <v>33</v>
      </c>
      <c r="F868" s="6">
        <v>12</v>
      </c>
      <c r="G868" s="6">
        <v>43</v>
      </c>
      <c r="H868" s="6">
        <v>10</v>
      </c>
      <c r="I868" s="5" t="str">
        <f>VLOOKUP(B868,Formulas_Majors!A$2:B$1000,2,FALSE)</f>
        <v>Education</v>
      </c>
      <c r="J868" s="5"/>
      <c r="K868">
        <f t="shared" si="0"/>
        <v>10</v>
      </c>
      <c r="L868" s="7">
        <f t="shared" si="1"/>
        <v>0.30303030303030304</v>
      </c>
      <c r="M868" s="34">
        <f>ROUND(E868*1/6,)</f>
        <v>6</v>
      </c>
      <c r="N868" s="34" t="str">
        <f>IF(F868&gt;M868, "Above Benchmark", "Below Benchmark")</f>
        <v>Above Benchmark</v>
      </c>
      <c r="O868" s="34">
        <f>ROUND(G868*1/6,)</f>
        <v>7</v>
      </c>
      <c r="P868" s="34" t="str">
        <f>IF(H868&gt;O868,"Above Benchmark","Below Benchmark")</f>
        <v>Above Benchmark</v>
      </c>
    </row>
    <row r="869" spans="1:16" ht="15.75" customHeight="1" x14ac:dyDescent="0.75">
      <c r="A869" s="5" t="s">
        <v>453</v>
      </c>
      <c r="B869" s="5" t="s">
        <v>389</v>
      </c>
      <c r="C869" s="5" t="s">
        <v>14</v>
      </c>
      <c r="D869" s="5" t="s">
        <v>23</v>
      </c>
      <c r="E869" s="6">
        <v>49</v>
      </c>
      <c r="F869" s="6">
        <v>17</v>
      </c>
      <c r="G869" s="6">
        <v>42</v>
      </c>
      <c r="H869" s="6">
        <v>24</v>
      </c>
      <c r="I869" s="5" t="str">
        <f>VLOOKUP(B869,Formulas_Majors!A$2:B$1000,2,FALSE)</f>
        <v>Education</v>
      </c>
      <c r="J869" s="5"/>
      <c r="K869">
        <f t="shared" si="0"/>
        <v>-7</v>
      </c>
      <c r="L869" s="7">
        <f t="shared" si="1"/>
        <v>-0.14285714285714285</v>
      </c>
      <c r="M869" s="34">
        <f>ROUND(E869*1/3,)</f>
        <v>16</v>
      </c>
      <c r="N869" s="34" t="str">
        <f>IF(F869&gt;M869,"Above Benchmark","Below Benchmark")</f>
        <v>Above Benchmark</v>
      </c>
      <c r="O869" s="34">
        <f>ROUND(G869*1/3,)</f>
        <v>14</v>
      </c>
      <c r="P869" s="34" t="str">
        <f>IF(H869&gt;O869,"Above Benchmark", "Below Benchmark")</f>
        <v>Above Benchmark</v>
      </c>
    </row>
    <row r="870" spans="1:16" ht="15.75" customHeight="1" x14ac:dyDescent="0.75">
      <c r="A870" s="5" t="s">
        <v>453</v>
      </c>
      <c r="B870" s="5" t="s">
        <v>600</v>
      </c>
      <c r="C870" s="5" t="s">
        <v>18</v>
      </c>
      <c r="D870" s="5" t="s">
        <v>601</v>
      </c>
      <c r="E870" s="6">
        <v>106</v>
      </c>
      <c r="F870" s="6">
        <v>19</v>
      </c>
      <c r="G870" s="6">
        <v>102</v>
      </c>
      <c r="H870" s="6">
        <v>38</v>
      </c>
      <c r="I870" s="5" t="str">
        <f>VLOOKUP(B870,Formulas_Majors!A$2:B$1000,2,FALSE)</f>
        <v>Social Work</v>
      </c>
      <c r="J870" s="5"/>
      <c r="K870">
        <f t="shared" si="0"/>
        <v>-4</v>
      </c>
      <c r="L870" s="7">
        <f t="shared" si="1"/>
        <v>-3.7735849056603772E-2</v>
      </c>
      <c r="M870" s="34">
        <f>ROUND(E870*1/6,)</f>
        <v>18</v>
      </c>
      <c r="N870" s="34" t="str">
        <f>IF(F870&gt;M870, "Above Benchmark", "Below Benchmark")</f>
        <v>Above Benchmark</v>
      </c>
      <c r="O870" s="34">
        <f>ROUND(G870*1/6,)</f>
        <v>17</v>
      </c>
      <c r="P870" s="34" t="str">
        <f>IF(H870&gt;O870,"Above Benchmark","Below Benchmark")</f>
        <v>Above Benchmark</v>
      </c>
    </row>
    <row r="871" spans="1:16" ht="15.75" customHeight="1" x14ac:dyDescent="0.75">
      <c r="A871" s="5" t="s">
        <v>453</v>
      </c>
      <c r="B871" s="5" t="s">
        <v>600</v>
      </c>
      <c r="C871" s="5" t="s">
        <v>14</v>
      </c>
      <c r="D871" s="5" t="s">
        <v>602</v>
      </c>
      <c r="E871" s="6">
        <v>1147</v>
      </c>
      <c r="F871" s="6">
        <v>559</v>
      </c>
      <c r="G871" s="6">
        <v>1197</v>
      </c>
      <c r="H871" s="6">
        <v>528</v>
      </c>
      <c r="I871" s="5" t="str">
        <f>VLOOKUP(B871,Formulas_Majors!A$2:B$1000,2,FALSE)</f>
        <v>Social Work</v>
      </c>
      <c r="J871" s="5"/>
      <c r="K871">
        <f t="shared" si="0"/>
        <v>50</v>
      </c>
      <c r="L871" s="7">
        <f t="shared" si="1"/>
        <v>4.3591979075850044E-2</v>
      </c>
      <c r="M871" s="34">
        <f>ROUND(E871*1/3,)</f>
        <v>382</v>
      </c>
      <c r="N871" s="34" t="str">
        <f>IF(F871&gt;M871,"Above Benchmark","Below Benchmark")</f>
        <v>Above Benchmark</v>
      </c>
      <c r="O871" s="34">
        <f>ROUND(G871*1/3,)</f>
        <v>399</v>
      </c>
      <c r="P871" s="34" t="str">
        <f>IF(H871&gt;O871,"Above Benchmark", "Below Benchmark")</f>
        <v>Above Benchmark</v>
      </c>
    </row>
    <row r="872" spans="1:16" ht="15.75" customHeight="1" x14ac:dyDescent="0.75">
      <c r="A872" s="5" t="s">
        <v>453</v>
      </c>
      <c r="B872" s="5" t="s">
        <v>65</v>
      </c>
      <c r="C872" s="5" t="s">
        <v>18</v>
      </c>
      <c r="D872" s="5" t="s">
        <v>21</v>
      </c>
      <c r="E872" s="6">
        <v>619</v>
      </c>
      <c r="F872" s="6">
        <v>241</v>
      </c>
      <c r="G872" s="6">
        <v>647</v>
      </c>
      <c r="H872" s="6">
        <v>234</v>
      </c>
      <c r="I872" s="5" t="str">
        <f>VLOOKUP(B872,Formulas_Majors!A$2:B$1000,2,FALSE)</f>
        <v>Liberal Arts</v>
      </c>
      <c r="J872" s="5"/>
      <c r="K872">
        <f t="shared" si="0"/>
        <v>28</v>
      </c>
      <c r="L872" s="7">
        <f t="shared" si="1"/>
        <v>4.5234248788368334E-2</v>
      </c>
      <c r="M872" s="34">
        <f t="shared" ref="M872:M874" si="590">ROUND(E872*1/6,)</f>
        <v>103</v>
      </c>
      <c r="N872" s="34" t="str">
        <f t="shared" ref="N872:N874" si="591">IF(F872&gt;M872, "Above Benchmark", "Below Benchmark")</f>
        <v>Above Benchmark</v>
      </c>
      <c r="O872" s="34">
        <f t="shared" ref="O872:O874" si="592">ROUND(G872*1/6,)</f>
        <v>108</v>
      </c>
      <c r="P872" s="34" t="str">
        <f t="shared" ref="P872:P874" si="593">IF(H872&gt;O872,"Above Benchmark","Below Benchmark")</f>
        <v>Above Benchmark</v>
      </c>
    </row>
    <row r="873" spans="1:16" ht="15.75" customHeight="1" x14ac:dyDescent="0.75">
      <c r="A873" s="5" t="s">
        <v>453</v>
      </c>
      <c r="B873" s="5" t="s">
        <v>65</v>
      </c>
      <c r="C873" s="5" t="s">
        <v>18</v>
      </c>
      <c r="D873" s="5" t="s">
        <v>21</v>
      </c>
      <c r="E873" s="6">
        <v>3</v>
      </c>
      <c r="F873" s="6">
        <v>1</v>
      </c>
      <c r="G873" s="6">
        <v>1</v>
      </c>
      <c r="H873" s="6">
        <v>1</v>
      </c>
      <c r="I873" s="5" t="str">
        <f>VLOOKUP(B873,Formulas_Majors!A$2:B$1000,2,FALSE)</f>
        <v>Liberal Arts</v>
      </c>
      <c r="J873" s="5"/>
      <c r="K873">
        <f t="shared" si="0"/>
        <v>-2</v>
      </c>
      <c r="L873" s="7">
        <f t="shared" si="1"/>
        <v>-0.66666666666666663</v>
      </c>
      <c r="M873" s="34">
        <f t="shared" si="590"/>
        <v>1</v>
      </c>
      <c r="N873" s="34" t="str">
        <f t="shared" si="591"/>
        <v>Below Benchmark</v>
      </c>
      <c r="O873" s="34">
        <f t="shared" si="592"/>
        <v>0</v>
      </c>
      <c r="P873" s="34" t="str">
        <f t="shared" si="593"/>
        <v>Above Benchmark</v>
      </c>
    </row>
    <row r="874" spans="1:16" ht="15.75" customHeight="1" x14ac:dyDescent="0.75">
      <c r="A874" s="5" t="s">
        <v>453</v>
      </c>
      <c r="B874" s="5" t="s">
        <v>66</v>
      </c>
      <c r="C874" s="5" t="s">
        <v>18</v>
      </c>
      <c r="D874" s="5" t="s">
        <v>21</v>
      </c>
      <c r="E874" s="6">
        <v>75</v>
      </c>
      <c r="F874" s="6">
        <v>16</v>
      </c>
      <c r="G874" s="6">
        <v>81</v>
      </c>
      <c r="H874" s="6">
        <v>17</v>
      </c>
      <c r="I874" s="5" t="str">
        <f>VLOOKUP(B874,Formulas_Majors!A$2:B$1000,2,FALSE)</f>
        <v>Liberal Arts</v>
      </c>
      <c r="J874" s="5"/>
      <c r="K874">
        <f t="shared" si="0"/>
        <v>6</v>
      </c>
      <c r="L874" s="7">
        <f t="shared" si="1"/>
        <v>0.08</v>
      </c>
      <c r="M874" s="34">
        <f t="shared" si="590"/>
        <v>13</v>
      </c>
      <c r="N874" s="34" t="str">
        <f t="shared" si="591"/>
        <v>Above Benchmark</v>
      </c>
      <c r="O874" s="34">
        <f t="shared" si="592"/>
        <v>14</v>
      </c>
      <c r="P874" s="34" t="str">
        <f t="shared" si="593"/>
        <v>Above Benchmark</v>
      </c>
    </row>
    <row r="875" spans="1:16" ht="15.75" customHeight="1" x14ac:dyDescent="0.75">
      <c r="A875" s="5" t="s">
        <v>453</v>
      </c>
      <c r="B875" s="5" t="s">
        <v>66</v>
      </c>
      <c r="C875" s="5" t="s">
        <v>14</v>
      </c>
      <c r="D875" s="5" t="s">
        <v>23</v>
      </c>
      <c r="E875" s="6">
        <v>7</v>
      </c>
      <c r="F875" s="6">
        <v>7</v>
      </c>
      <c r="G875" s="6">
        <v>6</v>
      </c>
      <c r="H875" s="6">
        <v>1</v>
      </c>
      <c r="I875" s="5" t="str">
        <f>VLOOKUP(B875,Formulas_Majors!A$2:B$1000,2,FALSE)</f>
        <v>Liberal Arts</v>
      </c>
      <c r="J875" s="5"/>
      <c r="K875">
        <f t="shared" si="0"/>
        <v>-1</v>
      </c>
      <c r="L875" s="7">
        <f t="shared" si="1"/>
        <v>-0.14285714285714285</v>
      </c>
      <c r="M875" s="34">
        <f t="shared" ref="M875:M877" si="594">ROUND(E875*1/3,)</f>
        <v>2</v>
      </c>
      <c r="N875" s="34" t="str">
        <f t="shared" ref="N875:N877" si="595">IF(F875&gt;M875,"Above Benchmark","Below Benchmark")</f>
        <v>Above Benchmark</v>
      </c>
      <c r="O875" s="34">
        <f t="shared" ref="O875:O877" si="596">ROUND(G875*1/3,)</f>
        <v>2</v>
      </c>
      <c r="P875" s="34" t="str">
        <f t="shared" ref="P875:P877" si="597">IF(H875&gt;O875,"Above Benchmark", "Below Benchmark")</f>
        <v>Below Benchmark</v>
      </c>
    </row>
    <row r="876" spans="1:16" ht="15.75" customHeight="1" x14ac:dyDescent="0.75">
      <c r="A876" s="5" t="s">
        <v>453</v>
      </c>
      <c r="B876" s="5" t="s">
        <v>284</v>
      </c>
      <c r="C876" s="5" t="s">
        <v>14</v>
      </c>
      <c r="D876" s="5" t="s">
        <v>23</v>
      </c>
      <c r="E876" s="6">
        <v>9</v>
      </c>
      <c r="F876" s="6">
        <v>3</v>
      </c>
      <c r="G876" s="6">
        <v>4</v>
      </c>
      <c r="H876" s="6">
        <v>5</v>
      </c>
      <c r="I876" s="5" t="str">
        <f>VLOOKUP(B876,Formulas_Majors!A$2:B$1000,2,FALSE)</f>
        <v>Education</v>
      </c>
      <c r="J876" s="5"/>
      <c r="K876">
        <f t="shared" si="0"/>
        <v>-5</v>
      </c>
      <c r="L876" s="7">
        <f t="shared" si="1"/>
        <v>-0.55555555555555558</v>
      </c>
      <c r="M876" s="34">
        <f t="shared" si="594"/>
        <v>3</v>
      </c>
      <c r="N876" s="34" t="str">
        <f t="shared" si="595"/>
        <v>Below Benchmark</v>
      </c>
      <c r="O876" s="34">
        <f t="shared" si="596"/>
        <v>1</v>
      </c>
      <c r="P876" s="34" t="str">
        <f t="shared" si="597"/>
        <v>Above Benchmark</v>
      </c>
    </row>
    <row r="877" spans="1:16" ht="15.75" customHeight="1" x14ac:dyDescent="0.75">
      <c r="A877" s="5" t="s">
        <v>453</v>
      </c>
      <c r="B877" s="5" t="s">
        <v>603</v>
      </c>
      <c r="C877" s="5" t="s">
        <v>14</v>
      </c>
      <c r="D877" s="5" t="s">
        <v>41</v>
      </c>
      <c r="E877" s="6">
        <v>70</v>
      </c>
      <c r="F877" s="6">
        <v>19</v>
      </c>
      <c r="G877" s="6">
        <v>51</v>
      </c>
      <c r="H877" s="6">
        <v>19</v>
      </c>
      <c r="I877" s="5" t="str">
        <f>VLOOKUP(B877,Formulas_Majors!A$2:B$1000,2,FALSE)</f>
        <v>Education</v>
      </c>
      <c r="J877" s="5"/>
      <c r="K877">
        <f t="shared" si="0"/>
        <v>-19</v>
      </c>
      <c r="L877" s="7">
        <f t="shared" si="1"/>
        <v>-0.27142857142857141</v>
      </c>
      <c r="M877" s="34">
        <f t="shared" si="594"/>
        <v>23</v>
      </c>
      <c r="N877" s="34" t="str">
        <f t="shared" si="595"/>
        <v>Below Benchmark</v>
      </c>
      <c r="O877" s="34">
        <f t="shared" si="596"/>
        <v>17</v>
      </c>
      <c r="P877" s="34" t="str">
        <f t="shared" si="597"/>
        <v>Above Benchmark</v>
      </c>
    </row>
    <row r="878" spans="1:16" ht="15.75" customHeight="1" x14ac:dyDescent="0.75">
      <c r="A878" s="5" t="s">
        <v>453</v>
      </c>
      <c r="B878" s="5" t="s">
        <v>604</v>
      </c>
      <c r="C878" s="5" t="s">
        <v>18</v>
      </c>
      <c r="D878" s="5" t="s">
        <v>21</v>
      </c>
      <c r="E878" s="6">
        <v>241</v>
      </c>
      <c r="F878" s="6">
        <v>64</v>
      </c>
      <c r="G878" s="6">
        <v>184</v>
      </c>
      <c r="H878" s="6">
        <v>62</v>
      </c>
      <c r="I878" s="5" t="str">
        <f>VLOOKUP(B878,Formulas_Majors!A$2:B$1000,2,FALSE)</f>
        <v>Others</v>
      </c>
      <c r="J878" s="5"/>
      <c r="K878">
        <f t="shared" si="0"/>
        <v>-57</v>
      </c>
      <c r="L878" s="7">
        <f t="shared" si="1"/>
        <v>-0.23651452282157676</v>
      </c>
      <c r="M878" s="34">
        <f>ROUND(E878*1/6,)</f>
        <v>40</v>
      </c>
      <c r="N878" s="34" t="str">
        <f>IF(F878&gt;M878, "Above Benchmark", "Below Benchmark")</f>
        <v>Above Benchmark</v>
      </c>
      <c r="O878" s="34">
        <f>ROUND(G878*1/6,)</f>
        <v>31</v>
      </c>
      <c r="P878" s="34" t="str">
        <f>IF(H878&gt;O878,"Above Benchmark","Below Benchmark")</f>
        <v>Above Benchmark</v>
      </c>
    </row>
    <row r="879" spans="1:16" ht="15.75" customHeight="1" x14ac:dyDescent="0.75">
      <c r="A879" s="5" t="s">
        <v>453</v>
      </c>
      <c r="B879" s="5" t="s">
        <v>605</v>
      </c>
      <c r="C879" s="5" t="s">
        <v>14</v>
      </c>
      <c r="D879" s="5" t="s">
        <v>16</v>
      </c>
      <c r="E879" s="6">
        <v>46</v>
      </c>
      <c r="F879" s="6">
        <v>17</v>
      </c>
      <c r="G879" s="6">
        <v>52</v>
      </c>
      <c r="H879" s="6">
        <v>27</v>
      </c>
      <c r="I879" s="5" t="str">
        <f>VLOOKUP(B879,Formulas_Majors!A$2:B$1000,2,FALSE)</f>
        <v>Health</v>
      </c>
      <c r="J879" s="5"/>
      <c r="K879">
        <f t="shared" si="0"/>
        <v>6</v>
      </c>
      <c r="L879" s="7">
        <f t="shared" si="1"/>
        <v>0.13043478260869565</v>
      </c>
      <c r="M879" s="34">
        <f>ROUND(E879*1/3,)</f>
        <v>15</v>
      </c>
      <c r="N879" s="34" t="str">
        <f>IF(F879&gt;M879,"Above Benchmark","Below Benchmark")</f>
        <v>Above Benchmark</v>
      </c>
      <c r="O879" s="34">
        <f>ROUND(G879*1/3,)</f>
        <v>17</v>
      </c>
      <c r="P879" s="34" t="str">
        <f>IF(H879&gt;O879,"Above Benchmark", "Below Benchmark")</f>
        <v>Above Benchmark</v>
      </c>
    </row>
    <row r="880" spans="1:16" ht="15.75" customHeight="1" x14ac:dyDescent="0.75">
      <c r="A880" s="5" t="s">
        <v>453</v>
      </c>
      <c r="B880" s="5" t="s">
        <v>67</v>
      </c>
      <c r="C880" s="5" t="s">
        <v>18</v>
      </c>
      <c r="D880" s="5" t="s">
        <v>21</v>
      </c>
      <c r="E880" s="6">
        <v>46</v>
      </c>
      <c r="F880" s="6">
        <v>15</v>
      </c>
      <c r="G880" s="6">
        <v>58</v>
      </c>
      <c r="H880" s="6">
        <v>8</v>
      </c>
      <c r="I880" s="5" t="str">
        <f>VLOOKUP(B880,Formulas_Majors!A$2:B$1000,2,FALSE)</f>
        <v>Mathematics</v>
      </c>
      <c r="J880" s="5"/>
      <c r="K880">
        <f t="shared" si="0"/>
        <v>12</v>
      </c>
      <c r="L880" s="7">
        <f t="shared" si="1"/>
        <v>0.2608695652173913</v>
      </c>
      <c r="M880" s="34">
        <f t="shared" ref="M880:M881" si="598">ROUND(E880*1/6,)</f>
        <v>8</v>
      </c>
      <c r="N880" s="34" t="str">
        <f t="shared" ref="N880:N881" si="599">IF(F880&gt;M880, "Above Benchmark", "Below Benchmark")</f>
        <v>Above Benchmark</v>
      </c>
      <c r="O880" s="34">
        <f t="shared" ref="O880:O881" si="600">ROUND(G880*1/6,)</f>
        <v>10</v>
      </c>
      <c r="P880" s="34" t="str">
        <f t="shared" ref="P880:P881" si="601">IF(H880&gt;O880,"Above Benchmark","Below Benchmark")</f>
        <v>Below Benchmark</v>
      </c>
    </row>
    <row r="881" spans="1:29" ht="15.75" customHeight="1" x14ac:dyDescent="0.75">
      <c r="A881" s="5" t="s">
        <v>453</v>
      </c>
      <c r="B881" s="5" t="s">
        <v>67</v>
      </c>
      <c r="C881" s="5" t="s">
        <v>18</v>
      </c>
      <c r="D881" s="5" t="s">
        <v>21</v>
      </c>
      <c r="E881" s="6">
        <v>14</v>
      </c>
      <c r="F881" s="6">
        <v>2</v>
      </c>
      <c r="G881" s="6">
        <v>20</v>
      </c>
      <c r="H881" s="6">
        <v>4</v>
      </c>
      <c r="I881" s="5" t="str">
        <f>VLOOKUP(B881,Formulas_Majors!A$2:B$1000,2,FALSE)</f>
        <v>Mathematics</v>
      </c>
      <c r="J881" s="5"/>
      <c r="K881">
        <f t="shared" si="0"/>
        <v>6</v>
      </c>
      <c r="L881" s="7">
        <f t="shared" si="1"/>
        <v>0.42857142857142855</v>
      </c>
      <c r="M881" s="34">
        <f t="shared" si="598"/>
        <v>2</v>
      </c>
      <c r="N881" s="34" t="str">
        <f t="shared" si="599"/>
        <v>Below Benchmark</v>
      </c>
      <c r="O881" s="34">
        <f t="shared" si="600"/>
        <v>3</v>
      </c>
      <c r="P881" s="34" t="str">
        <f t="shared" si="601"/>
        <v>Above Benchmark</v>
      </c>
    </row>
    <row r="882" spans="1:29" ht="15.75" customHeight="1" x14ac:dyDescent="0.75">
      <c r="A882" s="5" t="s">
        <v>453</v>
      </c>
      <c r="B882" s="5" t="s">
        <v>606</v>
      </c>
      <c r="C882" s="5" t="s">
        <v>14</v>
      </c>
      <c r="D882" s="5" t="s">
        <v>23</v>
      </c>
      <c r="E882" s="6">
        <v>19</v>
      </c>
      <c r="F882" s="6">
        <v>6</v>
      </c>
      <c r="G882" s="6">
        <v>20</v>
      </c>
      <c r="H882" s="6">
        <v>4</v>
      </c>
      <c r="I882" s="5" t="str">
        <f>VLOOKUP(B882,Formulas_Majors!A$2:B$1000,2,FALSE)</f>
        <v>Mathematics</v>
      </c>
      <c r="J882" s="5"/>
      <c r="K882">
        <f t="shared" si="0"/>
        <v>1</v>
      </c>
      <c r="L882" s="7">
        <f t="shared" si="1"/>
        <v>5.2631578947368418E-2</v>
      </c>
      <c r="M882" s="34">
        <f t="shared" ref="M882:M883" si="602">ROUND(E882*1/3,)</f>
        <v>6</v>
      </c>
      <c r="N882" s="34" t="str">
        <f t="shared" ref="N882:N883" si="603">IF(F882&gt;M882,"Above Benchmark","Below Benchmark")</f>
        <v>Below Benchmark</v>
      </c>
      <c r="O882" s="34">
        <f t="shared" ref="O882:O883" si="604">ROUND(G882*1/3,)</f>
        <v>7</v>
      </c>
      <c r="P882" s="34" t="str">
        <f t="shared" ref="P882:P883" si="605">IF(H882&gt;O882,"Above Benchmark", "Below Benchmark")</f>
        <v>Below Benchmark</v>
      </c>
    </row>
    <row r="883" spans="1:29" ht="15.75" customHeight="1" x14ac:dyDescent="0.75">
      <c r="A883" s="5" t="s">
        <v>453</v>
      </c>
      <c r="B883" s="5" t="s">
        <v>606</v>
      </c>
      <c r="C883" s="5" t="s">
        <v>14</v>
      </c>
      <c r="D883" s="5" t="s">
        <v>23</v>
      </c>
      <c r="E883" s="6">
        <v>14</v>
      </c>
      <c r="F883" s="6">
        <v>2</v>
      </c>
      <c r="G883" s="6"/>
      <c r="H883" s="6"/>
      <c r="I883" s="5" t="str">
        <f>VLOOKUP(B883,Formulas_Majors!A$2:B$1000,2,FALSE)</f>
        <v>Mathematics</v>
      </c>
      <c r="J883" s="5"/>
      <c r="K883">
        <f t="shared" si="0"/>
        <v>-14</v>
      </c>
      <c r="L883" s="7">
        <f t="shared" si="1"/>
        <v>-1</v>
      </c>
      <c r="M883" s="34">
        <f t="shared" si="602"/>
        <v>5</v>
      </c>
      <c r="N883" s="34" t="str">
        <f t="shared" si="603"/>
        <v>Below Benchmark</v>
      </c>
      <c r="O883" s="34">
        <f t="shared" si="604"/>
        <v>0</v>
      </c>
      <c r="P883" s="34" t="str">
        <f t="shared" si="605"/>
        <v>Below Benchmark</v>
      </c>
    </row>
    <row r="884" spans="1:29" ht="15.75" customHeight="1" x14ac:dyDescent="0.75">
      <c r="A884" s="5" t="s">
        <v>453</v>
      </c>
      <c r="B884" s="5" t="s">
        <v>607</v>
      </c>
      <c r="C884" s="5" t="s">
        <v>18</v>
      </c>
      <c r="D884" s="5" t="s">
        <v>21</v>
      </c>
      <c r="E884" s="6">
        <v>133</v>
      </c>
      <c r="F884" s="6">
        <v>39</v>
      </c>
      <c r="G884" s="6">
        <v>131</v>
      </c>
      <c r="H884" s="6">
        <v>46</v>
      </c>
      <c r="I884" s="5" t="str">
        <f>VLOOKUP(B884,Formulas_Majors!A$2:B$1000,2,FALSE)</f>
        <v>Performance and Fine Arts</v>
      </c>
      <c r="J884" s="5"/>
      <c r="K884">
        <f t="shared" si="0"/>
        <v>-2</v>
      </c>
      <c r="L884" s="7">
        <f t="shared" si="1"/>
        <v>-1.5037593984962405E-2</v>
      </c>
      <c r="M884" s="34">
        <f t="shared" ref="M884:M885" si="606">ROUND(E884*1/6,)</f>
        <v>22</v>
      </c>
      <c r="N884" s="34" t="str">
        <f t="shared" ref="N884:N885" si="607">IF(F884&gt;M884, "Above Benchmark", "Below Benchmark")</f>
        <v>Above Benchmark</v>
      </c>
      <c r="O884" s="34">
        <f t="shared" ref="O884:O885" si="608">ROUND(G884*1/6,)</f>
        <v>22</v>
      </c>
      <c r="P884" s="34" t="str">
        <f t="shared" ref="P884:P885" si="609">IF(H884&gt;O884,"Above Benchmark","Below Benchmark")</f>
        <v>Above Benchmark</v>
      </c>
    </row>
    <row r="885" spans="1:29" ht="15.75" customHeight="1" x14ac:dyDescent="0.75">
      <c r="A885" s="5" t="s">
        <v>453</v>
      </c>
      <c r="B885" s="5" t="s">
        <v>608</v>
      </c>
      <c r="C885" s="5" t="s">
        <v>18</v>
      </c>
      <c r="D885" s="5" t="s">
        <v>21</v>
      </c>
      <c r="E885" s="6">
        <v>130</v>
      </c>
      <c r="F885" s="6">
        <v>34</v>
      </c>
      <c r="G885" s="6">
        <v>128</v>
      </c>
      <c r="H885" s="6">
        <v>23</v>
      </c>
      <c r="I885" s="5" t="str">
        <f>VLOOKUP(B885,Formulas_Majors!A$2:B$1000,2,FALSE)</f>
        <v>Performance and Fine Arts</v>
      </c>
      <c r="J885" s="5"/>
      <c r="K885">
        <f t="shared" si="0"/>
        <v>-2</v>
      </c>
      <c r="L885" s="7">
        <f t="shared" si="1"/>
        <v>-1.5384615384615385E-2</v>
      </c>
      <c r="M885" s="34">
        <f t="shared" si="606"/>
        <v>22</v>
      </c>
      <c r="N885" s="34" t="str">
        <f t="shared" si="607"/>
        <v>Above Benchmark</v>
      </c>
      <c r="O885" s="34">
        <f t="shared" si="608"/>
        <v>21</v>
      </c>
      <c r="P885" s="34" t="str">
        <f t="shared" si="609"/>
        <v>Above Benchmark</v>
      </c>
    </row>
    <row r="886" spans="1:29" ht="15.75" customHeight="1" x14ac:dyDescent="0.75">
      <c r="A886" s="5" t="s">
        <v>453</v>
      </c>
      <c r="B886" s="5" t="s">
        <v>609</v>
      </c>
      <c r="C886" s="5" t="s">
        <v>14</v>
      </c>
      <c r="D886" s="5" t="s">
        <v>41</v>
      </c>
      <c r="E886" s="6">
        <v>215</v>
      </c>
      <c r="F886" s="6">
        <v>98</v>
      </c>
      <c r="G886" s="6">
        <v>212</v>
      </c>
      <c r="H886" s="6">
        <v>89</v>
      </c>
      <c r="I886" s="5" t="str">
        <f>VLOOKUP(B886,Formulas_Majors!A$2:B$1000,2,FALSE)</f>
        <v>Education</v>
      </c>
      <c r="J886" s="5"/>
      <c r="K886">
        <f t="shared" si="0"/>
        <v>-3</v>
      </c>
      <c r="L886" s="7">
        <f t="shared" si="1"/>
        <v>-1.3953488372093023E-2</v>
      </c>
      <c r="M886" s="34">
        <f t="shared" ref="M886:M891" si="610">ROUND(E886*1/3,)</f>
        <v>72</v>
      </c>
      <c r="N886" s="34" t="str">
        <f t="shared" ref="N886:N891" si="611">IF(F886&gt;M886,"Above Benchmark","Below Benchmark")</f>
        <v>Above Benchmark</v>
      </c>
      <c r="O886" s="34">
        <f t="shared" ref="O886:O891" si="612">ROUND(G886*1/3,)</f>
        <v>71</v>
      </c>
      <c r="P886" s="34" t="str">
        <f t="shared" ref="P886:P891" si="613">IF(H886&gt;O886,"Above Benchmark", "Below Benchmark")</f>
        <v>Above Benchmark</v>
      </c>
    </row>
    <row r="887" spans="1:29" ht="15.75" customHeight="1" x14ac:dyDescent="0.75">
      <c r="A887" s="5" t="s">
        <v>453</v>
      </c>
      <c r="B887" s="5" t="s">
        <v>610</v>
      </c>
      <c r="C887" s="5" t="s">
        <v>14</v>
      </c>
      <c r="D887" s="5" t="s">
        <v>41</v>
      </c>
      <c r="E887" s="6">
        <v>2</v>
      </c>
      <c r="F887" s="6">
        <v>1</v>
      </c>
      <c r="G887" s="6">
        <v>1</v>
      </c>
      <c r="H887" s="6">
        <v>1</v>
      </c>
      <c r="I887" s="5" t="str">
        <f>VLOOKUP(B887,Formulas_Majors!A$2:B$1000,2,FALSE)</f>
        <v>Education</v>
      </c>
      <c r="J887" s="5"/>
      <c r="K887">
        <f t="shared" si="0"/>
        <v>-1</v>
      </c>
      <c r="L887" s="7">
        <f t="shared" si="1"/>
        <v>-0.5</v>
      </c>
      <c r="M887" s="34">
        <f t="shared" si="610"/>
        <v>1</v>
      </c>
      <c r="N887" s="34" t="str">
        <f t="shared" si="611"/>
        <v>Below Benchmark</v>
      </c>
      <c r="O887" s="34">
        <f t="shared" si="612"/>
        <v>0</v>
      </c>
      <c r="P887" s="34" t="str">
        <f t="shared" si="613"/>
        <v>Above Benchmark</v>
      </c>
    </row>
    <row r="888" spans="1:29" ht="15.75" customHeight="1" x14ac:dyDescent="0.75">
      <c r="A888" s="5" t="s">
        <v>453</v>
      </c>
      <c r="B888" s="5" t="s">
        <v>611</v>
      </c>
      <c r="C888" s="5" t="s">
        <v>14</v>
      </c>
      <c r="D888" s="5" t="s">
        <v>41</v>
      </c>
      <c r="E888" s="6">
        <v>7</v>
      </c>
      <c r="F888" s="6">
        <v>6</v>
      </c>
      <c r="G888" s="6">
        <v>9</v>
      </c>
      <c r="H888" s="6">
        <v>4</v>
      </c>
      <c r="I888" s="5" t="str">
        <f>VLOOKUP(B888,Formulas_Majors!A$2:B$1000,2,FALSE)</f>
        <v>Education</v>
      </c>
      <c r="J888" s="5"/>
      <c r="K888">
        <f t="shared" si="0"/>
        <v>2</v>
      </c>
      <c r="L888" s="7">
        <f t="shared" si="1"/>
        <v>0.2857142857142857</v>
      </c>
      <c r="M888" s="34">
        <f t="shared" si="610"/>
        <v>2</v>
      </c>
      <c r="N888" s="34" t="str">
        <f t="shared" si="611"/>
        <v>Above Benchmark</v>
      </c>
      <c r="O888" s="34">
        <f t="shared" si="612"/>
        <v>3</v>
      </c>
      <c r="P888" s="34" t="str">
        <f t="shared" si="613"/>
        <v>Above Benchmark</v>
      </c>
    </row>
    <row r="889" spans="1:29" ht="15.75" customHeight="1" x14ac:dyDescent="0.75">
      <c r="A889" s="5" t="s">
        <v>453</v>
      </c>
      <c r="B889" s="5" t="s">
        <v>612</v>
      </c>
      <c r="C889" s="5" t="s">
        <v>14</v>
      </c>
      <c r="D889" s="5" t="s">
        <v>41</v>
      </c>
      <c r="E889" s="6">
        <v>1</v>
      </c>
      <c r="F889" s="6">
        <v>4</v>
      </c>
      <c r="G889" s="6">
        <v>0</v>
      </c>
      <c r="H889" s="6">
        <v>0</v>
      </c>
      <c r="I889" s="5" t="str">
        <f>VLOOKUP(B889,Formulas_Majors!A$2:B$1000,2,FALSE)</f>
        <v>Education</v>
      </c>
      <c r="J889" s="5"/>
      <c r="K889">
        <f t="shared" si="0"/>
        <v>-1</v>
      </c>
      <c r="L889" s="7">
        <f t="shared" si="1"/>
        <v>-1</v>
      </c>
      <c r="M889" s="34">
        <f t="shared" si="610"/>
        <v>0</v>
      </c>
      <c r="N889" s="34" t="str">
        <f t="shared" si="611"/>
        <v>Above Benchmark</v>
      </c>
      <c r="O889" s="34">
        <f t="shared" si="612"/>
        <v>0</v>
      </c>
      <c r="P889" s="34" t="str">
        <f t="shared" si="613"/>
        <v>Below Benchmark</v>
      </c>
    </row>
    <row r="890" spans="1:29" ht="15.75" customHeight="1" x14ac:dyDescent="0.75">
      <c r="A890" s="5" t="s">
        <v>453</v>
      </c>
      <c r="B890" s="5" t="s">
        <v>613</v>
      </c>
      <c r="C890" s="5" t="s">
        <v>14</v>
      </c>
      <c r="D890" s="5" t="s">
        <v>41</v>
      </c>
      <c r="E890" s="6">
        <v>22</v>
      </c>
      <c r="F890" s="6">
        <v>4</v>
      </c>
      <c r="G890" s="6">
        <v>22</v>
      </c>
      <c r="H890" s="6">
        <v>12</v>
      </c>
      <c r="I890" s="5" t="str">
        <f>VLOOKUP(B890,Formulas_Majors!A$2:B$1000,2,FALSE)</f>
        <v>Education</v>
      </c>
      <c r="J890" s="5"/>
      <c r="K890">
        <f t="shared" si="0"/>
        <v>0</v>
      </c>
      <c r="L890" s="7">
        <f t="shared" si="1"/>
        <v>0</v>
      </c>
      <c r="M890" s="34">
        <f t="shared" si="610"/>
        <v>7</v>
      </c>
      <c r="N890" s="34" t="str">
        <f t="shared" si="611"/>
        <v>Below Benchmark</v>
      </c>
      <c r="O890" s="34">
        <f t="shared" si="612"/>
        <v>7</v>
      </c>
      <c r="P890" s="34" t="str">
        <f t="shared" si="613"/>
        <v>Above Benchmark</v>
      </c>
    </row>
    <row r="891" spans="1:29" ht="15.75" customHeight="1" x14ac:dyDescent="0.75">
      <c r="A891" s="5" t="s">
        <v>453</v>
      </c>
      <c r="B891" s="5" t="s">
        <v>614</v>
      </c>
      <c r="C891" s="5" t="s">
        <v>14</v>
      </c>
      <c r="D891" s="5" t="s">
        <v>41</v>
      </c>
      <c r="E891" s="6">
        <v>4</v>
      </c>
      <c r="F891" s="6">
        <v>2</v>
      </c>
      <c r="G891" s="6">
        <v>5</v>
      </c>
      <c r="H891" s="6">
        <v>1</v>
      </c>
      <c r="I891" s="5" t="str">
        <f>VLOOKUP(B891,Formulas_Majors!A$2:B$1000,2,FALSE)</f>
        <v>Education</v>
      </c>
      <c r="J891" s="5"/>
      <c r="K891">
        <f t="shared" si="0"/>
        <v>1</v>
      </c>
      <c r="L891" s="7">
        <f t="shared" si="1"/>
        <v>0.25</v>
      </c>
      <c r="M891" s="34">
        <f t="shared" si="610"/>
        <v>1</v>
      </c>
      <c r="N891" s="34" t="str">
        <f t="shared" si="611"/>
        <v>Above Benchmark</v>
      </c>
      <c r="O891" s="34">
        <f t="shared" si="612"/>
        <v>2</v>
      </c>
      <c r="P891" s="34" t="str">
        <f t="shared" si="613"/>
        <v>Below Benchmark</v>
      </c>
    </row>
    <row r="892" spans="1:29" ht="15.75" customHeight="1" x14ac:dyDescent="0.75">
      <c r="A892" s="5" t="s">
        <v>453</v>
      </c>
      <c r="B892" s="5" t="s">
        <v>615</v>
      </c>
      <c r="C892" s="5" t="s">
        <v>73</v>
      </c>
      <c r="D892" s="5" t="s">
        <v>154</v>
      </c>
      <c r="E892" s="6">
        <v>24</v>
      </c>
      <c r="F892" s="6">
        <v>24</v>
      </c>
      <c r="G892" s="6">
        <v>13</v>
      </c>
      <c r="H892" s="6">
        <v>17</v>
      </c>
      <c r="I892" s="5" t="str">
        <f>VLOOKUP(B892,Formulas_Majors!A$2:B$1000,2,FALSE)</f>
        <v>Education</v>
      </c>
      <c r="J892" s="5"/>
      <c r="K892">
        <f t="shared" si="0"/>
        <v>-11</v>
      </c>
      <c r="L892" s="7">
        <f t="shared" si="1"/>
        <v>-0.45833333333333331</v>
      </c>
      <c r="M892" s="35"/>
      <c r="N892" s="35"/>
      <c r="O892" s="36"/>
      <c r="P892" s="36"/>
      <c r="Q892" s="8"/>
      <c r="R892" s="8"/>
      <c r="S892" s="8"/>
      <c r="T892" s="8"/>
      <c r="U892" s="8"/>
      <c r="V892" s="8"/>
      <c r="W892" s="8"/>
      <c r="X892" s="8"/>
      <c r="Y892" s="8"/>
      <c r="Z892" s="8"/>
      <c r="AA892" s="8"/>
      <c r="AB892" s="8"/>
      <c r="AC892" s="8"/>
    </row>
    <row r="893" spans="1:29" ht="15.75" customHeight="1" x14ac:dyDescent="0.75">
      <c r="A893" s="5" t="s">
        <v>453</v>
      </c>
      <c r="B893" s="5" t="s">
        <v>615</v>
      </c>
      <c r="C893" s="5" t="s">
        <v>14</v>
      </c>
      <c r="D893" s="5" t="s">
        <v>23</v>
      </c>
      <c r="E893" s="6">
        <v>156</v>
      </c>
      <c r="F893" s="6">
        <v>81</v>
      </c>
      <c r="G893" s="6">
        <v>159</v>
      </c>
      <c r="H893" s="6">
        <v>58</v>
      </c>
      <c r="I893" s="5" t="str">
        <f>VLOOKUP(B893,Formulas_Majors!A$2:B$1000,2,FALSE)</f>
        <v>Education</v>
      </c>
      <c r="J893" s="5"/>
      <c r="K893">
        <f t="shared" si="0"/>
        <v>3</v>
      </c>
      <c r="L893" s="7">
        <f t="shared" si="1"/>
        <v>1.9230769230769232E-2</v>
      </c>
      <c r="M893" s="34">
        <f t="shared" ref="M893:M894" si="614">ROUND(E893*1/3,)</f>
        <v>52</v>
      </c>
      <c r="N893" s="34" t="str">
        <f t="shared" ref="N893:N894" si="615">IF(F893&gt;M893,"Above Benchmark","Below Benchmark")</f>
        <v>Above Benchmark</v>
      </c>
      <c r="O893" s="34">
        <f t="shared" ref="O893:O894" si="616">ROUND(G893*1/3,)</f>
        <v>53</v>
      </c>
      <c r="P893" s="34" t="str">
        <f t="shared" ref="P893:P894" si="617">IF(H893&gt;O893,"Above Benchmark", "Below Benchmark")</f>
        <v>Above Benchmark</v>
      </c>
    </row>
    <row r="894" spans="1:29" ht="15.75" customHeight="1" x14ac:dyDescent="0.75">
      <c r="A894" s="5" t="s">
        <v>453</v>
      </c>
      <c r="B894" s="5" t="s">
        <v>397</v>
      </c>
      <c r="C894" s="5" t="s">
        <v>14</v>
      </c>
      <c r="D894" s="5" t="s">
        <v>23</v>
      </c>
      <c r="E894" s="6">
        <v>19</v>
      </c>
      <c r="F894" s="6">
        <v>37</v>
      </c>
      <c r="G894" s="6">
        <v>30</v>
      </c>
      <c r="H894" s="6">
        <v>15</v>
      </c>
      <c r="I894" s="5" t="str">
        <f>VLOOKUP(B894,Formulas_Majors!A$2:B$1000,2,FALSE)</f>
        <v>Education</v>
      </c>
      <c r="J894" s="5"/>
      <c r="K894">
        <f t="shared" si="0"/>
        <v>11</v>
      </c>
      <c r="L894" s="7">
        <f t="shared" si="1"/>
        <v>0.57894736842105265</v>
      </c>
      <c r="M894" s="34">
        <f t="shared" si="614"/>
        <v>6</v>
      </c>
      <c r="N894" s="34" t="str">
        <f t="shared" si="615"/>
        <v>Above Benchmark</v>
      </c>
      <c r="O894" s="34">
        <f t="shared" si="616"/>
        <v>10</v>
      </c>
      <c r="P894" s="34" t="str">
        <f t="shared" si="617"/>
        <v>Above Benchmark</v>
      </c>
      <c r="Q894" s="8"/>
      <c r="R894" s="8"/>
      <c r="S894" s="8"/>
      <c r="T894" s="8"/>
      <c r="U894" s="8"/>
      <c r="V894" s="8"/>
      <c r="W894" s="8"/>
      <c r="X894" s="8"/>
      <c r="Y894" s="8"/>
      <c r="Z894" s="8"/>
      <c r="AA894" s="8"/>
      <c r="AB894" s="8"/>
      <c r="AC894" s="8"/>
    </row>
    <row r="895" spans="1:29" ht="15.75" customHeight="1" x14ac:dyDescent="0.75">
      <c r="A895" s="5" t="s">
        <v>453</v>
      </c>
      <c r="B895" s="5" t="s">
        <v>616</v>
      </c>
      <c r="C895" s="5" t="s">
        <v>73</v>
      </c>
      <c r="D895" s="5" t="s">
        <v>158</v>
      </c>
      <c r="E895" s="6">
        <v>4</v>
      </c>
      <c r="F895" s="6">
        <v>0</v>
      </c>
      <c r="G895" s="6">
        <v>5</v>
      </c>
      <c r="H895" s="6">
        <v>2</v>
      </c>
      <c r="I895" s="5" t="str">
        <f>VLOOKUP(B895,Formulas_Majors!A$2:B$1000,2,FALSE)</f>
        <v>Education</v>
      </c>
      <c r="J895" s="5"/>
      <c r="K895">
        <f t="shared" si="0"/>
        <v>1</v>
      </c>
      <c r="L895" s="7">
        <f t="shared" si="1"/>
        <v>0.25</v>
      </c>
      <c r="M895" s="37"/>
      <c r="N895" s="37"/>
      <c r="O895" s="38"/>
      <c r="P895" s="38"/>
    </row>
    <row r="896" spans="1:29" ht="15.75" customHeight="1" x14ac:dyDescent="0.75">
      <c r="A896" s="5" t="s">
        <v>453</v>
      </c>
      <c r="B896" s="5" t="s">
        <v>617</v>
      </c>
      <c r="C896" s="5" t="s">
        <v>73</v>
      </c>
      <c r="D896" s="5" t="s">
        <v>154</v>
      </c>
      <c r="E896" s="6">
        <v>10</v>
      </c>
      <c r="F896" s="6">
        <v>0</v>
      </c>
      <c r="G896" s="6">
        <v>10</v>
      </c>
      <c r="H896" s="6">
        <v>6</v>
      </c>
      <c r="I896" s="5" t="str">
        <f>VLOOKUP(B896,Formulas_Majors!A$2:B$1000,2,FALSE)</f>
        <v>Education</v>
      </c>
      <c r="J896" s="5"/>
      <c r="K896">
        <f t="shared" si="0"/>
        <v>0</v>
      </c>
      <c r="L896" s="7">
        <f t="shared" si="1"/>
        <v>0</v>
      </c>
      <c r="M896" s="37"/>
      <c r="N896" s="37"/>
      <c r="O896" s="38"/>
      <c r="P896" s="38"/>
    </row>
    <row r="897" spans="1:16" ht="15.75" customHeight="1" x14ac:dyDescent="0.75">
      <c r="A897" s="5" t="s">
        <v>453</v>
      </c>
      <c r="B897" s="5" t="s">
        <v>293</v>
      </c>
      <c r="C897" s="5" t="s">
        <v>18</v>
      </c>
      <c r="D897" s="5" t="s">
        <v>21</v>
      </c>
      <c r="E897" s="6">
        <v>91</v>
      </c>
      <c r="F897" s="6">
        <v>25</v>
      </c>
      <c r="G897" s="6">
        <v>104</v>
      </c>
      <c r="H897" s="6">
        <v>23</v>
      </c>
      <c r="I897" s="5" t="str">
        <f>VLOOKUP(B897,Formulas_Majors!A$2:B$1000,2,FALSE)</f>
        <v>Performance and Fine Arts</v>
      </c>
      <c r="J897" s="5"/>
      <c r="K897">
        <f t="shared" si="0"/>
        <v>13</v>
      </c>
      <c r="L897" s="7">
        <f t="shared" si="1"/>
        <v>0.14285714285714285</v>
      </c>
      <c r="M897" s="34">
        <f>ROUND(E897*1/6,)</f>
        <v>15</v>
      </c>
      <c r="N897" s="34" t="str">
        <f>IF(F897&gt;M897, "Above Benchmark", "Below Benchmark")</f>
        <v>Above Benchmark</v>
      </c>
      <c r="O897" s="34">
        <f>ROUND(G897*1/6,)</f>
        <v>17</v>
      </c>
      <c r="P897" s="34" t="str">
        <f>IF(H897&gt;O897,"Above Benchmark","Below Benchmark")</f>
        <v>Above Benchmark</v>
      </c>
    </row>
    <row r="898" spans="1:16" ht="15.75" customHeight="1" x14ac:dyDescent="0.75">
      <c r="A898" s="5" t="s">
        <v>453</v>
      </c>
      <c r="B898" s="5" t="s">
        <v>293</v>
      </c>
      <c r="C898" s="5" t="s">
        <v>14</v>
      </c>
      <c r="D898" s="5" t="s">
        <v>23</v>
      </c>
      <c r="E898" s="6">
        <v>23</v>
      </c>
      <c r="F898" s="6">
        <v>7</v>
      </c>
      <c r="G898" s="6">
        <v>19</v>
      </c>
      <c r="H898" s="6">
        <v>7</v>
      </c>
      <c r="I898" s="5" t="str">
        <f>VLOOKUP(B898,Formulas_Majors!A$2:B$1000,2,FALSE)</f>
        <v>Performance and Fine Arts</v>
      </c>
      <c r="J898" s="5"/>
      <c r="K898">
        <f t="shared" si="0"/>
        <v>-4</v>
      </c>
      <c r="L898" s="7">
        <f t="shared" si="1"/>
        <v>-0.17391304347826086</v>
      </c>
      <c r="M898" s="34">
        <f t="shared" ref="M898:M900" si="618">ROUND(E898*1/3,)</f>
        <v>8</v>
      </c>
      <c r="N898" s="34" t="str">
        <f t="shared" ref="N898:N900" si="619">IF(F898&gt;M898,"Above Benchmark","Below Benchmark")</f>
        <v>Below Benchmark</v>
      </c>
      <c r="O898" s="34">
        <f t="shared" ref="O898:O900" si="620">ROUND(G898*1/3,)</f>
        <v>6</v>
      </c>
      <c r="P898" s="34" t="str">
        <f t="shared" ref="P898:P900" si="621">IF(H898&gt;O898,"Above Benchmark", "Below Benchmark")</f>
        <v>Above Benchmark</v>
      </c>
    </row>
    <row r="899" spans="1:16" ht="15.75" customHeight="1" x14ac:dyDescent="0.75">
      <c r="A899" s="5" t="s">
        <v>453</v>
      </c>
      <c r="B899" s="5" t="s">
        <v>618</v>
      </c>
      <c r="C899" s="5" t="s">
        <v>14</v>
      </c>
      <c r="D899" s="5" t="s">
        <v>406</v>
      </c>
      <c r="E899" s="6">
        <v>102</v>
      </c>
      <c r="F899" s="6">
        <v>40</v>
      </c>
      <c r="G899" s="6">
        <v>112</v>
      </c>
      <c r="H899" s="6">
        <v>30</v>
      </c>
      <c r="I899" s="5" t="str">
        <f>VLOOKUP(B899,Formulas_Majors!A$2:B$1000,2,FALSE)</f>
        <v>Government</v>
      </c>
      <c r="J899" s="5"/>
      <c r="K899">
        <f t="shared" si="0"/>
        <v>10</v>
      </c>
      <c r="L899" s="7">
        <f t="shared" si="1"/>
        <v>9.8039215686274508E-2</v>
      </c>
      <c r="M899" s="34">
        <f t="shared" si="618"/>
        <v>34</v>
      </c>
      <c r="N899" s="34" t="str">
        <f t="shared" si="619"/>
        <v>Above Benchmark</v>
      </c>
      <c r="O899" s="34">
        <f t="shared" si="620"/>
        <v>37</v>
      </c>
      <c r="P899" s="34" t="str">
        <f t="shared" si="621"/>
        <v>Below Benchmark</v>
      </c>
    </row>
    <row r="900" spans="1:16" ht="15.75" customHeight="1" x14ac:dyDescent="0.75">
      <c r="A900" s="5" t="s">
        <v>453</v>
      </c>
      <c r="B900" s="5" t="s">
        <v>619</v>
      </c>
      <c r="C900" s="5" t="s">
        <v>14</v>
      </c>
      <c r="D900" s="5" t="s">
        <v>16</v>
      </c>
      <c r="E900" s="6">
        <v>56</v>
      </c>
      <c r="F900" s="6">
        <v>20</v>
      </c>
      <c r="G900" s="6">
        <v>65</v>
      </c>
      <c r="H900" s="6">
        <v>21</v>
      </c>
      <c r="I900" s="5" t="str">
        <f>VLOOKUP(B900,Formulas_Majors!A$2:B$1000,2,FALSE)</f>
        <v>Government</v>
      </c>
      <c r="J900" s="5"/>
      <c r="K900">
        <f t="shared" si="0"/>
        <v>9</v>
      </c>
      <c r="L900" s="7">
        <f t="shared" si="1"/>
        <v>0.16071428571428573</v>
      </c>
      <c r="M900" s="34">
        <f t="shared" si="618"/>
        <v>19</v>
      </c>
      <c r="N900" s="34" t="str">
        <f t="shared" si="619"/>
        <v>Above Benchmark</v>
      </c>
      <c r="O900" s="34">
        <f t="shared" si="620"/>
        <v>22</v>
      </c>
      <c r="P900" s="34" t="str">
        <f t="shared" si="621"/>
        <v>Below Benchmark</v>
      </c>
    </row>
    <row r="901" spans="1:16" ht="15.75" customHeight="1" x14ac:dyDescent="0.75">
      <c r="A901" s="5" t="s">
        <v>453</v>
      </c>
      <c r="B901" s="5" t="s">
        <v>432</v>
      </c>
      <c r="C901" s="5" t="s">
        <v>18</v>
      </c>
      <c r="D901" s="5" t="s">
        <v>21</v>
      </c>
      <c r="E901" s="6">
        <v>55</v>
      </c>
      <c r="F901" s="6">
        <v>14</v>
      </c>
      <c r="G901" s="6">
        <v>59</v>
      </c>
      <c r="H901" s="6">
        <v>17</v>
      </c>
      <c r="I901" s="5" t="str">
        <f>VLOOKUP(B901,Formulas_Majors!A$2:B$1000,2,FALSE)</f>
        <v>Government</v>
      </c>
      <c r="J901" s="5"/>
      <c r="K901">
        <f t="shared" si="0"/>
        <v>4</v>
      </c>
      <c r="L901" s="7">
        <f t="shared" si="1"/>
        <v>7.2727272727272724E-2</v>
      </c>
      <c r="M901" s="34">
        <f>ROUND(E901*1/6,)</f>
        <v>9</v>
      </c>
      <c r="N901" s="34" t="str">
        <f>IF(F901&gt;M901, "Above Benchmark", "Below Benchmark")</f>
        <v>Above Benchmark</v>
      </c>
      <c r="O901" s="34">
        <f>ROUND(G901*1/6,)</f>
        <v>10</v>
      </c>
      <c r="P901" s="34" t="str">
        <f>IF(H901&gt;O901,"Above Benchmark","Below Benchmark")</f>
        <v>Above Benchmark</v>
      </c>
    </row>
    <row r="902" spans="1:16" ht="15.75" customHeight="1" x14ac:dyDescent="0.75">
      <c r="A902" s="5" t="s">
        <v>453</v>
      </c>
      <c r="B902" s="5" t="s">
        <v>620</v>
      </c>
      <c r="C902" s="5" t="s">
        <v>14</v>
      </c>
      <c r="D902" s="5" t="s">
        <v>23</v>
      </c>
      <c r="E902" s="6">
        <v>1</v>
      </c>
      <c r="F902" s="6">
        <v>0</v>
      </c>
      <c r="G902" s="6">
        <v>2</v>
      </c>
      <c r="H902" s="6">
        <v>0</v>
      </c>
      <c r="I902" s="5" t="str">
        <f>VLOOKUP(B902,Formulas_Majors!A$2:B$1000,2,FALSE)</f>
        <v>Education</v>
      </c>
      <c r="J902" s="5"/>
      <c r="K902">
        <f t="shared" si="0"/>
        <v>1</v>
      </c>
      <c r="L902" s="7">
        <f t="shared" si="1"/>
        <v>1</v>
      </c>
      <c r="M902" s="34">
        <f t="shared" ref="M902:M903" si="622">ROUND(E902*1/3,)</f>
        <v>0</v>
      </c>
      <c r="N902" s="34" t="str">
        <f t="shared" ref="N902:N903" si="623">IF(F902&gt;M902,"Above Benchmark","Below Benchmark")</f>
        <v>Below Benchmark</v>
      </c>
      <c r="O902" s="34">
        <f t="shared" ref="O902:O903" si="624">ROUND(G902*1/3,)</f>
        <v>1</v>
      </c>
      <c r="P902" s="34" t="str">
        <f t="shared" ref="P902:P903" si="625">IF(H902&gt;O902,"Above Benchmark", "Below Benchmark")</f>
        <v>Below Benchmark</v>
      </c>
    </row>
    <row r="903" spans="1:16" ht="15.75" customHeight="1" x14ac:dyDescent="0.75">
      <c r="A903" s="5" t="s">
        <v>453</v>
      </c>
      <c r="B903" s="5" t="s">
        <v>621</v>
      </c>
      <c r="C903" s="5" t="s">
        <v>14</v>
      </c>
      <c r="D903" s="5" t="s">
        <v>23</v>
      </c>
      <c r="E903" s="6">
        <v>24</v>
      </c>
      <c r="F903" s="6">
        <v>2</v>
      </c>
      <c r="G903" s="6">
        <v>26</v>
      </c>
      <c r="H903" s="6">
        <v>6</v>
      </c>
      <c r="I903" s="5" t="str">
        <f>VLOOKUP(B903,Formulas_Majors!A$2:B$1000,2,FALSE)</f>
        <v>Education</v>
      </c>
      <c r="J903" s="5"/>
      <c r="K903">
        <f t="shared" si="0"/>
        <v>2</v>
      </c>
      <c r="L903" s="7">
        <f t="shared" si="1"/>
        <v>8.3333333333333329E-2</v>
      </c>
      <c r="M903" s="34">
        <f t="shared" si="622"/>
        <v>8</v>
      </c>
      <c r="N903" s="34" t="str">
        <f t="shared" si="623"/>
        <v>Below Benchmark</v>
      </c>
      <c r="O903" s="34">
        <f t="shared" si="624"/>
        <v>9</v>
      </c>
      <c r="P903" s="34" t="str">
        <f t="shared" si="625"/>
        <v>Below Benchmark</v>
      </c>
    </row>
    <row r="904" spans="1:16" ht="15.75" customHeight="1" x14ac:dyDescent="0.75">
      <c r="A904" s="5" t="s">
        <v>453</v>
      </c>
      <c r="B904" s="5" t="s">
        <v>622</v>
      </c>
      <c r="C904" s="5" t="s">
        <v>18</v>
      </c>
      <c r="D904" s="5" t="s">
        <v>21</v>
      </c>
      <c r="E904" s="6">
        <v>82</v>
      </c>
      <c r="F904" s="6">
        <v>23</v>
      </c>
      <c r="G904" s="6">
        <v>81</v>
      </c>
      <c r="H904" s="6">
        <v>22</v>
      </c>
      <c r="I904" s="5" t="str">
        <f>VLOOKUP(B904,Formulas_Majors!A$2:B$1000,2,FALSE)</f>
        <v>Liberal Arts</v>
      </c>
      <c r="J904" s="5"/>
      <c r="K904">
        <f t="shared" si="0"/>
        <v>-1</v>
      </c>
      <c r="L904" s="7">
        <f t="shared" si="1"/>
        <v>-1.2195121951219513E-2</v>
      </c>
      <c r="M904" s="34">
        <f t="shared" ref="M904:M905" si="626">ROUND(E904*1/6,)</f>
        <v>14</v>
      </c>
      <c r="N904" s="34" t="str">
        <f t="shared" ref="N904:N905" si="627">IF(F904&gt;M904, "Above Benchmark", "Below Benchmark")</f>
        <v>Above Benchmark</v>
      </c>
      <c r="O904" s="34">
        <f t="shared" ref="O904:O905" si="628">ROUND(G904*1/6,)</f>
        <v>14</v>
      </c>
      <c r="P904" s="34" t="str">
        <f t="shared" ref="P904:P905" si="629">IF(H904&gt;O904,"Above Benchmark","Below Benchmark")</f>
        <v>Above Benchmark</v>
      </c>
    </row>
    <row r="905" spans="1:16" ht="15.75" customHeight="1" x14ac:dyDescent="0.75">
      <c r="A905" s="5" t="s">
        <v>623</v>
      </c>
      <c r="B905" s="5" t="s">
        <v>149</v>
      </c>
      <c r="C905" s="5" t="s">
        <v>18</v>
      </c>
      <c r="D905" s="5" t="s">
        <v>21</v>
      </c>
      <c r="E905" s="6">
        <v>54</v>
      </c>
      <c r="F905" s="6">
        <v>9</v>
      </c>
      <c r="G905" s="6">
        <v>47</v>
      </c>
      <c r="H905" s="6">
        <v>14</v>
      </c>
      <c r="I905" s="5" t="str">
        <f>VLOOKUP(B905,Formulas_Majors!A$2:B$1000,2,FALSE)</f>
        <v>Liberal Arts</v>
      </c>
      <c r="J905" s="5"/>
      <c r="K905">
        <f t="shared" si="0"/>
        <v>-7</v>
      </c>
      <c r="L905" s="7">
        <f t="shared" si="1"/>
        <v>-0.12962962962962962</v>
      </c>
      <c r="M905" s="34">
        <f t="shared" si="626"/>
        <v>9</v>
      </c>
      <c r="N905" s="34" t="str">
        <f t="shared" si="627"/>
        <v>Below Benchmark</v>
      </c>
      <c r="O905" s="34">
        <f t="shared" si="628"/>
        <v>8</v>
      </c>
      <c r="P905" s="34" t="str">
        <f t="shared" si="629"/>
        <v>Above Benchmark</v>
      </c>
    </row>
    <row r="906" spans="1:16" ht="15.75" customHeight="1" x14ac:dyDescent="0.75">
      <c r="A906" s="5" t="s">
        <v>623</v>
      </c>
      <c r="B906" s="5" t="s">
        <v>624</v>
      </c>
      <c r="C906" s="5" t="s">
        <v>73</v>
      </c>
      <c r="D906" s="5" t="s">
        <v>158</v>
      </c>
      <c r="E906" s="6">
        <v>2</v>
      </c>
      <c r="F906" s="6">
        <v>7</v>
      </c>
      <c r="G906" s="6">
        <v>2</v>
      </c>
      <c r="H906" s="6">
        <v>5</v>
      </c>
      <c r="I906" s="5" t="str">
        <f>VLOOKUP(B906,Formulas_Majors!A$2:B$1000,2,FALSE)</f>
        <v>Criminal Justice</v>
      </c>
      <c r="J906" s="5"/>
      <c r="K906">
        <f t="shared" si="0"/>
        <v>0</v>
      </c>
      <c r="L906" s="7">
        <f t="shared" si="1"/>
        <v>0</v>
      </c>
      <c r="M906" s="37"/>
      <c r="N906" s="37"/>
      <c r="O906" s="38"/>
      <c r="P906" s="38"/>
    </row>
    <row r="907" spans="1:16" ht="15.75" customHeight="1" x14ac:dyDescent="0.75">
      <c r="A907" s="5" t="s">
        <v>623</v>
      </c>
      <c r="B907" s="5" t="s">
        <v>625</v>
      </c>
      <c r="C907" s="5" t="s">
        <v>18</v>
      </c>
      <c r="D907" s="5" t="s">
        <v>37</v>
      </c>
      <c r="E907" s="6">
        <v>15</v>
      </c>
      <c r="F907" s="6">
        <v>0</v>
      </c>
      <c r="G907" s="6">
        <v>25</v>
      </c>
      <c r="H907" s="6">
        <v>0</v>
      </c>
      <c r="I907" s="5" t="str">
        <f>VLOOKUP(B907,Formulas_Majors!A$2:B$1000,2,FALSE)</f>
        <v>Mathematics</v>
      </c>
      <c r="J907" s="5"/>
      <c r="K907">
        <f t="shared" si="0"/>
        <v>10</v>
      </c>
      <c r="L907" s="7">
        <f t="shared" si="1"/>
        <v>0.66666666666666663</v>
      </c>
      <c r="M907" s="34">
        <f t="shared" ref="M907:M909" si="630">ROUND(E907*1/6,)</f>
        <v>3</v>
      </c>
      <c r="N907" s="34" t="str">
        <f t="shared" ref="N907:N909" si="631">IF(F907&gt;M907, "Above Benchmark", "Below Benchmark")</f>
        <v>Below Benchmark</v>
      </c>
      <c r="O907" s="34">
        <f t="shared" ref="O907:O909" si="632">ROUND(G907*1/6,)</f>
        <v>4</v>
      </c>
      <c r="P907" s="34" t="str">
        <f t="shared" ref="P907:P909" si="633">IF(H907&gt;O907,"Above Benchmark","Below Benchmark")</f>
        <v>Below Benchmark</v>
      </c>
    </row>
    <row r="908" spans="1:16" ht="15.75" customHeight="1" x14ac:dyDescent="0.75">
      <c r="A908" s="5" t="s">
        <v>623</v>
      </c>
      <c r="B908" s="5" t="s">
        <v>626</v>
      </c>
      <c r="C908" s="5" t="s">
        <v>18</v>
      </c>
      <c r="D908" s="5" t="s">
        <v>37</v>
      </c>
      <c r="E908" s="6">
        <v>93</v>
      </c>
      <c r="F908" s="6">
        <v>27</v>
      </c>
      <c r="G908" s="6">
        <v>97</v>
      </c>
      <c r="H908" s="6">
        <v>19</v>
      </c>
      <c r="I908" s="5" t="str">
        <f>VLOOKUP(B908,Formulas_Majors!A$2:B$1000,2,FALSE)</f>
        <v>Natural Sciences</v>
      </c>
      <c r="J908" s="5"/>
      <c r="K908">
        <f t="shared" si="0"/>
        <v>4</v>
      </c>
      <c r="L908" s="7">
        <f t="shared" si="1"/>
        <v>4.3010752688172046E-2</v>
      </c>
      <c r="M908" s="34">
        <f t="shared" si="630"/>
        <v>16</v>
      </c>
      <c r="N908" s="34" t="str">
        <f t="shared" si="631"/>
        <v>Above Benchmark</v>
      </c>
      <c r="O908" s="34">
        <f t="shared" si="632"/>
        <v>16</v>
      </c>
      <c r="P908" s="34" t="str">
        <f t="shared" si="633"/>
        <v>Above Benchmark</v>
      </c>
    </row>
    <row r="909" spans="1:16" ht="15.75" customHeight="1" x14ac:dyDescent="0.75">
      <c r="A909" s="5" t="s">
        <v>623</v>
      </c>
      <c r="B909" s="5" t="s">
        <v>627</v>
      </c>
      <c r="C909" s="5" t="s">
        <v>18</v>
      </c>
      <c r="D909" s="5" t="s">
        <v>37</v>
      </c>
      <c r="E909" s="6">
        <v>637</v>
      </c>
      <c r="F909" s="6">
        <v>56</v>
      </c>
      <c r="G909" s="6">
        <v>827</v>
      </c>
      <c r="H909" s="6">
        <v>67</v>
      </c>
      <c r="I909" s="5" t="str">
        <f>VLOOKUP(B909,Formulas_Majors!A$2:B$1000,2,FALSE)</f>
        <v>Tech</v>
      </c>
      <c r="J909" s="5"/>
      <c r="K909">
        <f t="shared" si="0"/>
        <v>190</v>
      </c>
      <c r="L909" s="7">
        <f t="shared" si="1"/>
        <v>0.29827315541601257</v>
      </c>
      <c r="M909" s="34">
        <f t="shared" si="630"/>
        <v>106</v>
      </c>
      <c r="N909" s="34" t="str">
        <f t="shared" si="631"/>
        <v>Below Benchmark</v>
      </c>
      <c r="O909" s="34">
        <f t="shared" si="632"/>
        <v>138</v>
      </c>
      <c r="P909" s="34" t="str">
        <f t="shared" si="633"/>
        <v>Below Benchmark</v>
      </c>
    </row>
    <row r="910" spans="1:16" ht="15.75" customHeight="1" x14ac:dyDescent="0.75">
      <c r="A910" s="5" t="s">
        <v>623</v>
      </c>
      <c r="B910" s="5" t="s">
        <v>628</v>
      </c>
      <c r="C910" s="5" t="s">
        <v>73</v>
      </c>
      <c r="D910" s="5" t="s">
        <v>158</v>
      </c>
      <c r="E910" s="6">
        <v>7</v>
      </c>
      <c r="F910" s="6">
        <v>2</v>
      </c>
      <c r="G910" s="6">
        <v>7</v>
      </c>
      <c r="H910" s="6">
        <v>6</v>
      </c>
      <c r="I910" s="5" t="str">
        <f>VLOOKUP(B910,Formulas_Majors!A$2:B$1000,2,FALSE)</f>
        <v>Tech</v>
      </c>
      <c r="J910" s="5"/>
      <c r="K910">
        <f t="shared" si="0"/>
        <v>0</v>
      </c>
      <c r="L910" s="7">
        <f t="shared" si="1"/>
        <v>0</v>
      </c>
      <c r="M910" s="37"/>
      <c r="N910" s="37"/>
      <c r="O910" s="38"/>
      <c r="P910" s="38"/>
    </row>
    <row r="911" spans="1:16" ht="15.75" customHeight="1" x14ac:dyDescent="0.75">
      <c r="A911" s="5" t="s">
        <v>623</v>
      </c>
      <c r="B911" s="5" t="s">
        <v>629</v>
      </c>
      <c r="C911" s="5" t="s">
        <v>73</v>
      </c>
      <c r="D911" s="5" t="s">
        <v>158</v>
      </c>
      <c r="E911" s="6">
        <v>8</v>
      </c>
      <c r="F911" s="6">
        <v>3</v>
      </c>
      <c r="G911" s="6">
        <v>3</v>
      </c>
      <c r="H911" s="6">
        <v>19</v>
      </c>
      <c r="I911" s="5" t="str">
        <f>VLOOKUP(B911,Formulas_Majors!A$2:B$1000,2,FALSE)</f>
        <v>Criminal Justice</v>
      </c>
      <c r="J911" s="5"/>
      <c r="K911">
        <f t="shared" si="0"/>
        <v>-5</v>
      </c>
      <c r="L911" s="7">
        <f t="shared" si="1"/>
        <v>-0.625</v>
      </c>
      <c r="M911" s="37"/>
      <c r="N911" s="37"/>
      <c r="O911" s="38"/>
      <c r="P911" s="38"/>
    </row>
    <row r="912" spans="1:16" ht="15.75" customHeight="1" x14ac:dyDescent="0.75">
      <c r="A912" s="5" t="s">
        <v>623</v>
      </c>
      <c r="B912" s="5" t="s">
        <v>630</v>
      </c>
      <c r="C912" s="5" t="s">
        <v>73</v>
      </c>
      <c r="D912" s="5" t="s">
        <v>158</v>
      </c>
      <c r="E912" s="6">
        <v>28</v>
      </c>
      <c r="F912" s="6">
        <v>45</v>
      </c>
      <c r="G912" s="6">
        <v>12</v>
      </c>
      <c r="H912" s="6">
        <v>58</v>
      </c>
      <c r="I912" s="5" t="str">
        <f>VLOOKUP(B912,Formulas_Majors!A$2:B$1000,2,FALSE)</f>
        <v>Criminal Justice</v>
      </c>
      <c r="J912" s="5"/>
      <c r="K912">
        <f t="shared" si="0"/>
        <v>-16</v>
      </c>
      <c r="L912" s="7">
        <f t="shared" si="1"/>
        <v>-0.5714285714285714</v>
      </c>
      <c r="M912" s="37"/>
      <c r="N912" s="37"/>
      <c r="O912" s="38"/>
      <c r="P912" s="38"/>
    </row>
    <row r="913" spans="1:29" ht="15.75" customHeight="1" x14ac:dyDescent="0.75">
      <c r="A913" s="5" t="s">
        <v>623</v>
      </c>
      <c r="B913" s="5" t="s">
        <v>89</v>
      </c>
      <c r="C913" s="5" t="s">
        <v>18</v>
      </c>
      <c r="D913" s="5" t="s">
        <v>21</v>
      </c>
      <c r="E913" s="6">
        <v>4</v>
      </c>
      <c r="F913" s="6">
        <v>3</v>
      </c>
      <c r="G913" s="6"/>
      <c r="H913" s="6"/>
      <c r="I913" s="5" t="str">
        <f>VLOOKUP(B913,Formulas_Majors!A$2:B$1000,2,FALSE)</f>
        <v>Criminal Justice</v>
      </c>
      <c r="J913" s="5"/>
      <c r="K913">
        <f t="shared" si="0"/>
        <v>-4</v>
      </c>
      <c r="L913" s="7">
        <f t="shared" si="1"/>
        <v>-1</v>
      </c>
      <c r="M913" s="34">
        <f t="shared" ref="M913:M920" si="634">ROUND(E913*1/6,)</f>
        <v>1</v>
      </c>
      <c r="N913" s="34" t="str">
        <f t="shared" ref="N913:N920" si="635">IF(F913&gt;M913, "Above Benchmark", "Below Benchmark")</f>
        <v>Above Benchmark</v>
      </c>
      <c r="O913" s="34">
        <f t="shared" ref="O913:O920" si="636">ROUND(G913*1/6,)</f>
        <v>0</v>
      </c>
      <c r="P913" s="34" t="str">
        <f t="shared" ref="P913:P920" si="637">IF(H913&gt;O913,"Above Benchmark","Below Benchmark")</f>
        <v>Below Benchmark</v>
      </c>
    </row>
    <row r="914" spans="1:29" ht="15.75" customHeight="1" x14ac:dyDescent="0.75">
      <c r="A914" s="5" t="s">
        <v>623</v>
      </c>
      <c r="B914" s="5" t="s">
        <v>89</v>
      </c>
      <c r="C914" s="5" t="s">
        <v>18</v>
      </c>
      <c r="D914" s="5" t="s">
        <v>37</v>
      </c>
      <c r="E914" s="6">
        <v>608</v>
      </c>
      <c r="F914" s="6">
        <v>164</v>
      </c>
      <c r="G914" s="6">
        <v>689</v>
      </c>
      <c r="H914" s="6">
        <v>167</v>
      </c>
      <c r="I914" s="5" t="str">
        <f>VLOOKUP(B914,Formulas_Majors!A$2:B$1000,2,FALSE)</f>
        <v>Criminal Justice</v>
      </c>
      <c r="J914" s="5"/>
      <c r="K914">
        <f t="shared" si="0"/>
        <v>81</v>
      </c>
      <c r="L914" s="7">
        <f t="shared" si="1"/>
        <v>0.13322368421052633</v>
      </c>
      <c r="M914" s="34">
        <f t="shared" si="634"/>
        <v>101</v>
      </c>
      <c r="N914" s="34" t="str">
        <f t="shared" si="635"/>
        <v>Above Benchmark</v>
      </c>
      <c r="O914" s="34">
        <f t="shared" si="636"/>
        <v>115</v>
      </c>
      <c r="P914" s="34" t="str">
        <f t="shared" si="637"/>
        <v>Above Benchmark</v>
      </c>
    </row>
    <row r="915" spans="1:29" ht="15.75" customHeight="1" x14ac:dyDescent="0.75">
      <c r="A915" s="5" t="s">
        <v>623</v>
      </c>
      <c r="B915" s="5" t="s">
        <v>89</v>
      </c>
      <c r="C915" s="5" t="s">
        <v>18</v>
      </c>
      <c r="D915" s="5" t="s">
        <v>37</v>
      </c>
      <c r="E915" s="6">
        <v>172</v>
      </c>
      <c r="F915" s="6">
        <v>55</v>
      </c>
      <c r="G915" s="6">
        <v>184</v>
      </c>
      <c r="H915" s="6">
        <v>47</v>
      </c>
      <c r="I915" s="5" t="str">
        <f>VLOOKUP(B915,Formulas_Majors!A$2:B$1000,2,FALSE)</f>
        <v>Criminal Justice</v>
      </c>
      <c r="J915" s="5"/>
      <c r="K915">
        <f t="shared" si="0"/>
        <v>12</v>
      </c>
      <c r="L915" s="7">
        <f t="shared" si="1"/>
        <v>6.9767441860465115E-2</v>
      </c>
      <c r="M915" s="34">
        <f t="shared" si="634"/>
        <v>29</v>
      </c>
      <c r="N915" s="34" t="str">
        <f t="shared" si="635"/>
        <v>Above Benchmark</v>
      </c>
      <c r="O915" s="34">
        <f t="shared" si="636"/>
        <v>31</v>
      </c>
      <c r="P915" s="34" t="str">
        <f t="shared" si="637"/>
        <v>Above Benchmark</v>
      </c>
    </row>
    <row r="916" spans="1:29" ht="15.75" customHeight="1" x14ac:dyDescent="0.75">
      <c r="A916" s="5" t="s">
        <v>623</v>
      </c>
      <c r="B916" s="5" t="s">
        <v>89</v>
      </c>
      <c r="C916" s="5" t="s">
        <v>18</v>
      </c>
      <c r="D916" s="5" t="s">
        <v>37</v>
      </c>
      <c r="E916" s="6">
        <v>146</v>
      </c>
      <c r="F916" s="6">
        <v>28</v>
      </c>
      <c r="G916" s="6">
        <v>144</v>
      </c>
      <c r="H916" s="6">
        <v>47</v>
      </c>
      <c r="I916" s="5" t="str">
        <f>VLOOKUP(B916,Formulas_Majors!A$2:B$1000,2,FALSE)</f>
        <v>Criminal Justice</v>
      </c>
      <c r="J916" s="5"/>
      <c r="K916">
        <f t="shared" si="0"/>
        <v>-2</v>
      </c>
      <c r="L916" s="7">
        <f t="shared" si="1"/>
        <v>-1.3698630136986301E-2</v>
      </c>
      <c r="M916" s="34">
        <f t="shared" si="634"/>
        <v>24</v>
      </c>
      <c r="N916" s="34" t="str">
        <f t="shared" si="635"/>
        <v>Above Benchmark</v>
      </c>
      <c r="O916" s="34">
        <f t="shared" si="636"/>
        <v>24</v>
      </c>
      <c r="P916" s="34" t="str">
        <f t="shared" si="637"/>
        <v>Above Benchmark</v>
      </c>
      <c r="Q916" s="8"/>
      <c r="R916" s="8"/>
      <c r="S916" s="8"/>
      <c r="T916" s="8"/>
      <c r="U916" s="8"/>
      <c r="V916" s="8"/>
      <c r="W916" s="8"/>
      <c r="X916" s="8"/>
      <c r="Y916" s="8"/>
      <c r="Z916" s="8"/>
      <c r="AA916" s="8"/>
      <c r="AB916" s="8"/>
      <c r="AC916" s="8"/>
    </row>
    <row r="917" spans="1:29" ht="15.75" customHeight="1" x14ac:dyDescent="0.75">
      <c r="A917" s="5" t="s">
        <v>623</v>
      </c>
      <c r="B917" s="5" t="s">
        <v>89</v>
      </c>
      <c r="C917" s="5" t="s">
        <v>18</v>
      </c>
      <c r="D917" s="5" t="s">
        <v>37</v>
      </c>
      <c r="E917" s="6">
        <v>203</v>
      </c>
      <c r="F917" s="6">
        <v>67</v>
      </c>
      <c r="G917" s="6">
        <v>245</v>
      </c>
      <c r="H917" s="6">
        <v>75</v>
      </c>
      <c r="I917" s="5" t="str">
        <f>VLOOKUP(B917,Formulas_Majors!A$2:B$1000,2,FALSE)</f>
        <v>Criminal Justice</v>
      </c>
      <c r="J917" s="5"/>
      <c r="K917">
        <f t="shared" si="0"/>
        <v>42</v>
      </c>
      <c r="L917" s="7">
        <f t="shared" si="1"/>
        <v>0.20689655172413793</v>
      </c>
      <c r="M917" s="34">
        <f t="shared" si="634"/>
        <v>34</v>
      </c>
      <c r="N917" s="34" t="str">
        <f t="shared" si="635"/>
        <v>Above Benchmark</v>
      </c>
      <c r="O917" s="34">
        <f t="shared" si="636"/>
        <v>41</v>
      </c>
      <c r="P917" s="34" t="str">
        <f t="shared" si="637"/>
        <v>Above Benchmark</v>
      </c>
      <c r="Q917" s="8"/>
      <c r="R917" s="8"/>
      <c r="S917" s="8"/>
      <c r="T917" s="8"/>
      <c r="U917" s="8"/>
      <c r="V917" s="8"/>
      <c r="W917" s="8"/>
      <c r="X917" s="8"/>
      <c r="Y917" s="8"/>
      <c r="Z917" s="8"/>
      <c r="AA917" s="8"/>
      <c r="AB917" s="8"/>
      <c r="AC917" s="8"/>
    </row>
    <row r="918" spans="1:29" ht="15.75" customHeight="1" x14ac:dyDescent="0.75">
      <c r="A918" s="5" t="s">
        <v>623</v>
      </c>
      <c r="B918" s="5" t="s">
        <v>89</v>
      </c>
      <c r="C918" s="5" t="s">
        <v>18</v>
      </c>
      <c r="D918" s="5" t="s">
        <v>37</v>
      </c>
      <c r="E918" s="6">
        <v>305</v>
      </c>
      <c r="F918" s="6">
        <v>93</v>
      </c>
      <c r="G918" s="6">
        <v>314</v>
      </c>
      <c r="H918" s="6">
        <v>119</v>
      </c>
      <c r="I918" s="5" t="str">
        <f>VLOOKUP(B918,Formulas_Majors!A$2:B$1000,2,FALSE)</f>
        <v>Criminal Justice</v>
      </c>
      <c r="J918" s="5"/>
      <c r="K918">
        <f t="shared" si="0"/>
        <v>9</v>
      </c>
      <c r="L918" s="7">
        <f t="shared" si="1"/>
        <v>2.9508196721311476E-2</v>
      </c>
      <c r="M918" s="34">
        <f t="shared" si="634"/>
        <v>51</v>
      </c>
      <c r="N918" s="34" t="str">
        <f t="shared" si="635"/>
        <v>Above Benchmark</v>
      </c>
      <c r="O918" s="34">
        <f t="shared" si="636"/>
        <v>52</v>
      </c>
      <c r="P918" s="34" t="str">
        <f t="shared" si="637"/>
        <v>Above Benchmark</v>
      </c>
    </row>
    <row r="919" spans="1:29" ht="15.75" customHeight="1" x14ac:dyDescent="0.75">
      <c r="A919" s="5" t="s">
        <v>623</v>
      </c>
      <c r="B919" s="5" t="s">
        <v>89</v>
      </c>
      <c r="C919" s="5" t="s">
        <v>18</v>
      </c>
      <c r="D919" s="5" t="s">
        <v>37</v>
      </c>
      <c r="E919" s="6">
        <v>270</v>
      </c>
      <c r="F919" s="6">
        <v>82</v>
      </c>
      <c r="G919" s="6">
        <v>279</v>
      </c>
      <c r="H919" s="6">
        <v>96</v>
      </c>
      <c r="I919" s="5" t="str">
        <f>VLOOKUP(B919,Formulas_Majors!A$2:B$1000,2,FALSE)</f>
        <v>Criminal Justice</v>
      </c>
      <c r="J919" s="5"/>
      <c r="K919">
        <f t="shared" si="0"/>
        <v>9</v>
      </c>
      <c r="L919" s="7">
        <f t="shared" si="1"/>
        <v>3.3333333333333333E-2</v>
      </c>
      <c r="M919" s="34">
        <f t="shared" si="634"/>
        <v>45</v>
      </c>
      <c r="N919" s="34" t="str">
        <f t="shared" si="635"/>
        <v>Above Benchmark</v>
      </c>
      <c r="O919" s="34">
        <f t="shared" si="636"/>
        <v>47</v>
      </c>
      <c r="P919" s="34" t="str">
        <f t="shared" si="637"/>
        <v>Above Benchmark</v>
      </c>
    </row>
    <row r="920" spans="1:29" ht="15.75" customHeight="1" x14ac:dyDescent="0.75">
      <c r="A920" s="5" t="s">
        <v>623</v>
      </c>
      <c r="B920" s="5" t="s">
        <v>89</v>
      </c>
      <c r="C920" s="5" t="s">
        <v>18</v>
      </c>
      <c r="D920" s="5" t="s">
        <v>37</v>
      </c>
      <c r="E920" s="6">
        <v>15</v>
      </c>
      <c r="F920" s="6">
        <v>8</v>
      </c>
      <c r="G920" s="6">
        <v>33</v>
      </c>
      <c r="H920" s="6">
        <v>9</v>
      </c>
      <c r="I920" s="5" t="str">
        <f>VLOOKUP(B920,Formulas_Majors!A$2:B$1000,2,FALSE)</f>
        <v>Criminal Justice</v>
      </c>
      <c r="J920" s="5"/>
      <c r="K920">
        <f t="shared" si="0"/>
        <v>18</v>
      </c>
      <c r="L920" s="7">
        <f t="shared" si="1"/>
        <v>1.2</v>
      </c>
      <c r="M920" s="34">
        <f t="shared" si="634"/>
        <v>3</v>
      </c>
      <c r="N920" s="34" t="str">
        <f t="shared" si="635"/>
        <v>Above Benchmark</v>
      </c>
      <c r="O920" s="34">
        <f t="shared" si="636"/>
        <v>6</v>
      </c>
      <c r="P920" s="34" t="str">
        <f t="shared" si="637"/>
        <v>Above Benchmark</v>
      </c>
    </row>
    <row r="921" spans="1:29" ht="15.75" customHeight="1" x14ac:dyDescent="0.75">
      <c r="A921" s="5" t="s">
        <v>623</v>
      </c>
      <c r="B921" s="5" t="s">
        <v>89</v>
      </c>
      <c r="C921" s="5" t="s">
        <v>14</v>
      </c>
      <c r="D921" s="5" t="s">
        <v>23</v>
      </c>
      <c r="E921" s="6">
        <v>4</v>
      </c>
      <c r="F921" s="6">
        <v>3</v>
      </c>
      <c r="G921" s="6">
        <v>1</v>
      </c>
      <c r="H921" s="6">
        <v>3</v>
      </c>
      <c r="I921" s="5" t="str">
        <f>VLOOKUP(B921,Formulas_Majors!A$2:B$1000,2,FALSE)</f>
        <v>Criminal Justice</v>
      </c>
      <c r="J921" s="5"/>
      <c r="K921">
        <f t="shared" si="0"/>
        <v>-3</v>
      </c>
      <c r="L921" s="7">
        <f t="shared" si="1"/>
        <v>-0.75</v>
      </c>
      <c r="M921" s="34">
        <f t="shared" ref="M921:M924" si="638">ROUND(E921*1/3,)</f>
        <v>1</v>
      </c>
      <c r="N921" s="34" t="str">
        <f t="shared" ref="N921:N924" si="639">IF(F921&gt;M921,"Above Benchmark","Below Benchmark")</f>
        <v>Above Benchmark</v>
      </c>
      <c r="O921" s="34">
        <f t="shared" ref="O921:O924" si="640">ROUND(G921*1/3,)</f>
        <v>0</v>
      </c>
      <c r="P921" s="34" t="str">
        <f t="shared" ref="P921:P924" si="641">IF(H921&gt;O921,"Above Benchmark", "Below Benchmark")</f>
        <v>Above Benchmark</v>
      </c>
      <c r="Q921" s="8"/>
      <c r="R921" s="8"/>
      <c r="S921" s="8"/>
      <c r="T921" s="8"/>
      <c r="U921" s="8"/>
      <c r="V921" s="8"/>
      <c r="W921" s="8"/>
      <c r="X921" s="8"/>
      <c r="Y921" s="8"/>
      <c r="Z921" s="8"/>
      <c r="AA921" s="8"/>
      <c r="AB921" s="8"/>
      <c r="AC921" s="8"/>
    </row>
    <row r="922" spans="1:29" ht="15.75" customHeight="1" x14ac:dyDescent="0.75">
      <c r="A922" s="5" t="s">
        <v>623</v>
      </c>
      <c r="B922" s="5" t="s">
        <v>89</v>
      </c>
      <c r="C922" s="5" t="s">
        <v>14</v>
      </c>
      <c r="D922" s="5" t="s">
        <v>23</v>
      </c>
      <c r="E922" s="6">
        <v>14</v>
      </c>
      <c r="F922" s="6">
        <v>8</v>
      </c>
      <c r="G922" s="6">
        <v>33</v>
      </c>
      <c r="H922" s="6">
        <v>9</v>
      </c>
      <c r="I922" s="5" t="str">
        <f>VLOOKUP(B922,Formulas_Majors!A$2:B$1000,2,FALSE)</f>
        <v>Criminal Justice</v>
      </c>
      <c r="J922" s="5"/>
      <c r="K922">
        <f t="shared" si="0"/>
        <v>19</v>
      </c>
      <c r="L922" s="7">
        <f t="shared" si="1"/>
        <v>1.3571428571428572</v>
      </c>
      <c r="M922" s="34">
        <f t="shared" si="638"/>
        <v>5</v>
      </c>
      <c r="N922" s="34" t="str">
        <f t="shared" si="639"/>
        <v>Above Benchmark</v>
      </c>
      <c r="O922" s="34">
        <f t="shared" si="640"/>
        <v>11</v>
      </c>
      <c r="P922" s="34" t="str">
        <f t="shared" si="641"/>
        <v>Below Benchmark</v>
      </c>
    </row>
    <row r="923" spans="1:29" ht="15.75" customHeight="1" x14ac:dyDescent="0.75">
      <c r="A923" s="5" t="s">
        <v>623</v>
      </c>
      <c r="B923" s="5" t="s">
        <v>89</v>
      </c>
      <c r="C923" s="5" t="s">
        <v>14</v>
      </c>
      <c r="D923" s="5" t="s">
        <v>23</v>
      </c>
      <c r="E923" s="6">
        <v>402</v>
      </c>
      <c r="F923" s="6">
        <v>90</v>
      </c>
      <c r="G923" s="6">
        <v>442</v>
      </c>
      <c r="H923" s="6">
        <v>171</v>
      </c>
      <c r="I923" s="5" t="str">
        <f>VLOOKUP(B923,Formulas_Majors!A$2:B$1000,2,FALSE)</f>
        <v>Criminal Justice</v>
      </c>
      <c r="J923" s="5"/>
      <c r="K923">
        <f t="shared" si="0"/>
        <v>40</v>
      </c>
      <c r="L923" s="7">
        <f t="shared" si="1"/>
        <v>9.950248756218906E-2</v>
      </c>
      <c r="M923" s="34">
        <f t="shared" si="638"/>
        <v>134</v>
      </c>
      <c r="N923" s="34" t="str">
        <f t="shared" si="639"/>
        <v>Below Benchmark</v>
      </c>
      <c r="O923" s="34">
        <f t="shared" si="640"/>
        <v>147</v>
      </c>
      <c r="P923" s="34" t="str">
        <f t="shared" si="641"/>
        <v>Above Benchmark</v>
      </c>
    </row>
    <row r="924" spans="1:29" ht="15.75" customHeight="1" x14ac:dyDescent="0.75">
      <c r="A924" s="5" t="s">
        <v>623</v>
      </c>
      <c r="B924" s="5" t="s">
        <v>89</v>
      </c>
      <c r="C924" s="5" t="s">
        <v>14</v>
      </c>
      <c r="D924" s="5" t="s">
        <v>23</v>
      </c>
      <c r="E924" s="6">
        <v>2</v>
      </c>
      <c r="F924" s="6">
        <v>0</v>
      </c>
      <c r="G924" s="6">
        <v>1</v>
      </c>
      <c r="H924" s="6">
        <v>1</v>
      </c>
      <c r="I924" s="5" t="str">
        <f>VLOOKUP(B924,Formulas_Majors!A$2:B$1000,2,FALSE)</f>
        <v>Criminal Justice</v>
      </c>
      <c r="J924" s="5"/>
      <c r="K924">
        <f t="shared" si="0"/>
        <v>-1</v>
      </c>
      <c r="L924" s="7">
        <f t="shared" si="1"/>
        <v>-0.5</v>
      </c>
      <c r="M924" s="34">
        <f t="shared" si="638"/>
        <v>1</v>
      </c>
      <c r="N924" s="34" t="str">
        <f t="shared" si="639"/>
        <v>Below Benchmark</v>
      </c>
      <c r="O924" s="34">
        <f t="shared" si="640"/>
        <v>0</v>
      </c>
      <c r="P924" s="34" t="str">
        <f t="shared" si="641"/>
        <v>Above Benchmark</v>
      </c>
    </row>
    <row r="925" spans="1:29" ht="15.75" customHeight="1" x14ac:dyDescent="0.75">
      <c r="A925" s="5" t="s">
        <v>623</v>
      </c>
      <c r="B925" s="5" t="s">
        <v>631</v>
      </c>
      <c r="C925" s="5" t="s">
        <v>18</v>
      </c>
      <c r="D925" s="5" t="s">
        <v>21</v>
      </c>
      <c r="E925" s="6">
        <v>247</v>
      </c>
      <c r="F925" s="6">
        <v>63</v>
      </c>
      <c r="G925" s="6">
        <v>389</v>
      </c>
      <c r="H925" s="6">
        <v>49</v>
      </c>
      <c r="I925" s="5" t="str">
        <f>VLOOKUP(B925,Formulas_Majors!A$2:B$1000,2,FALSE)</f>
        <v>Criminal Justice</v>
      </c>
      <c r="J925" s="5"/>
      <c r="K925">
        <f t="shared" si="0"/>
        <v>142</v>
      </c>
      <c r="L925" s="7">
        <f t="shared" si="1"/>
        <v>0.5748987854251012</v>
      </c>
      <c r="M925" s="34">
        <f t="shared" ref="M925:M931" si="642">ROUND(E925*1/6,)</f>
        <v>41</v>
      </c>
      <c r="N925" s="34" t="str">
        <f t="shared" ref="N925:N931" si="643">IF(F925&gt;M925, "Above Benchmark", "Below Benchmark")</f>
        <v>Above Benchmark</v>
      </c>
      <c r="O925" s="34">
        <f t="shared" ref="O925:O931" si="644">ROUND(G925*1/6,)</f>
        <v>65</v>
      </c>
      <c r="P925" s="34" t="str">
        <f t="shared" ref="P925:P931" si="645">IF(H925&gt;O925,"Above Benchmark","Below Benchmark")</f>
        <v>Below Benchmark</v>
      </c>
    </row>
    <row r="926" spans="1:29" ht="15.75" customHeight="1" x14ac:dyDescent="0.75">
      <c r="A926" s="5" t="s">
        <v>623</v>
      </c>
      <c r="B926" s="5" t="s">
        <v>632</v>
      </c>
      <c r="C926" s="5" t="s">
        <v>18</v>
      </c>
      <c r="D926" s="5" t="s">
        <v>37</v>
      </c>
      <c r="E926" s="6">
        <v>2368</v>
      </c>
      <c r="F926" s="6">
        <v>578</v>
      </c>
      <c r="G926" s="6">
        <v>2521</v>
      </c>
      <c r="H926" s="6">
        <v>622</v>
      </c>
      <c r="I926" s="5" t="str">
        <f>VLOOKUP(B926,Formulas_Majors!A$2:B$1000,2,FALSE)</f>
        <v>Criminal Justice</v>
      </c>
      <c r="J926" s="5"/>
      <c r="K926">
        <f t="shared" si="0"/>
        <v>153</v>
      </c>
      <c r="L926" s="7">
        <f t="shared" si="1"/>
        <v>6.4611486486486486E-2</v>
      </c>
      <c r="M926" s="34">
        <f t="shared" si="642"/>
        <v>395</v>
      </c>
      <c r="N926" s="34" t="str">
        <f t="shared" si="643"/>
        <v>Above Benchmark</v>
      </c>
      <c r="O926" s="34">
        <f t="shared" si="644"/>
        <v>420</v>
      </c>
      <c r="P926" s="34" t="str">
        <f t="shared" si="645"/>
        <v>Above Benchmark</v>
      </c>
    </row>
    <row r="927" spans="1:29" ht="15.75" customHeight="1" x14ac:dyDescent="0.75">
      <c r="A927" s="5" t="s">
        <v>623</v>
      </c>
      <c r="B927" s="5" t="s">
        <v>633</v>
      </c>
      <c r="C927" s="5" t="s">
        <v>18</v>
      </c>
      <c r="D927" s="5" t="s">
        <v>37</v>
      </c>
      <c r="E927" s="6">
        <v>413</v>
      </c>
      <c r="F927" s="6">
        <v>98</v>
      </c>
      <c r="G927" s="6">
        <v>400</v>
      </c>
      <c r="H927" s="6">
        <v>84</v>
      </c>
      <c r="I927" s="5" t="str">
        <f>VLOOKUP(B927,Formulas_Majors!A$2:B$1000,2,FALSE)</f>
        <v>Criminal Justice</v>
      </c>
      <c r="J927" s="5"/>
      <c r="K927">
        <f t="shared" si="0"/>
        <v>-13</v>
      </c>
      <c r="L927" s="7">
        <f t="shared" si="1"/>
        <v>-3.1476997578692496E-2</v>
      </c>
      <c r="M927" s="34">
        <f t="shared" si="642"/>
        <v>69</v>
      </c>
      <c r="N927" s="34" t="str">
        <f t="shared" si="643"/>
        <v>Above Benchmark</v>
      </c>
      <c r="O927" s="34">
        <f t="shared" si="644"/>
        <v>67</v>
      </c>
      <c r="P927" s="34" t="str">
        <f t="shared" si="645"/>
        <v>Above Benchmark</v>
      </c>
      <c r="Q927" s="8"/>
      <c r="R927" s="8"/>
      <c r="S927" s="8"/>
      <c r="T927" s="8"/>
      <c r="U927" s="8"/>
      <c r="V927" s="8"/>
      <c r="W927" s="8"/>
      <c r="X927" s="8"/>
      <c r="Y927" s="8"/>
      <c r="Z927" s="8"/>
      <c r="AA927" s="8"/>
      <c r="AB927" s="8"/>
      <c r="AC927" s="8"/>
    </row>
    <row r="928" spans="1:29" ht="15.75" customHeight="1" x14ac:dyDescent="0.75">
      <c r="A928" s="5" t="s">
        <v>623</v>
      </c>
      <c r="B928" s="5" t="s">
        <v>633</v>
      </c>
      <c r="C928" s="5" t="s">
        <v>18</v>
      </c>
      <c r="D928" s="5" t="s">
        <v>37</v>
      </c>
      <c r="E928" s="6">
        <v>2</v>
      </c>
      <c r="F928" s="6">
        <v>0</v>
      </c>
      <c r="G928" s="6">
        <v>1</v>
      </c>
      <c r="H928" s="6">
        <v>1</v>
      </c>
      <c r="I928" s="5" t="str">
        <f>VLOOKUP(B928,Formulas_Majors!A$2:B$1000,2,FALSE)</f>
        <v>Criminal Justice</v>
      </c>
      <c r="J928" s="5"/>
      <c r="K928">
        <f t="shared" si="0"/>
        <v>-1</v>
      </c>
      <c r="L928" s="7">
        <f t="shared" si="1"/>
        <v>-0.5</v>
      </c>
      <c r="M928" s="34">
        <f t="shared" si="642"/>
        <v>0</v>
      </c>
      <c r="N928" s="34" t="str">
        <f t="shared" si="643"/>
        <v>Below Benchmark</v>
      </c>
      <c r="O928" s="34">
        <f t="shared" si="644"/>
        <v>0</v>
      </c>
      <c r="P928" s="34" t="str">
        <f t="shared" si="645"/>
        <v>Above Benchmark</v>
      </c>
    </row>
    <row r="929" spans="1:16" ht="15.75" customHeight="1" x14ac:dyDescent="0.75">
      <c r="A929" s="5" t="s">
        <v>623</v>
      </c>
      <c r="B929" s="5" t="s">
        <v>633</v>
      </c>
      <c r="C929" s="5" t="s">
        <v>18</v>
      </c>
      <c r="D929" s="5" t="s">
        <v>37</v>
      </c>
      <c r="E929" s="6">
        <v>1</v>
      </c>
      <c r="F929" s="6">
        <v>0</v>
      </c>
      <c r="G929" s="6">
        <v>0</v>
      </c>
      <c r="H929" s="6">
        <v>0</v>
      </c>
      <c r="I929" s="5" t="str">
        <f>VLOOKUP(B929,Formulas_Majors!A$2:B$1000,2,FALSE)</f>
        <v>Criminal Justice</v>
      </c>
      <c r="J929" s="5"/>
      <c r="K929">
        <f t="shared" si="0"/>
        <v>-1</v>
      </c>
      <c r="L929" s="7">
        <f t="shared" si="1"/>
        <v>-1</v>
      </c>
      <c r="M929" s="34">
        <f t="shared" si="642"/>
        <v>0</v>
      </c>
      <c r="N929" s="34" t="str">
        <f t="shared" si="643"/>
        <v>Below Benchmark</v>
      </c>
      <c r="O929" s="34">
        <f t="shared" si="644"/>
        <v>0</v>
      </c>
      <c r="P929" s="34" t="str">
        <f t="shared" si="645"/>
        <v>Below Benchmark</v>
      </c>
    </row>
    <row r="930" spans="1:16" ht="15.75" customHeight="1" x14ac:dyDescent="0.75">
      <c r="A930" s="5" t="s">
        <v>623</v>
      </c>
      <c r="B930" s="5" t="s">
        <v>634</v>
      </c>
      <c r="C930" s="5" t="s">
        <v>18</v>
      </c>
      <c r="D930" s="5" t="s">
        <v>21</v>
      </c>
      <c r="E930" s="6">
        <v>1239</v>
      </c>
      <c r="F930" s="6">
        <v>278</v>
      </c>
      <c r="G930" s="6">
        <v>1102</v>
      </c>
      <c r="H930" s="6">
        <v>255</v>
      </c>
      <c r="I930" s="5" t="str">
        <f>VLOOKUP(B930,Formulas_Majors!A$2:B$1000,2,FALSE)</f>
        <v>Criminal Justice</v>
      </c>
      <c r="J930" s="5"/>
      <c r="K930">
        <f t="shared" si="0"/>
        <v>-137</v>
      </c>
      <c r="L930" s="7">
        <f t="shared" si="1"/>
        <v>-0.11057304277643261</v>
      </c>
      <c r="M930" s="34">
        <f t="shared" si="642"/>
        <v>207</v>
      </c>
      <c r="N930" s="34" t="str">
        <f t="shared" si="643"/>
        <v>Above Benchmark</v>
      </c>
      <c r="O930" s="34">
        <f t="shared" si="644"/>
        <v>184</v>
      </c>
      <c r="P930" s="34" t="str">
        <f t="shared" si="645"/>
        <v>Above Benchmark</v>
      </c>
    </row>
    <row r="931" spans="1:16" ht="15.75" customHeight="1" x14ac:dyDescent="0.75">
      <c r="A931" s="5" t="s">
        <v>623</v>
      </c>
      <c r="B931" s="5" t="s">
        <v>635</v>
      </c>
      <c r="C931" s="5" t="s">
        <v>18</v>
      </c>
      <c r="D931" s="5" t="s">
        <v>21</v>
      </c>
      <c r="E931" s="6">
        <v>58</v>
      </c>
      <c r="F931" s="6">
        <v>27</v>
      </c>
      <c r="G931" s="6">
        <v>37</v>
      </c>
      <c r="H931" s="6">
        <v>21</v>
      </c>
      <c r="I931" s="5" t="str">
        <f>VLOOKUP(B931,Formulas_Majors!A$2:B$1000,2,FALSE)</f>
        <v>Criminal Justice</v>
      </c>
      <c r="J931" s="5"/>
      <c r="K931">
        <f t="shared" si="0"/>
        <v>-21</v>
      </c>
      <c r="L931" s="7">
        <f t="shared" si="1"/>
        <v>-0.36206896551724138</v>
      </c>
      <c r="M931" s="34">
        <f t="shared" si="642"/>
        <v>10</v>
      </c>
      <c r="N931" s="34" t="str">
        <f t="shared" si="643"/>
        <v>Above Benchmark</v>
      </c>
      <c r="O931" s="34">
        <f t="shared" si="644"/>
        <v>6</v>
      </c>
      <c r="P931" s="34" t="str">
        <f t="shared" si="645"/>
        <v>Above Benchmark</v>
      </c>
    </row>
    <row r="932" spans="1:16" ht="15.75" customHeight="1" x14ac:dyDescent="0.75">
      <c r="A932" s="5" t="s">
        <v>623</v>
      </c>
      <c r="B932" s="5" t="s">
        <v>636</v>
      </c>
      <c r="C932" s="5" t="s">
        <v>14</v>
      </c>
      <c r="D932" s="5" t="s">
        <v>16</v>
      </c>
      <c r="E932" s="6">
        <v>51</v>
      </c>
      <c r="F932" s="6">
        <v>15</v>
      </c>
      <c r="G932" s="6">
        <v>66</v>
      </c>
      <c r="H932" s="6">
        <v>20</v>
      </c>
      <c r="I932" s="5" t="str">
        <f>VLOOKUP(B932,Formulas_Majors!A$2:B$1000,2,FALSE)</f>
        <v>Tech</v>
      </c>
      <c r="J932" s="5"/>
      <c r="K932">
        <f t="shared" si="0"/>
        <v>15</v>
      </c>
      <c r="L932" s="7">
        <f t="shared" si="1"/>
        <v>0.29411764705882354</v>
      </c>
      <c r="M932" s="34">
        <f>ROUND(E932*1/3,)</f>
        <v>17</v>
      </c>
      <c r="N932" s="34" t="str">
        <f>IF(F932&gt;M932,"Above Benchmark","Below Benchmark")</f>
        <v>Below Benchmark</v>
      </c>
      <c r="O932" s="34">
        <f>ROUND(G932*1/3,)</f>
        <v>22</v>
      </c>
      <c r="P932" s="34" t="str">
        <f>IF(H932&gt;O932,"Above Benchmark", "Below Benchmark")</f>
        <v>Below Benchmark</v>
      </c>
    </row>
    <row r="933" spans="1:16" ht="15.75" customHeight="1" x14ac:dyDescent="0.75">
      <c r="A933" s="5" t="s">
        <v>623</v>
      </c>
      <c r="B933" s="5" t="s">
        <v>31</v>
      </c>
      <c r="C933" s="5" t="s">
        <v>18</v>
      </c>
      <c r="D933" s="5" t="s">
        <v>37</v>
      </c>
      <c r="E933" s="6">
        <v>198</v>
      </c>
      <c r="F933" s="6">
        <v>49</v>
      </c>
      <c r="G933" s="6">
        <v>195</v>
      </c>
      <c r="H933" s="6">
        <v>45</v>
      </c>
      <c r="I933" s="5" t="str">
        <f>VLOOKUP(B933,Formulas_Majors!A$2:B$1000,2,FALSE)</f>
        <v>Business-Other</v>
      </c>
      <c r="J933" s="5"/>
      <c r="K933">
        <f t="shared" si="0"/>
        <v>-3</v>
      </c>
      <c r="L933" s="7">
        <f t="shared" si="1"/>
        <v>-1.5151515151515152E-2</v>
      </c>
      <c r="M933" s="34">
        <f>ROUND(E933*1/6,)</f>
        <v>33</v>
      </c>
      <c r="N933" s="34" t="str">
        <f>IF(F933&gt;M933, "Above Benchmark", "Below Benchmark")</f>
        <v>Above Benchmark</v>
      </c>
      <c r="O933" s="34">
        <f>ROUND(G933*1/6,)</f>
        <v>33</v>
      </c>
      <c r="P933" s="34" t="str">
        <f>IF(H933&gt;O933,"Above Benchmark","Below Benchmark")</f>
        <v>Above Benchmark</v>
      </c>
    </row>
    <row r="934" spans="1:16" ht="15.75" customHeight="1" x14ac:dyDescent="0.75">
      <c r="A934" s="5" t="s">
        <v>623</v>
      </c>
      <c r="B934" s="5" t="s">
        <v>31</v>
      </c>
      <c r="C934" s="5" t="s">
        <v>14</v>
      </c>
      <c r="D934" s="5" t="s">
        <v>23</v>
      </c>
      <c r="E934" s="6">
        <v>21</v>
      </c>
      <c r="F934" s="6">
        <v>0</v>
      </c>
      <c r="G934" s="6">
        <v>20</v>
      </c>
      <c r="H934" s="6">
        <v>5</v>
      </c>
      <c r="I934" s="5" t="str">
        <f>VLOOKUP(B934,Formulas_Majors!A$2:B$1000,2,FALSE)</f>
        <v>Business-Other</v>
      </c>
      <c r="J934" s="5"/>
      <c r="K934">
        <f t="shared" si="0"/>
        <v>-1</v>
      </c>
      <c r="L934" s="7">
        <f t="shared" si="1"/>
        <v>-4.7619047619047616E-2</v>
      </c>
      <c r="M934" s="34">
        <f>ROUND(E934*1/3,)</f>
        <v>7</v>
      </c>
      <c r="N934" s="34" t="str">
        <f>IF(F934&gt;M934,"Above Benchmark","Below Benchmark")</f>
        <v>Below Benchmark</v>
      </c>
      <c r="O934" s="34">
        <f>ROUND(G934*1/3,)</f>
        <v>7</v>
      </c>
      <c r="P934" s="34" t="str">
        <f>IF(H934&gt;O934,"Above Benchmark", "Below Benchmark")</f>
        <v>Below Benchmark</v>
      </c>
    </row>
    <row r="935" spans="1:16" ht="15.75" customHeight="1" x14ac:dyDescent="0.75">
      <c r="A935" s="5" t="s">
        <v>623</v>
      </c>
      <c r="B935" s="5" t="s">
        <v>31</v>
      </c>
      <c r="C935" s="5" t="s">
        <v>18</v>
      </c>
      <c r="D935" s="5" t="s">
        <v>37</v>
      </c>
      <c r="E935" s="6">
        <v>2</v>
      </c>
      <c r="F935" s="6">
        <v>0</v>
      </c>
      <c r="G935" s="6">
        <v>0</v>
      </c>
      <c r="H935" s="6">
        <v>1</v>
      </c>
      <c r="I935" s="5" t="str">
        <f>VLOOKUP(B935,Formulas_Majors!A$2:B$1000,2,FALSE)</f>
        <v>Business-Other</v>
      </c>
      <c r="J935" s="5"/>
      <c r="K935">
        <f t="shared" si="0"/>
        <v>-2</v>
      </c>
      <c r="L935" s="7">
        <f t="shared" si="1"/>
        <v>-1</v>
      </c>
      <c r="M935" s="34">
        <f>ROUND(E935*1/6,)</f>
        <v>0</v>
      </c>
      <c r="N935" s="34" t="str">
        <f>IF(F935&gt;M935, "Above Benchmark", "Below Benchmark")</f>
        <v>Below Benchmark</v>
      </c>
      <c r="O935" s="34">
        <f>ROUND(G935*1/6,)</f>
        <v>0</v>
      </c>
      <c r="P935" s="34" t="str">
        <f>IF(H935&gt;O935,"Above Benchmark","Below Benchmark")</f>
        <v>Above Benchmark</v>
      </c>
    </row>
    <row r="936" spans="1:16" ht="15.75" customHeight="1" x14ac:dyDescent="0.75">
      <c r="A936" s="5" t="s">
        <v>623</v>
      </c>
      <c r="B936" s="5" t="s">
        <v>637</v>
      </c>
      <c r="C936" s="5" t="s">
        <v>73</v>
      </c>
      <c r="D936" s="5" t="s">
        <v>158</v>
      </c>
      <c r="E936" s="6">
        <v>2</v>
      </c>
      <c r="F936" s="6">
        <v>0</v>
      </c>
      <c r="G936" s="6">
        <v>5</v>
      </c>
      <c r="H936" s="6">
        <v>0</v>
      </c>
      <c r="I936" s="5" t="str">
        <f>VLOOKUP(B936,Formulas_Majors!A$2:B$1000,2,FALSE)</f>
        <v>Health</v>
      </c>
      <c r="J936" s="5"/>
      <c r="K936">
        <f t="shared" si="0"/>
        <v>3</v>
      </c>
      <c r="L936" s="7">
        <f t="shared" si="1"/>
        <v>1.5</v>
      </c>
      <c r="M936" s="37"/>
      <c r="N936" s="37"/>
      <c r="O936" s="38"/>
      <c r="P936" s="38"/>
    </row>
    <row r="937" spans="1:16" ht="15.75" customHeight="1" x14ac:dyDescent="0.75">
      <c r="A937" s="5" t="s">
        <v>623</v>
      </c>
      <c r="B937" s="5" t="s">
        <v>637</v>
      </c>
      <c r="C937" s="5" t="s">
        <v>14</v>
      </c>
      <c r="D937" s="5" t="s">
        <v>16</v>
      </c>
      <c r="E937" s="6">
        <v>53</v>
      </c>
      <c r="F937" s="6">
        <v>5</v>
      </c>
      <c r="G937" s="6">
        <v>74</v>
      </c>
      <c r="H937" s="6">
        <v>9</v>
      </c>
      <c r="I937" s="5" t="str">
        <f>VLOOKUP(B937,Formulas_Majors!A$2:B$1000,2,FALSE)</f>
        <v>Health</v>
      </c>
      <c r="J937" s="5"/>
      <c r="K937">
        <f t="shared" si="0"/>
        <v>21</v>
      </c>
      <c r="L937" s="7">
        <f t="shared" si="1"/>
        <v>0.39622641509433965</v>
      </c>
      <c r="M937" s="34">
        <f>ROUND(E937*1/3,)</f>
        <v>18</v>
      </c>
      <c r="N937" s="34" t="str">
        <f>IF(F937&gt;M937,"Above Benchmark","Below Benchmark")</f>
        <v>Below Benchmark</v>
      </c>
      <c r="O937" s="34">
        <f>ROUND(G937*1/3,)</f>
        <v>25</v>
      </c>
      <c r="P937" s="34" t="str">
        <f>IF(H937&gt;O937,"Above Benchmark", "Below Benchmark")</f>
        <v>Below Benchmark</v>
      </c>
    </row>
    <row r="938" spans="1:16" ht="15.75" customHeight="1" x14ac:dyDescent="0.75">
      <c r="A938" s="5" t="s">
        <v>623</v>
      </c>
      <c r="B938" s="5" t="s">
        <v>638</v>
      </c>
      <c r="C938" s="5" t="s">
        <v>18</v>
      </c>
      <c r="D938" s="5" t="s">
        <v>37</v>
      </c>
      <c r="E938" s="6">
        <v>29</v>
      </c>
      <c r="F938" s="6">
        <v>0</v>
      </c>
      <c r="G938" s="6">
        <v>69</v>
      </c>
      <c r="H938" s="6">
        <v>1</v>
      </c>
      <c r="I938" s="5" t="str">
        <f>VLOOKUP(B938,Formulas_Majors!A$2:B$1000,2,FALSE)</f>
        <v>Health</v>
      </c>
      <c r="J938" s="5"/>
      <c r="K938">
        <f t="shared" si="0"/>
        <v>40</v>
      </c>
      <c r="L938" s="7">
        <f t="shared" si="1"/>
        <v>1.3793103448275863</v>
      </c>
      <c r="M938" s="34">
        <f t="shared" ref="M938:M941" si="646">ROUND(E938*1/6,)</f>
        <v>5</v>
      </c>
      <c r="N938" s="34" t="str">
        <f t="shared" ref="N938:N941" si="647">IF(F938&gt;M938, "Above Benchmark", "Below Benchmark")</f>
        <v>Below Benchmark</v>
      </c>
      <c r="O938" s="34">
        <f t="shared" ref="O938:O941" si="648">ROUND(G938*1/6,)</f>
        <v>12</v>
      </c>
      <c r="P938" s="34" t="str">
        <f t="shared" ref="P938:P941" si="649">IF(H938&gt;O938,"Above Benchmark","Below Benchmark")</f>
        <v>Below Benchmark</v>
      </c>
    </row>
    <row r="939" spans="1:16" ht="15.75" customHeight="1" x14ac:dyDescent="0.75">
      <c r="A939" s="5" t="s">
        <v>623</v>
      </c>
      <c r="B939" s="5" t="s">
        <v>32</v>
      </c>
      <c r="C939" s="5" t="s">
        <v>18</v>
      </c>
      <c r="D939" s="5" t="s">
        <v>21</v>
      </c>
      <c r="E939" s="6">
        <v>281</v>
      </c>
      <c r="F939" s="6">
        <v>74</v>
      </c>
      <c r="G939" s="6">
        <v>270</v>
      </c>
      <c r="H939" s="6">
        <v>71</v>
      </c>
      <c r="I939" s="5" t="str">
        <f>VLOOKUP(B939,Formulas_Majors!A$2:B$1000,2,FALSE)</f>
        <v>Liberal Arts</v>
      </c>
      <c r="J939" s="5"/>
      <c r="K939">
        <f t="shared" si="0"/>
        <v>-11</v>
      </c>
      <c r="L939" s="7">
        <f t="shared" si="1"/>
        <v>-3.9145907473309607E-2</v>
      </c>
      <c r="M939" s="34">
        <f t="shared" si="646"/>
        <v>47</v>
      </c>
      <c r="N939" s="34" t="str">
        <f t="shared" si="647"/>
        <v>Above Benchmark</v>
      </c>
      <c r="O939" s="34">
        <f t="shared" si="648"/>
        <v>45</v>
      </c>
      <c r="P939" s="34" t="str">
        <f t="shared" si="649"/>
        <v>Above Benchmark</v>
      </c>
    </row>
    <row r="940" spans="1:16" ht="15.75" customHeight="1" x14ac:dyDescent="0.75">
      <c r="A940" s="5" t="s">
        <v>623</v>
      </c>
      <c r="B940" s="5" t="s">
        <v>639</v>
      </c>
      <c r="C940" s="5" t="s">
        <v>18</v>
      </c>
      <c r="D940" s="5" t="s">
        <v>21</v>
      </c>
      <c r="E940" s="6">
        <v>60</v>
      </c>
      <c r="F940" s="6">
        <v>26</v>
      </c>
      <c r="G940" s="6">
        <v>22</v>
      </c>
      <c r="H940" s="6">
        <v>21</v>
      </c>
      <c r="I940" s="5" t="str">
        <f>VLOOKUP(B940,Formulas_Majors!A$2:B$1000,2,FALSE)</f>
        <v>Government</v>
      </c>
      <c r="J940" s="5"/>
      <c r="K940">
        <f t="shared" si="0"/>
        <v>-38</v>
      </c>
      <c r="L940" s="7">
        <f t="shared" si="1"/>
        <v>-0.6333333333333333</v>
      </c>
      <c r="M940" s="34">
        <f t="shared" si="646"/>
        <v>10</v>
      </c>
      <c r="N940" s="34" t="str">
        <f t="shared" si="647"/>
        <v>Above Benchmark</v>
      </c>
      <c r="O940" s="34">
        <f t="shared" si="648"/>
        <v>4</v>
      </c>
      <c r="P940" s="34" t="str">
        <f t="shared" si="649"/>
        <v>Above Benchmark</v>
      </c>
    </row>
    <row r="941" spans="1:16" ht="15.75" customHeight="1" x14ac:dyDescent="0.75">
      <c r="A941" s="5" t="s">
        <v>623</v>
      </c>
      <c r="B941" s="5" t="s">
        <v>640</v>
      </c>
      <c r="C941" s="5" t="s">
        <v>18</v>
      </c>
      <c r="D941" s="5" t="s">
        <v>37</v>
      </c>
      <c r="E941" s="6">
        <v>48</v>
      </c>
      <c r="F941" s="6">
        <v>14</v>
      </c>
      <c r="G941" s="6">
        <v>53</v>
      </c>
      <c r="H941" s="6">
        <v>12</v>
      </c>
      <c r="I941" s="5" t="str">
        <f>VLOOKUP(B941,Formulas_Majors!A$2:B$1000,2,FALSE)</f>
        <v>Government</v>
      </c>
      <c r="J941" s="5"/>
      <c r="K941">
        <f t="shared" si="0"/>
        <v>5</v>
      </c>
      <c r="L941" s="7">
        <f t="shared" si="1"/>
        <v>0.10416666666666667</v>
      </c>
      <c r="M941" s="34">
        <f t="shared" si="646"/>
        <v>8</v>
      </c>
      <c r="N941" s="34" t="str">
        <f t="shared" si="647"/>
        <v>Above Benchmark</v>
      </c>
      <c r="O941" s="34">
        <f t="shared" si="648"/>
        <v>9</v>
      </c>
      <c r="P941" s="34" t="str">
        <f t="shared" si="649"/>
        <v>Above Benchmark</v>
      </c>
    </row>
    <row r="942" spans="1:16" ht="15.75" customHeight="1" x14ac:dyDescent="0.75">
      <c r="A942" s="5" t="s">
        <v>623</v>
      </c>
      <c r="B942" s="5" t="s">
        <v>641</v>
      </c>
      <c r="C942" s="5" t="s">
        <v>73</v>
      </c>
      <c r="D942" s="5" t="s">
        <v>158</v>
      </c>
      <c r="E942" s="6">
        <v>4</v>
      </c>
      <c r="F942" s="6">
        <v>11</v>
      </c>
      <c r="G942" s="6">
        <v>0</v>
      </c>
      <c r="H942" s="6">
        <v>14</v>
      </c>
      <c r="I942" s="5" t="str">
        <f>VLOOKUP(B942,Formulas_Majors!A$2:B$1000,2,FALSE)</f>
        <v>Finance/Accounting</v>
      </c>
      <c r="J942" s="5"/>
      <c r="K942">
        <f t="shared" si="0"/>
        <v>-4</v>
      </c>
      <c r="L942" s="7">
        <f t="shared" si="1"/>
        <v>-1</v>
      </c>
      <c r="M942" s="37"/>
      <c r="N942" s="37"/>
      <c r="O942" s="38"/>
      <c r="P942" s="38"/>
    </row>
    <row r="943" spans="1:16" ht="15.75" customHeight="1" x14ac:dyDescent="0.75">
      <c r="A943" s="5" t="s">
        <v>623</v>
      </c>
      <c r="B943" s="5" t="s">
        <v>641</v>
      </c>
      <c r="C943" s="5" t="s">
        <v>73</v>
      </c>
      <c r="D943" s="5" t="s">
        <v>642</v>
      </c>
      <c r="E943" s="6">
        <v>4</v>
      </c>
      <c r="F943" s="6">
        <v>5</v>
      </c>
      <c r="G943" s="6">
        <v>5</v>
      </c>
      <c r="H943" s="6">
        <v>8</v>
      </c>
      <c r="I943" s="5" t="str">
        <f>VLOOKUP(B943,Formulas_Majors!A$2:B$1000,2,FALSE)</f>
        <v>Finance/Accounting</v>
      </c>
      <c r="J943" s="5"/>
      <c r="K943">
        <f t="shared" si="0"/>
        <v>1</v>
      </c>
      <c r="L943" s="7">
        <f t="shared" si="1"/>
        <v>0.25</v>
      </c>
      <c r="M943" s="37"/>
      <c r="N943" s="37"/>
      <c r="O943" s="38"/>
      <c r="P943" s="38"/>
    </row>
    <row r="944" spans="1:16" ht="15.75" customHeight="1" x14ac:dyDescent="0.75">
      <c r="A944" s="5" t="s">
        <v>623</v>
      </c>
      <c r="B944" s="5" t="s">
        <v>643</v>
      </c>
      <c r="C944" s="5" t="s">
        <v>14</v>
      </c>
      <c r="D944" s="5" t="s">
        <v>23</v>
      </c>
      <c r="E944" s="6">
        <v>125</v>
      </c>
      <c r="F944" s="6">
        <v>59</v>
      </c>
      <c r="G944" s="6">
        <v>141</v>
      </c>
      <c r="H944" s="6">
        <v>53</v>
      </c>
      <c r="I944" s="5" t="str">
        <f>VLOOKUP(B944,Formulas_Majors!A$2:B$1000,2,FALSE)</f>
        <v>Health</v>
      </c>
      <c r="J944" s="5"/>
      <c r="K944">
        <f t="shared" si="0"/>
        <v>16</v>
      </c>
      <c r="L944" s="7">
        <f t="shared" si="1"/>
        <v>0.128</v>
      </c>
      <c r="M944" s="34">
        <f>ROUND(E944*1/3,)</f>
        <v>42</v>
      </c>
      <c r="N944" s="34" t="str">
        <f>IF(F944&gt;M944,"Above Benchmark","Below Benchmark")</f>
        <v>Above Benchmark</v>
      </c>
      <c r="O944" s="34">
        <f>ROUND(G944*1/3,)</f>
        <v>47</v>
      </c>
      <c r="P944" s="34" t="str">
        <f>IF(H944&gt;O944,"Above Benchmark", "Below Benchmark")</f>
        <v>Above Benchmark</v>
      </c>
    </row>
    <row r="945" spans="1:29" ht="15.75" customHeight="1" x14ac:dyDescent="0.75">
      <c r="A945" s="5" t="s">
        <v>623</v>
      </c>
      <c r="B945" s="5" t="s">
        <v>644</v>
      </c>
      <c r="C945" s="5" t="s">
        <v>18</v>
      </c>
      <c r="D945" s="5" t="s">
        <v>21</v>
      </c>
      <c r="E945" s="6">
        <v>1919</v>
      </c>
      <c r="F945" s="6">
        <v>465</v>
      </c>
      <c r="G945" s="6">
        <v>2043</v>
      </c>
      <c r="H945" s="6">
        <v>421</v>
      </c>
      <c r="I945" s="5" t="str">
        <f>VLOOKUP(B945,Formulas_Majors!A$2:B$1000,2,FALSE)</f>
        <v>Criminal Justice</v>
      </c>
      <c r="J945" s="5"/>
      <c r="K945">
        <f t="shared" si="0"/>
        <v>124</v>
      </c>
      <c r="L945" s="7">
        <f t="shared" si="1"/>
        <v>6.4616988014590926E-2</v>
      </c>
      <c r="M945" s="34">
        <f t="shared" ref="M945:M946" si="650">ROUND(E945*1/6,)</f>
        <v>320</v>
      </c>
      <c r="N945" s="34" t="str">
        <f t="shared" ref="N945:N946" si="651">IF(F945&gt;M945, "Above Benchmark", "Below Benchmark")</f>
        <v>Above Benchmark</v>
      </c>
      <c r="O945" s="34">
        <f t="shared" ref="O945:O946" si="652">ROUND(G945*1/6,)</f>
        <v>341</v>
      </c>
      <c r="P945" s="34" t="str">
        <f t="shared" ref="P945:P946" si="653">IF(H945&gt;O945,"Above Benchmark","Below Benchmark")</f>
        <v>Above Benchmark</v>
      </c>
    </row>
    <row r="946" spans="1:29" ht="15.75" customHeight="1" x14ac:dyDescent="0.75">
      <c r="A946" s="5" t="s">
        <v>623</v>
      </c>
      <c r="B946" s="5" t="s">
        <v>644</v>
      </c>
      <c r="C946" s="5" t="s">
        <v>18</v>
      </c>
      <c r="D946" s="5" t="s">
        <v>21</v>
      </c>
      <c r="E946" s="6">
        <v>69</v>
      </c>
      <c r="F946" s="6">
        <v>19</v>
      </c>
      <c r="G946" s="6">
        <v>72</v>
      </c>
      <c r="H946" s="6">
        <v>23</v>
      </c>
      <c r="I946" s="5" t="str">
        <f>VLOOKUP(B946,Formulas_Majors!A$2:B$1000,2,FALSE)</f>
        <v>Criminal Justice</v>
      </c>
      <c r="J946" s="5"/>
      <c r="K946">
        <f t="shared" si="0"/>
        <v>3</v>
      </c>
      <c r="L946" s="7">
        <f t="shared" si="1"/>
        <v>4.3478260869565216E-2</v>
      </c>
      <c r="M946" s="34">
        <f t="shared" si="650"/>
        <v>12</v>
      </c>
      <c r="N946" s="34" t="str">
        <f t="shared" si="651"/>
        <v>Above Benchmark</v>
      </c>
      <c r="O946" s="34">
        <f t="shared" si="652"/>
        <v>12</v>
      </c>
      <c r="P946" s="34" t="str">
        <f t="shared" si="653"/>
        <v>Above Benchmark</v>
      </c>
    </row>
    <row r="947" spans="1:29" ht="15.75" customHeight="1" x14ac:dyDescent="0.75">
      <c r="A947" s="5" t="s">
        <v>623</v>
      </c>
      <c r="B947" s="5" t="s">
        <v>644</v>
      </c>
      <c r="C947" s="5" t="s">
        <v>14</v>
      </c>
      <c r="D947" s="5" t="s">
        <v>23</v>
      </c>
      <c r="E947" s="6">
        <v>1</v>
      </c>
      <c r="F947" s="6">
        <v>0</v>
      </c>
      <c r="G947" s="6">
        <v>2</v>
      </c>
      <c r="H947" s="6">
        <v>0</v>
      </c>
      <c r="I947" s="5" t="str">
        <f>VLOOKUP(B947,Formulas_Majors!A$2:B$1000,2,FALSE)</f>
        <v>Criminal Justice</v>
      </c>
      <c r="J947" s="5"/>
      <c r="K947">
        <f t="shared" si="0"/>
        <v>1</v>
      </c>
      <c r="L947" s="7">
        <f t="shared" si="1"/>
        <v>1</v>
      </c>
      <c r="M947" s="34">
        <f t="shared" ref="M947:M950" si="654">ROUND(E947*1/3,)</f>
        <v>0</v>
      </c>
      <c r="N947" s="34" t="str">
        <f t="shared" ref="N947:N950" si="655">IF(F947&gt;M947,"Above Benchmark","Below Benchmark")</f>
        <v>Below Benchmark</v>
      </c>
      <c r="O947" s="34">
        <f t="shared" ref="O947:O950" si="656">ROUND(G947*1/3,)</f>
        <v>1</v>
      </c>
      <c r="P947" s="34" t="str">
        <f t="shared" ref="P947:P950" si="657">IF(H947&gt;O947,"Above Benchmark", "Below Benchmark")</f>
        <v>Below Benchmark</v>
      </c>
    </row>
    <row r="948" spans="1:29" ht="15.75" customHeight="1" x14ac:dyDescent="0.75">
      <c r="A948" s="5" t="s">
        <v>623</v>
      </c>
      <c r="B948" s="5" t="s">
        <v>644</v>
      </c>
      <c r="C948" s="5" t="s">
        <v>14</v>
      </c>
      <c r="D948" s="5" t="s">
        <v>23</v>
      </c>
      <c r="E948" s="6">
        <v>69</v>
      </c>
      <c r="F948" s="6">
        <v>19</v>
      </c>
      <c r="G948" s="6">
        <v>72</v>
      </c>
      <c r="H948" s="6">
        <v>23</v>
      </c>
      <c r="I948" s="5" t="str">
        <f>VLOOKUP(B948,Formulas_Majors!A$2:B$1000,2,FALSE)</f>
        <v>Criminal Justice</v>
      </c>
      <c r="J948" s="5"/>
      <c r="K948">
        <f t="shared" si="0"/>
        <v>3</v>
      </c>
      <c r="L948" s="7">
        <f t="shared" si="1"/>
        <v>4.3478260869565216E-2</v>
      </c>
      <c r="M948" s="34">
        <f t="shared" si="654"/>
        <v>23</v>
      </c>
      <c r="N948" s="34" t="str">
        <f t="shared" si="655"/>
        <v>Below Benchmark</v>
      </c>
      <c r="O948" s="34">
        <f t="shared" si="656"/>
        <v>24</v>
      </c>
      <c r="P948" s="34" t="str">
        <f t="shared" si="657"/>
        <v>Below Benchmark</v>
      </c>
    </row>
    <row r="949" spans="1:29" ht="15.75" customHeight="1" x14ac:dyDescent="0.75">
      <c r="A949" s="5" t="s">
        <v>623</v>
      </c>
      <c r="B949" s="5" t="s">
        <v>644</v>
      </c>
      <c r="C949" s="5" t="s">
        <v>14</v>
      </c>
      <c r="D949" s="5" t="s">
        <v>23</v>
      </c>
      <c r="E949" s="6">
        <v>150</v>
      </c>
      <c r="F949" s="6">
        <v>66</v>
      </c>
      <c r="G949" s="6">
        <v>159</v>
      </c>
      <c r="H949" s="6">
        <v>64</v>
      </c>
      <c r="I949" s="5" t="str">
        <f>VLOOKUP(B949,Formulas_Majors!A$2:B$1000,2,FALSE)</f>
        <v>Criminal Justice</v>
      </c>
      <c r="J949" s="5"/>
      <c r="K949">
        <f t="shared" si="0"/>
        <v>9</v>
      </c>
      <c r="L949" s="7">
        <f t="shared" si="1"/>
        <v>0.06</v>
      </c>
      <c r="M949" s="34">
        <f t="shared" si="654"/>
        <v>50</v>
      </c>
      <c r="N949" s="34" t="str">
        <f t="shared" si="655"/>
        <v>Above Benchmark</v>
      </c>
      <c r="O949" s="34">
        <f t="shared" si="656"/>
        <v>53</v>
      </c>
      <c r="P949" s="34" t="str">
        <f t="shared" si="657"/>
        <v>Above Benchmark</v>
      </c>
    </row>
    <row r="950" spans="1:29" ht="15.75" customHeight="1" x14ac:dyDescent="0.75">
      <c r="A950" s="5" t="s">
        <v>623</v>
      </c>
      <c r="B950" s="5" t="s">
        <v>644</v>
      </c>
      <c r="C950" s="5" t="s">
        <v>14</v>
      </c>
      <c r="D950" s="5" t="s">
        <v>23</v>
      </c>
      <c r="E950" s="6">
        <v>2</v>
      </c>
      <c r="F950" s="6">
        <v>2</v>
      </c>
      <c r="G950" s="6">
        <v>0</v>
      </c>
      <c r="H950" s="6">
        <v>1</v>
      </c>
      <c r="I950" s="5" t="str">
        <f>VLOOKUP(B950,Formulas_Majors!A$2:B$1000,2,FALSE)</f>
        <v>Criminal Justice</v>
      </c>
      <c r="J950" s="5"/>
      <c r="K950">
        <f t="shared" si="0"/>
        <v>-2</v>
      </c>
      <c r="L950" s="7">
        <f t="shared" si="1"/>
        <v>-1</v>
      </c>
      <c r="M950" s="34">
        <f t="shared" si="654"/>
        <v>1</v>
      </c>
      <c r="N950" s="34" t="str">
        <f t="shared" si="655"/>
        <v>Above Benchmark</v>
      </c>
      <c r="O950" s="34">
        <f t="shared" si="656"/>
        <v>0</v>
      </c>
      <c r="P950" s="34" t="str">
        <f t="shared" si="657"/>
        <v>Above Benchmark</v>
      </c>
    </row>
    <row r="951" spans="1:29" ht="15.75" customHeight="1" x14ac:dyDescent="0.75">
      <c r="A951" s="5" t="s">
        <v>623</v>
      </c>
      <c r="B951" s="5" t="s">
        <v>93</v>
      </c>
      <c r="C951" s="5" t="s">
        <v>18</v>
      </c>
      <c r="D951" s="5" t="s">
        <v>37</v>
      </c>
      <c r="E951" s="6">
        <v>15</v>
      </c>
      <c r="F951" s="6">
        <v>3</v>
      </c>
      <c r="G951" s="6">
        <v>18</v>
      </c>
      <c r="H951" s="6">
        <v>1</v>
      </c>
      <c r="I951" s="5" t="str">
        <f>VLOOKUP(B951,Formulas_Majors!A$2:B$1000,2,FALSE)</f>
        <v>Criminal Justice</v>
      </c>
      <c r="J951" s="5"/>
      <c r="K951">
        <f t="shared" si="0"/>
        <v>3</v>
      </c>
      <c r="L951" s="7">
        <f t="shared" si="1"/>
        <v>0.2</v>
      </c>
      <c r="M951" s="34">
        <f t="shared" ref="M951:M956" si="658">ROUND(E951*1/6,)</f>
        <v>3</v>
      </c>
      <c r="N951" s="34" t="str">
        <f t="shared" ref="N951:N956" si="659">IF(F951&gt;M951, "Above Benchmark", "Below Benchmark")</f>
        <v>Below Benchmark</v>
      </c>
      <c r="O951" s="34">
        <f t="shared" ref="O951:O956" si="660">ROUND(G951*1/6,)</f>
        <v>3</v>
      </c>
      <c r="P951" s="34" t="str">
        <f t="shared" ref="P951:P956" si="661">IF(H951&gt;O951,"Above Benchmark","Below Benchmark")</f>
        <v>Below Benchmark</v>
      </c>
    </row>
    <row r="952" spans="1:29" ht="15.75" customHeight="1" x14ac:dyDescent="0.75">
      <c r="A952" s="5" t="s">
        <v>623</v>
      </c>
      <c r="B952" s="5" t="s">
        <v>93</v>
      </c>
      <c r="C952" s="5" t="s">
        <v>18</v>
      </c>
      <c r="D952" s="5" t="s">
        <v>37</v>
      </c>
      <c r="E952" s="6">
        <v>1</v>
      </c>
      <c r="F952" s="6">
        <v>2</v>
      </c>
      <c r="G952" s="6">
        <v>3</v>
      </c>
      <c r="H952" s="6">
        <v>0</v>
      </c>
      <c r="I952" s="5" t="str">
        <f>VLOOKUP(B952,Formulas_Majors!A$2:B$1000,2,FALSE)</f>
        <v>Criminal Justice</v>
      </c>
      <c r="J952" s="5"/>
      <c r="K952">
        <f t="shared" si="0"/>
        <v>2</v>
      </c>
      <c r="L952" s="7">
        <f t="shared" si="1"/>
        <v>2</v>
      </c>
      <c r="M952" s="34">
        <f t="shared" si="658"/>
        <v>0</v>
      </c>
      <c r="N952" s="34" t="str">
        <f t="shared" si="659"/>
        <v>Above Benchmark</v>
      </c>
      <c r="O952" s="34">
        <f t="shared" si="660"/>
        <v>1</v>
      </c>
      <c r="P952" s="34" t="str">
        <f t="shared" si="661"/>
        <v>Below Benchmark</v>
      </c>
    </row>
    <row r="953" spans="1:29" ht="15.75" customHeight="1" x14ac:dyDescent="0.75">
      <c r="A953" s="5" t="s">
        <v>623</v>
      </c>
      <c r="B953" s="5" t="s">
        <v>93</v>
      </c>
      <c r="C953" s="5" t="s">
        <v>18</v>
      </c>
      <c r="D953" s="5" t="s">
        <v>37</v>
      </c>
      <c r="E953" s="6">
        <v>1</v>
      </c>
      <c r="F953" s="6">
        <v>0</v>
      </c>
      <c r="G953" s="6"/>
      <c r="H953" s="6"/>
      <c r="I953" s="5" t="str">
        <f>VLOOKUP(B953,Formulas_Majors!A$2:B$1000,2,FALSE)</f>
        <v>Criminal Justice</v>
      </c>
      <c r="J953" s="5"/>
      <c r="K953">
        <f t="shared" si="0"/>
        <v>-1</v>
      </c>
      <c r="L953" s="7">
        <f t="shared" si="1"/>
        <v>-1</v>
      </c>
      <c r="M953" s="34">
        <f t="shared" si="658"/>
        <v>0</v>
      </c>
      <c r="N953" s="34" t="str">
        <f t="shared" si="659"/>
        <v>Below Benchmark</v>
      </c>
      <c r="O953" s="34">
        <f t="shared" si="660"/>
        <v>0</v>
      </c>
      <c r="P953" s="34" t="str">
        <f t="shared" si="661"/>
        <v>Below Benchmark</v>
      </c>
    </row>
    <row r="954" spans="1:29" ht="15.75" customHeight="1" x14ac:dyDescent="0.75">
      <c r="A954" s="5" t="s">
        <v>623</v>
      </c>
      <c r="B954" s="5" t="s">
        <v>93</v>
      </c>
      <c r="C954" s="5" t="s">
        <v>18</v>
      </c>
      <c r="D954" s="5" t="s">
        <v>37</v>
      </c>
      <c r="E954" s="6">
        <v>447</v>
      </c>
      <c r="F954" s="6">
        <v>64</v>
      </c>
      <c r="G954" s="6">
        <v>376</v>
      </c>
      <c r="H954" s="6">
        <v>51</v>
      </c>
      <c r="I954" s="5" t="str">
        <f>VLOOKUP(B954,Formulas_Majors!A$2:B$1000,2,FALSE)</f>
        <v>Criminal Justice</v>
      </c>
      <c r="J954" s="5"/>
      <c r="K954">
        <f t="shared" si="0"/>
        <v>-71</v>
      </c>
      <c r="L954" s="7">
        <f t="shared" si="1"/>
        <v>-0.15883668903803133</v>
      </c>
      <c r="M954" s="34">
        <f t="shared" si="658"/>
        <v>75</v>
      </c>
      <c r="N954" s="34" t="str">
        <f t="shared" si="659"/>
        <v>Below Benchmark</v>
      </c>
      <c r="O954" s="34">
        <f t="shared" si="660"/>
        <v>63</v>
      </c>
      <c r="P954" s="34" t="str">
        <f t="shared" si="661"/>
        <v>Below Benchmark</v>
      </c>
    </row>
    <row r="955" spans="1:29" ht="15.75" customHeight="1" x14ac:dyDescent="0.75">
      <c r="A955" s="5" t="s">
        <v>623</v>
      </c>
      <c r="B955" s="5" t="s">
        <v>93</v>
      </c>
      <c r="C955" s="5" t="s">
        <v>18</v>
      </c>
      <c r="D955" s="5" t="s">
        <v>37</v>
      </c>
      <c r="E955" s="6">
        <v>5</v>
      </c>
      <c r="F955" s="6">
        <v>0</v>
      </c>
      <c r="G955" s="6"/>
      <c r="H955" s="6"/>
      <c r="I955" s="5" t="str">
        <f>VLOOKUP(B955,Formulas_Majors!A$2:B$1000,2,FALSE)</f>
        <v>Criminal Justice</v>
      </c>
      <c r="J955" s="5"/>
      <c r="K955">
        <f t="shared" si="0"/>
        <v>-5</v>
      </c>
      <c r="L955" s="7">
        <f t="shared" si="1"/>
        <v>-1</v>
      </c>
      <c r="M955" s="34">
        <f t="shared" si="658"/>
        <v>1</v>
      </c>
      <c r="N955" s="34" t="str">
        <f t="shared" si="659"/>
        <v>Below Benchmark</v>
      </c>
      <c r="O955" s="34">
        <f t="shared" si="660"/>
        <v>0</v>
      </c>
      <c r="P955" s="34" t="str">
        <f t="shared" si="661"/>
        <v>Below Benchmark</v>
      </c>
      <c r="Q955" s="8"/>
      <c r="R955" s="8"/>
      <c r="S955" s="8"/>
      <c r="T955" s="8"/>
      <c r="U955" s="8"/>
      <c r="V955" s="8"/>
      <c r="W955" s="8"/>
      <c r="X955" s="8"/>
      <c r="Y955" s="8"/>
      <c r="Z955" s="8"/>
      <c r="AA955" s="8"/>
      <c r="AB955" s="8"/>
      <c r="AC955" s="8"/>
    </row>
    <row r="956" spans="1:29" ht="15.75" customHeight="1" x14ac:dyDescent="0.75">
      <c r="A956" s="5" t="s">
        <v>623</v>
      </c>
      <c r="B956" s="5" t="s">
        <v>93</v>
      </c>
      <c r="C956" s="5" t="s">
        <v>18</v>
      </c>
      <c r="D956" s="5" t="s">
        <v>37</v>
      </c>
      <c r="E956" s="6">
        <v>2</v>
      </c>
      <c r="F956" s="6">
        <v>3</v>
      </c>
      <c r="G956" s="6"/>
      <c r="H956" s="6"/>
      <c r="I956" s="5" t="str">
        <f>VLOOKUP(B956,Formulas_Majors!A$2:B$1000,2,FALSE)</f>
        <v>Criminal Justice</v>
      </c>
      <c r="J956" s="5"/>
      <c r="K956">
        <f t="shared" si="0"/>
        <v>-2</v>
      </c>
      <c r="L956" s="7">
        <f t="shared" si="1"/>
        <v>-1</v>
      </c>
      <c r="M956" s="34">
        <f t="shared" si="658"/>
        <v>0</v>
      </c>
      <c r="N956" s="34" t="str">
        <f t="shared" si="659"/>
        <v>Above Benchmark</v>
      </c>
      <c r="O956" s="34">
        <f t="shared" si="660"/>
        <v>0</v>
      </c>
      <c r="P956" s="34" t="str">
        <f t="shared" si="661"/>
        <v>Below Benchmark</v>
      </c>
      <c r="Q956" s="8"/>
      <c r="R956" s="8"/>
      <c r="S956" s="8"/>
      <c r="T956" s="8"/>
      <c r="U956" s="8"/>
      <c r="V956" s="8"/>
      <c r="W956" s="8"/>
      <c r="X956" s="8"/>
      <c r="Y956" s="8"/>
      <c r="Z956" s="8"/>
      <c r="AA956" s="8"/>
      <c r="AB956" s="8"/>
      <c r="AC956" s="8"/>
    </row>
    <row r="957" spans="1:29" ht="15.75" customHeight="1" x14ac:dyDescent="0.75">
      <c r="A957" s="5" t="s">
        <v>623</v>
      </c>
      <c r="B957" s="5" t="s">
        <v>93</v>
      </c>
      <c r="C957" s="5" t="s">
        <v>14</v>
      </c>
      <c r="D957" s="5" t="s">
        <v>16</v>
      </c>
      <c r="E957" s="6">
        <v>60</v>
      </c>
      <c r="F957" s="6">
        <v>12</v>
      </c>
      <c r="G957" s="6">
        <v>54</v>
      </c>
      <c r="H957" s="6">
        <v>14</v>
      </c>
      <c r="I957" s="5" t="str">
        <f>VLOOKUP(B957,Formulas_Majors!A$2:B$1000,2,FALSE)</f>
        <v>Criminal Justice</v>
      </c>
      <c r="J957" s="5"/>
      <c r="K957">
        <f t="shared" si="0"/>
        <v>-6</v>
      </c>
      <c r="L957" s="7">
        <f t="shared" si="1"/>
        <v>-0.1</v>
      </c>
      <c r="M957" s="34">
        <f>ROUND(E957*1/3,)</f>
        <v>20</v>
      </c>
      <c r="N957" s="34" t="str">
        <f>IF(F957&gt;M957,"Above Benchmark","Below Benchmark")</f>
        <v>Below Benchmark</v>
      </c>
      <c r="O957" s="34">
        <f>ROUND(G957*1/3,)</f>
        <v>18</v>
      </c>
      <c r="P957" s="34" t="str">
        <f>IF(H957&gt;O957,"Above Benchmark", "Below Benchmark")</f>
        <v>Below Benchmark</v>
      </c>
    </row>
    <row r="958" spans="1:29" ht="15.75" customHeight="1" x14ac:dyDescent="0.75">
      <c r="A958" s="5" t="s">
        <v>623</v>
      </c>
      <c r="B958" s="5" t="s">
        <v>645</v>
      </c>
      <c r="C958" s="5" t="s">
        <v>18</v>
      </c>
      <c r="D958" s="5" t="s">
        <v>37</v>
      </c>
      <c r="E958" s="6">
        <v>1</v>
      </c>
      <c r="F958" s="6">
        <v>0</v>
      </c>
      <c r="G958" s="6"/>
      <c r="H958" s="6"/>
      <c r="I958" s="5" t="str">
        <f>VLOOKUP(B958,Formulas_Majors!A$2:B$1000,2,FALSE)</f>
        <v>Finance/Accounting</v>
      </c>
      <c r="J958" s="5"/>
      <c r="K958">
        <f t="shared" si="0"/>
        <v>-1</v>
      </c>
      <c r="L958" s="7">
        <f t="shared" si="1"/>
        <v>-1</v>
      </c>
      <c r="M958" s="34">
        <f t="shared" ref="M958:M961" si="662">ROUND(E958*1/6,)</f>
        <v>0</v>
      </c>
      <c r="N958" s="34" t="str">
        <f t="shared" ref="N958:N961" si="663">IF(F958&gt;M958, "Above Benchmark", "Below Benchmark")</f>
        <v>Below Benchmark</v>
      </c>
      <c r="O958" s="34">
        <f t="shared" ref="O958:O961" si="664">ROUND(G958*1/6,)</f>
        <v>0</v>
      </c>
      <c r="P958" s="34" t="str">
        <f t="shared" ref="P958:P961" si="665">IF(H958&gt;O958,"Above Benchmark","Below Benchmark")</f>
        <v>Below Benchmark</v>
      </c>
    </row>
    <row r="959" spans="1:29" ht="15.75" customHeight="1" x14ac:dyDescent="0.75">
      <c r="A959" s="5" t="s">
        <v>623</v>
      </c>
      <c r="B959" s="5" t="s">
        <v>645</v>
      </c>
      <c r="C959" s="5" t="s">
        <v>18</v>
      </c>
      <c r="D959" s="5" t="s">
        <v>37</v>
      </c>
      <c r="E959" s="6">
        <v>332</v>
      </c>
      <c r="F959" s="6">
        <v>92</v>
      </c>
      <c r="G959" s="6">
        <v>314</v>
      </c>
      <c r="H959" s="6">
        <v>108</v>
      </c>
      <c r="I959" s="5" t="str">
        <f>VLOOKUP(B959,Formulas_Majors!A$2:B$1000,2,FALSE)</f>
        <v>Finance/Accounting</v>
      </c>
      <c r="J959" s="5"/>
      <c r="K959">
        <f t="shared" si="0"/>
        <v>-18</v>
      </c>
      <c r="L959" s="7">
        <f t="shared" si="1"/>
        <v>-5.4216867469879519E-2</v>
      </c>
      <c r="M959" s="34">
        <f t="shared" si="662"/>
        <v>55</v>
      </c>
      <c r="N959" s="34" t="str">
        <f t="shared" si="663"/>
        <v>Above Benchmark</v>
      </c>
      <c r="O959" s="34">
        <f t="shared" si="664"/>
        <v>52</v>
      </c>
      <c r="P959" s="34" t="str">
        <f t="shared" si="665"/>
        <v>Above Benchmark</v>
      </c>
    </row>
    <row r="960" spans="1:29" ht="15.75" customHeight="1" x14ac:dyDescent="0.75">
      <c r="A960" s="5" t="s">
        <v>623</v>
      </c>
      <c r="B960" s="5" t="s">
        <v>646</v>
      </c>
      <c r="C960" s="5" t="s">
        <v>18</v>
      </c>
      <c r="D960" s="5" t="s">
        <v>21</v>
      </c>
      <c r="E960" s="6">
        <v>32</v>
      </c>
      <c r="F960" s="6">
        <v>9</v>
      </c>
      <c r="G960" s="6">
        <v>22</v>
      </c>
      <c r="H960" s="6">
        <v>8</v>
      </c>
      <c r="I960" s="5" t="str">
        <f>VLOOKUP(B960,Formulas_Majors!A$2:B$1000,2,FALSE)</f>
        <v>Liberal Arts</v>
      </c>
      <c r="J960" s="5"/>
      <c r="K960">
        <f t="shared" si="0"/>
        <v>-10</v>
      </c>
      <c r="L960" s="7">
        <f t="shared" si="1"/>
        <v>-0.3125</v>
      </c>
      <c r="M960" s="34">
        <f t="shared" si="662"/>
        <v>5</v>
      </c>
      <c r="N960" s="34" t="str">
        <f t="shared" si="663"/>
        <v>Above Benchmark</v>
      </c>
      <c r="O960" s="34">
        <f t="shared" si="664"/>
        <v>4</v>
      </c>
      <c r="P960" s="34" t="str">
        <f t="shared" si="665"/>
        <v>Above Benchmark</v>
      </c>
    </row>
    <row r="961" spans="1:29" ht="15.75" customHeight="1" x14ac:dyDescent="0.75">
      <c r="A961" s="5" t="s">
        <v>623</v>
      </c>
      <c r="B961" s="5" t="s">
        <v>647</v>
      </c>
      <c r="C961" s="5" t="s">
        <v>18</v>
      </c>
      <c r="D961" s="5" t="s">
        <v>21</v>
      </c>
      <c r="E961" s="6">
        <v>65</v>
      </c>
      <c r="F961" s="6">
        <v>19</v>
      </c>
      <c r="G961" s="6">
        <v>48</v>
      </c>
      <c r="H961" s="6">
        <v>16</v>
      </c>
      <c r="I961" s="5" t="str">
        <f>VLOOKUP(B961,Formulas_Majors!A$2:B$1000,2,FALSE)</f>
        <v>Liberal Arts</v>
      </c>
      <c r="J961" s="5"/>
      <c r="K961">
        <f t="shared" si="0"/>
        <v>-17</v>
      </c>
      <c r="L961" s="7">
        <f t="shared" si="1"/>
        <v>-0.26153846153846155</v>
      </c>
      <c r="M961" s="34">
        <f t="shared" si="662"/>
        <v>11</v>
      </c>
      <c r="N961" s="34" t="str">
        <f t="shared" si="663"/>
        <v>Above Benchmark</v>
      </c>
      <c r="O961" s="34">
        <f t="shared" si="664"/>
        <v>8</v>
      </c>
      <c r="P961" s="34" t="str">
        <f t="shared" si="665"/>
        <v>Above Benchmark</v>
      </c>
    </row>
    <row r="962" spans="1:29" ht="15.75" customHeight="1" x14ac:dyDescent="0.75">
      <c r="A962" s="5" t="s">
        <v>623</v>
      </c>
      <c r="B962" s="5" t="s">
        <v>648</v>
      </c>
      <c r="C962" s="5" t="s">
        <v>73</v>
      </c>
      <c r="D962" s="5" t="s">
        <v>158</v>
      </c>
      <c r="E962" s="6">
        <v>2</v>
      </c>
      <c r="F962" s="6">
        <v>4</v>
      </c>
      <c r="G962" s="6">
        <v>1</v>
      </c>
      <c r="H962" s="6">
        <v>9</v>
      </c>
      <c r="I962" s="5" t="str">
        <f>VLOOKUP(B962,Formulas_Majors!A$2:B$1000,2,FALSE)</f>
        <v>Health</v>
      </c>
      <c r="J962" s="5"/>
      <c r="K962">
        <f t="shared" si="0"/>
        <v>-1</v>
      </c>
      <c r="L962" s="7">
        <f t="shared" si="1"/>
        <v>-0.5</v>
      </c>
      <c r="M962" s="37"/>
      <c r="N962" s="37"/>
      <c r="O962" s="38"/>
      <c r="P962" s="38"/>
    </row>
    <row r="963" spans="1:29" ht="15.75" customHeight="1" x14ac:dyDescent="0.75">
      <c r="A963" s="5" t="s">
        <v>623</v>
      </c>
      <c r="B963" s="5" t="s">
        <v>649</v>
      </c>
      <c r="C963" s="5" t="s">
        <v>14</v>
      </c>
      <c r="D963" s="5" t="s">
        <v>23</v>
      </c>
      <c r="E963" s="6">
        <v>13</v>
      </c>
      <c r="F963" s="6">
        <v>0</v>
      </c>
      <c r="G963" s="6">
        <v>43</v>
      </c>
      <c r="H963" s="6">
        <v>0</v>
      </c>
      <c r="I963" s="5" t="str">
        <f>VLOOKUP(B963,Formulas_Majors!A$2:B$1000,2,FALSE)</f>
        <v>Liberal Arts</v>
      </c>
      <c r="J963" s="5"/>
      <c r="K963">
        <f t="shared" si="0"/>
        <v>30</v>
      </c>
      <c r="L963" s="7">
        <f t="shared" si="1"/>
        <v>2.3076923076923075</v>
      </c>
      <c r="M963" s="34">
        <f>ROUND(E963*1/3,)</f>
        <v>4</v>
      </c>
      <c r="N963" s="34" t="str">
        <f>IF(F963&gt;M963,"Above Benchmark","Below Benchmark")</f>
        <v>Below Benchmark</v>
      </c>
      <c r="O963" s="34">
        <f>ROUND(G963*1/3,)</f>
        <v>14</v>
      </c>
      <c r="P963" s="34" t="str">
        <f>IF(H963&gt;O963,"Above Benchmark", "Below Benchmark")</f>
        <v>Below Benchmark</v>
      </c>
    </row>
    <row r="964" spans="1:29" ht="15.75" customHeight="1" x14ac:dyDescent="0.75">
      <c r="A964" s="5" t="s">
        <v>623</v>
      </c>
      <c r="B964" s="5" t="s">
        <v>650</v>
      </c>
      <c r="C964" s="5" t="s">
        <v>18</v>
      </c>
      <c r="D964" s="5" t="s">
        <v>37</v>
      </c>
      <c r="E964" s="6">
        <v>17</v>
      </c>
      <c r="F964" s="6">
        <v>0</v>
      </c>
      <c r="G964" s="6">
        <v>135</v>
      </c>
      <c r="H964" s="6">
        <v>0</v>
      </c>
      <c r="I964" s="5" t="str">
        <f>VLOOKUP(B964,Formulas_Majors!A$2:B$1000,2,FALSE)</f>
        <v>Liberal Arts</v>
      </c>
      <c r="J964" s="5"/>
      <c r="K964">
        <f t="shared" si="0"/>
        <v>118</v>
      </c>
      <c r="L964" s="7">
        <f t="shared" si="1"/>
        <v>6.9411764705882355</v>
      </c>
      <c r="M964" s="34">
        <f t="shared" ref="M964:M965" si="666">ROUND(E964*1/6,)</f>
        <v>3</v>
      </c>
      <c r="N964" s="34" t="str">
        <f t="shared" ref="N964:N965" si="667">IF(F964&gt;M964, "Above Benchmark", "Below Benchmark")</f>
        <v>Below Benchmark</v>
      </c>
      <c r="O964" s="34">
        <f t="shared" ref="O964:O965" si="668">ROUND(G964*1/6,)</f>
        <v>23</v>
      </c>
      <c r="P964" s="34" t="str">
        <f t="shared" ref="P964:P965" si="669">IF(H964&gt;O964,"Above Benchmark","Below Benchmark")</f>
        <v>Below Benchmark</v>
      </c>
    </row>
    <row r="965" spans="1:29" ht="15.75" customHeight="1" x14ac:dyDescent="0.75">
      <c r="A965" s="5" t="s">
        <v>623</v>
      </c>
      <c r="B965" s="5" t="s">
        <v>651</v>
      </c>
      <c r="C965" s="5" t="s">
        <v>18</v>
      </c>
      <c r="D965" s="5" t="s">
        <v>21</v>
      </c>
      <c r="E965" s="6">
        <v>90</v>
      </c>
      <c r="F965" s="6">
        <v>15</v>
      </c>
      <c r="G965" s="6">
        <v>72</v>
      </c>
      <c r="H965" s="6">
        <v>14</v>
      </c>
      <c r="I965" s="5" t="str">
        <f>VLOOKUP(B965,Formulas_Majors!A$2:B$1000,2,FALSE)</f>
        <v>Liberal Arts</v>
      </c>
      <c r="J965" s="5"/>
      <c r="K965">
        <f t="shared" si="0"/>
        <v>-18</v>
      </c>
      <c r="L965" s="7">
        <f t="shared" si="1"/>
        <v>-0.2</v>
      </c>
      <c r="M965" s="34">
        <f t="shared" si="666"/>
        <v>15</v>
      </c>
      <c r="N965" s="34" t="str">
        <f t="shared" si="667"/>
        <v>Below Benchmark</v>
      </c>
      <c r="O965" s="34">
        <f t="shared" si="668"/>
        <v>12</v>
      </c>
      <c r="P965" s="34" t="str">
        <f t="shared" si="669"/>
        <v>Above Benchmark</v>
      </c>
    </row>
    <row r="966" spans="1:29" ht="15.75" customHeight="1" x14ac:dyDescent="0.75">
      <c r="A966" s="5" t="s">
        <v>623</v>
      </c>
      <c r="B966" s="5" t="s">
        <v>652</v>
      </c>
      <c r="C966" s="5" t="s">
        <v>14</v>
      </c>
      <c r="D966" s="5" t="s">
        <v>23</v>
      </c>
      <c r="E966" s="6">
        <v>120</v>
      </c>
      <c r="F966" s="6">
        <v>18</v>
      </c>
      <c r="G966" s="6">
        <v>129</v>
      </c>
      <c r="H966" s="6">
        <v>28</v>
      </c>
      <c r="I966" s="5" t="str">
        <f>VLOOKUP(B966,Formulas_Majors!A$2:B$1000,2,FALSE)</f>
        <v>Criminal Justice</v>
      </c>
      <c r="J966" s="5"/>
      <c r="K966">
        <f t="shared" si="0"/>
        <v>9</v>
      </c>
      <c r="L966" s="7">
        <f t="shared" si="1"/>
        <v>7.4999999999999997E-2</v>
      </c>
      <c r="M966" s="34">
        <f>ROUND(E966*1/3,)</f>
        <v>40</v>
      </c>
      <c r="N966" s="34" t="str">
        <f>IF(F966&gt;M966,"Above Benchmark","Below Benchmark")</f>
        <v>Below Benchmark</v>
      </c>
      <c r="O966" s="34">
        <f>ROUND(G966*1/3,)</f>
        <v>43</v>
      </c>
      <c r="P966" s="34" t="str">
        <f>IF(H966&gt;O966,"Above Benchmark", "Below Benchmark")</f>
        <v>Below Benchmark</v>
      </c>
    </row>
    <row r="967" spans="1:29" ht="15.75" customHeight="1" x14ac:dyDescent="0.75">
      <c r="A967" s="5" t="s">
        <v>623</v>
      </c>
      <c r="B967" s="5" t="s">
        <v>653</v>
      </c>
      <c r="C967" s="5" t="s">
        <v>18</v>
      </c>
      <c r="D967" s="5" t="s">
        <v>21</v>
      </c>
      <c r="E967" s="6">
        <v>391</v>
      </c>
      <c r="F967" s="6">
        <v>112</v>
      </c>
      <c r="G967" s="6">
        <v>331</v>
      </c>
      <c r="H967" s="6">
        <v>96</v>
      </c>
      <c r="I967" s="5" t="str">
        <f>VLOOKUP(B967,Formulas_Majors!A$2:B$1000,2,FALSE)</f>
        <v>Criminal Justice</v>
      </c>
      <c r="J967" s="5"/>
      <c r="K967">
        <f t="shared" si="0"/>
        <v>-60</v>
      </c>
      <c r="L967" s="7">
        <f t="shared" si="1"/>
        <v>-0.15345268542199489</v>
      </c>
      <c r="M967" s="34">
        <f t="shared" ref="M967:M969" si="670">ROUND(E967*1/6,)</f>
        <v>65</v>
      </c>
      <c r="N967" s="34" t="str">
        <f t="shared" ref="N967:N969" si="671">IF(F967&gt;M967, "Above Benchmark", "Below Benchmark")</f>
        <v>Above Benchmark</v>
      </c>
      <c r="O967" s="34">
        <f t="shared" ref="O967:O969" si="672">ROUND(G967*1/6,)</f>
        <v>55</v>
      </c>
      <c r="P967" s="34" t="str">
        <f t="shared" ref="P967:P969" si="673">IF(H967&gt;O967,"Above Benchmark","Below Benchmark")</f>
        <v>Above Benchmark</v>
      </c>
      <c r="Q967" s="8"/>
      <c r="R967" s="8"/>
      <c r="S967" s="8"/>
      <c r="T967" s="8"/>
      <c r="U967" s="8"/>
      <c r="V967" s="8"/>
      <c r="W967" s="8"/>
      <c r="X967" s="8"/>
      <c r="Y967" s="8"/>
      <c r="Z967" s="8"/>
      <c r="AA967" s="8"/>
      <c r="AB967" s="8"/>
      <c r="AC967" s="8"/>
    </row>
    <row r="968" spans="1:29" ht="15.75" customHeight="1" x14ac:dyDescent="0.75">
      <c r="A968" s="5" t="s">
        <v>623</v>
      </c>
      <c r="B968" s="5" t="s">
        <v>654</v>
      </c>
      <c r="C968" s="5" t="s">
        <v>18</v>
      </c>
      <c r="D968" s="5" t="s">
        <v>21</v>
      </c>
      <c r="E968" s="6">
        <v>37</v>
      </c>
      <c r="F968" s="6">
        <v>6</v>
      </c>
      <c r="G968" s="6">
        <v>35</v>
      </c>
      <c r="H968" s="6">
        <v>12</v>
      </c>
      <c r="I968" s="5" t="str">
        <f>VLOOKUP(B968,Formulas_Majors!A$2:B$1000,2,FALSE)</f>
        <v>Liberal Arts</v>
      </c>
      <c r="J968" s="5"/>
      <c r="K968">
        <f t="shared" si="0"/>
        <v>-2</v>
      </c>
      <c r="L968" s="7">
        <f t="shared" si="1"/>
        <v>-5.4054054054054057E-2</v>
      </c>
      <c r="M968" s="34">
        <f t="shared" si="670"/>
        <v>6</v>
      </c>
      <c r="N968" s="34" t="str">
        <f t="shared" si="671"/>
        <v>Below Benchmark</v>
      </c>
      <c r="O968" s="34">
        <f t="shared" si="672"/>
        <v>6</v>
      </c>
      <c r="P968" s="34" t="str">
        <f t="shared" si="673"/>
        <v>Above Benchmark</v>
      </c>
    </row>
    <row r="969" spans="1:29" ht="15.75" customHeight="1" x14ac:dyDescent="0.75">
      <c r="A969" s="5" t="s">
        <v>623</v>
      </c>
      <c r="B969" s="5" t="s">
        <v>655</v>
      </c>
      <c r="C969" s="5" t="s">
        <v>18</v>
      </c>
      <c r="D969" s="5" t="s">
        <v>21</v>
      </c>
      <c r="E969" s="6">
        <v>606</v>
      </c>
      <c r="F969" s="6">
        <v>134</v>
      </c>
      <c r="G969" s="6">
        <v>618</v>
      </c>
      <c r="H969" s="6">
        <v>178</v>
      </c>
      <c r="I969" s="5" t="str">
        <f>VLOOKUP(B969,Formulas_Majors!A$2:B$1000,2,FALSE)</f>
        <v>Law</v>
      </c>
      <c r="J969" s="5"/>
      <c r="K969">
        <f t="shared" si="0"/>
        <v>12</v>
      </c>
      <c r="L969" s="7">
        <f t="shared" si="1"/>
        <v>1.9801980198019802E-2</v>
      </c>
      <c r="M969" s="34">
        <f t="shared" si="670"/>
        <v>101</v>
      </c>
      <c r="N969" s="34" t="str">
        <f t="shared" si="671"/>
        <v>Above Benchmark</v>
      </c>
      <c r="O969" s="34">
        <f t="shared" si="672"/>
        <v>103</v>
      </c>
      <c r="P969" s="34" t="str">
        <f t="shared" si="673"/>
        <v>Above Benchmark</v>
      </c>
    </row>
    <row r="970" spans="1:29" ht="15.75" customHeight="1" x14ac:dyDescent="0.75">
      <c r="A970" s="5" t="s">
        <v>623</v>
      </c>
      <c r="B970" s="5" t="s">
        <v>656</v>
      </c>
      <c r="C970" s="5" t="s">
        <v>73</v>
      </c>
      <c r="D970" s="5" t="s">
        <v>642</v>
      </c>
      <c r="E970" s="6">
        <v>2</v>
      </c>
      <c r="F970" s="6">
        <v>0</v>
      </c>
      <c r="G970" s="6">
        <v>2</v>
      </c>
      <c r="H970" s="6">
        <v>8</v>
      </c>
      <c r="I970" s="5" t="str">
        <f>VLOOKUP(B970,Formulas_Majors!A$2:B$1000,2,FALSE)</f>
        <v>Law</v>
      </c>
      <c r="J970" s="5"/>
      <c r="K970">
        <f t="shared" si="0"/>
        <v>0</v>
      </c>
      <c r="L970" s="7">
        <f t="shared" si="1"/>
        <v>0</v>
      </c>
      <c r="M970" s="37"/>
      <c r="N970" s="37"/>
      <c r="O970" s="38"/>
      <c r="P970" s="38"/>
    </row>
    <row r="971" spans="1:29" ht="15.75" customHeight="1" x14ac:dyDescent="0.75">
      <c r="A971" s="5" t="s">
        <v>623</v>
      </c>
      <c r="B971" s="5" t="s">
        <v>657</v>
      </c>
      <c r="C971" s="5" t="s">
        <v>18</v>
      </c>
      <c r="D971" s="5" t="s">
        <v>21</v>
      </c>
      <c r="E971" s="6">
        <v>4</v>
      </c>
      <c r="F971" s="6">
        <v>4</v>
      </c>
      <c r="G971" s="6">
        <v>6</v>
      </c>
      <c r="H971" s="6">
        <v>4</v>
      </c>
      <c r="I971" s="5" t="str">
        <f>VLOOKUP(B971,Formulas_Majors!A$2:B$1000,2,FALSE)</f>
        <v>Liberal Arts</v>
      </c>
      <c r="J971" s="5"/>
      <c r="K971">
        <f t="shared" si="0"/>
        <v>2</v>
      </c>
      <c r="L971" s="7">
        <f t="shared" si="1"/>
        <v>0.5</v>
      </c>
      <c r="M971" s="34">
        <f t="shared" ref="M971:M986" si="674">ROUND(E971*1/6,)</f>
        <v>1</v>
      </c>
      <c r="N971" s="34" t="str">
        <f t="shared" ref="N971:N986" si="675">IF(F971&gt;M971, "Above Benchmark", "Below Benchmark")</f>
        <v>Above Benchmark</v>
      </c>
      <c r="O971" s="34">
        <f t="shared" ref="O971:O986" si="676">ROUND(G971*1/6,)</f>
        <v>1</v>
      </c>
      <c r="P971" s="34" t="str">
        <f t="shared" ref="P971:P986" si="677">IF(H971&gt;O971,"Above Benchmark","Below Benchmark")</f>
        <v>Above Benchmark</v>
      </c>
    </row>
    <row r="972" spans="1:29" ht="15.75" customHeight="1" x14ac:dyDescent="0.75">
      <c r="A972" s="5" t="s">
        <v>623</v>
      </c>
      <c r="B972" s="5" t="s">
        <v>658</v>
      </c>
      <c r="C972" s="5" t="s">
        <v>18</v>
      </c>
      <c r="D972" s="5" t="s">
        <v>21</v>
      </c>
      <c r="E972" s="6">
        <v>1</v>
      </c>
      <c r="F972" s="6">
        <v>0</v>
      </c>
      <c r="G972" s="6">
        <v>1</v>
      </c>
      <c r="H972" s="6">
        <v>0</v>
      </c>
      <c r="I972" s="5" t="str">
        <f>VLOOKUP(B972,Formulas_Majors!A$2:B$1000,2,FALSE)</f>
        <v>Criminal Justice</v>
      </c>
      <c r="J972" s="5"/>
      <c r="K972">
        <f t="shared" si="0"/>
        <v>0</v>
      </c>
      <c r="L972" s="7">
        <f t="shared" si="1"/>
        <v>0</v>
      </c>
      <c r="M972" s="34">
        <f t="shared" si="674"/>
        <v>0</v>
      </c>
      <c r="N972" s="34" t="str">
        <f t="shared" si="675"/>
        <v>Below Benchmark</v>
      </c>
      <c r="O972" s="34">
        <f t="shared" si="676"/>
        <v>0</v>
      </c>
      <c r="P972" s="34" t="str">
        <f t="shared" si="677"/>
        <v>Below Benchmark</v>
      </c>
    </row>
    <row r="973" spans="1:29" ht="15.75" customHeight="1" x14ac:dyDescent="0.75">
      <c r="A973" s="5" t="s">
        <v>623</v>
      </c>
      <c r="B973" s="5" t="s">
        <v>659</v>
      </c>
      <c r="C973" s="5" t="s">
        <v>18</v>
      </c>
      <c r="D973" s="5" t="s">
        <v>21</v>
      </c>
      <c r="E973" s="6">
        <v>1</v>
      </c>
      <c r="F973" s="6">
        <v>0</v>
      </c>
      <c r="G973" s="6">
        <v>2</v>
      </c>
      <c r="H973" s="6">
        <v>0</v>
      </c>
      <c r="I973" s="5" t="str">
        <f>VLOOKUP(B973,Formulas_Majors!A$2:B$1000,2,FALSE)</f>
        <v>Criminal Justice</v>
      </c>
      <c r="J973" s="5"/>
      <c r="K973">
        <f t="shared" si="0"/>
        <v>1</v>
      </c>
      <c r="L973" s="7">
        <f t="shared" si="1"/>
        <v>1</v>
      </c>
      <c r="M973" s="34">
        <f t="shared" si="674"/>
        <v>0</v>
      </c>
      <c r="N973" s="34" t="str">
        <f t="shared" si="675"/>
        <v>Below Benchmark</v>
      </c>
      <c r="O973" s="34">
        <f t="shared" si="676"/>
        <v>0</v>
      </c>
      <c r="P973" s="34" t="str">
        <f t="shared" si="677"/>
        <v>Below Benchmark</v>
      </c>
    </row>
    <row r="974" spans="1:29" ht="15.75" customHeight="1" x14ac:dyDescent="0.75">
      <c r="A974" s="5" t="s">
        <v>623</v>
      </c>
      <c r="B974" s="5" t="s">
        <v>233</v>
      </c>
      <c r="C974" s="5" t="s">
        <v>18</v>
      </c>
      <c r="D974" s="5" t="s">
        <v>37</v>
      </c>
      <c r="E974" s="6">
        <v>1</v>
      </c>
      <c r="F974" s="6">
        <v>0</v>
      </c>
      <c r="G974" s="6">
        <v>0</v>
      </c>
      <c r="H974" s="6">
        <v>1</v>
      </c>
      <c r="I974" s="5" t="str">
        <f>VLOOKUP(B974,Formulas_Majors!A$2:B$1000,2,FALSE)</f>
        <v>Business-Other</v>
      </c>
      <c r="J974" s="5"/>
      <c r="K974">
        <f t="shared" si="0"/>
        <v>-1</v>
      </c>
      <c r="L974" s="7">
        <f t="shared" si="1"/>
        <v>-1</v>
      </c>
      <c r="M974" s="34">
        <f t="shared" si="674"/>
        <v>0</v>
      </c>
      <c r="N974" s="34" t="str">
        <f t="shared" si="675"/>
        <v>Below Benchmark</v>
      </c>
      <c r="O974" s="34">
        <f t="shared" si="676"/>
        <v>0</v>
      </c>
      <c r="P974" s="34" t="str">
        <f t="shared" si="677"/>
        <v>Above Benchmark</v>
      </c>
    </row>
    <row r="975" spans="1:29" ht="15.75" customHeight="1" x14ac:dyDescent="0.75">
      <c r="A975" s="5" t="s">
        <v>623</v>
      </c>
      <c r="B975" s="5" t="s">
        <v>660</v>
      </c>
      <c r="C975" s="5" t="s">
        <v>18</v>
      </c>
      <c r="D975" s="5" t="s">
        <v>37</v>
      </c>
      <c r="E975" s="6">
        <v>1</v>
      </c>
      <c r="F975" s="6">
        <v>0</v>
      </c>
      <c r="G975" s="6">
        <v>1</v>
      </c>
      <c r="H975" s="6">
        <v>0</v>
      </c>
      <c r="I975" s="5" t="str">
        <f>VLOOKUP(B975,Formulas_Majors!A$2:B$1000,2,FALSE)</f>
        <v>Health</v>
      </c>
      <c r="J975" s="5"/>
      <c r="K975">
        <f t="shared" si="0"/>
        <v>0</v>
      </c>
      <c r="L975" s="7">
        <f t="shared" si="1"/>
        <v>0</v>
      </c>
      <c r="M975" s="34">
        <f t="shared" si="674"/>
        <v>0</v>
      </c>
      <c r="N975" s="34" t="str">
        <f t="shared" si="675"/>
        <v>Below Benchmark</v>
      </c>
      <c r="O975" s="34">
        <f t="shared" si="676"/>
        <v>0</v>
      </c>
      <c r="P975" s="34" t="str">
        <f t="shared" si="677"/>
        <v>Below Benchmark</v>
      </c>
    </row>
    <row r="976" spans="1:29" ht="15.75" customHeight="1" x14ac:dyDescent="0.75">
      <c r="A976" s="5" t="s">
        <v>623</v>
      </c>
      <c r="B976" s="5" t="s">
        <v>234</v>
      </c>
      <c r="C976" s="5" t="s">
        <v>18</v>
      </c>
      <c r="D976" s="5" t="s">
        <v>21</v>
      </c>
      <c r="E976" s="6">
        <v>1</v>
      </c>
      <c r="F976" s="6">
        <v>0</v>
      </c>
      <c r="G976" s="6">
        <v>0</v>
      </c>
      <c r="H976" s="6">
        <v>1</v>
      </c>
      <c r="I976" s="5" t="str">
        <f>VLOOKUP(B976,Formulas_Majors!A$2:B$1000,2,FALSE)</f>
        <v>Liberal Arts</v>
      </c>
      <c r="J976" s="5"/>
      <c r="K976">
        <f t="shared" si="0"/>
        <v>-1</v>
      </c>
      <c r="L976" s="7">
        <f t="shared" si="1"/>
        <v>-1</v>
      </c>
      <c r="M976" s="34">
        <f t="shared" si="674"/>
        <v>0</v>
      </c>
      <c r="N976" s="34" t="str">
        <f t="shared" si="675"/>
        <v>Below Benchmark</v>
      </c>
      <c r="O976" s="34">
        <f t="shared" si="676"/>
        <v>0</v>
      </c>
      <c r="P976" s="34" t="str">
        <f t="shared" si="677"/>
        <v>Above Benchmark</v>
      </c>
    </row>
    <row r="977" spans="1:29" ht="15.75" customHeight="1" x14ac:dyDescent="0.75">
      <c r="A977" s="5" t="s">
        <v>623</v>
      </c>
      <c r="B977" s="5" t="s">
        <v>661</v>
      </c>
      <c r="C977" s="5" t="s">
        <v>18</v>
      </c>
      <c r="D977" s="5" t="s">
        <v>21</v>
      </c>
      <c r="E977" s="6">
        <v>1</v>
      </c>
      <c r="F977" s="6">
        <v>0</v>
      </c>
      <c r="G977" s="6">
        <v>1</v>
      </c>
      <c r="H977" s="6">
        <v>0</v>
      </c>
      <c r="I977" s="5" t="str">
        <f>VLOOKUP(B977,Formulas_Majors!A$2:B$1000,2,FALSE)</f>
        <v>Government</v>
      </c>
      <c r="J977" s="5"/>
      <c r="K977">
        <f t="shared" si="0"/>
        <v>0</v>
      </c>
      <c r="L977" s="7">
        <f t="shared" si="1"/>
        <v>0</v>
      </c>
      <c r="M977" s="34">
        <f t="shared" si="674"/>
        <v>0</v>
      </c>
      <c r="N977" s="34" t="str">
        <f t="shared" si="675"/>
        <v>Below Benchmark</v>
      </c>
      <c r="O977" s="34">
        <f t="shared" si="676"/>
        <v>0</v>
      </c>
      <c r="P977" s="34" t="str">
        <f t="shared" si="677"/>
        <v>Below Benchmark</v>
      </c>
    </row>
    <row r="978" spans="1:29" ht="15.75" customHeight="1" x14ac:dyDescent="0.75">
      <c r="A978" s="5" t="s">
        <v>623</v>
      </c>
      <c r="B978" s="5" t="s">
        <v>662</v>
      </c>
      <c r="C978" s="5" t="s">
        <v>18</v>
      </c>
      <c r="D978" s="5" t="s">
        <v>37</v>
      </c>
      <c r="E978" s="6">
        <v>1</v>
      </c>
      <c r="F978" s="6">
        <v>0</v>
      </c>
      <c r="G978" s="6">
        <v>1</v>
      </c>
      <c r="H978" s="6">
        <v>0</v>
      </c>
      <c r="I978" s="5" t="str">
        <f>VLOOKUP(B978,Formulas_Majors!A$2:B$1000,2,FALSE)</f>
        <v>Government</v>
      </c>
      <c r="J978" s="5"/>
      <c r="K978">
        <f t="shared" si="0"/>
        <v>0</v>
      </c>
      <c r="L978" s="7">
        <f t="shared" si="1"/>
        <v>0</v>
      </c>
      <c r="M978" s="34">
        <f t="shared" si="674"/>
        <v>0</v>
      </c>
      <c r="N978" s="34" t="str">
        <f t="shared" si="675"/>
        <v>Below Benchmark</v>
      </c>
      <c r="O978" s="34">
        <f t="shared" si="676"/>
        <v>0</v>
      </c>
      <c r="P978" s="34" t="str">
        <f t="shared" si="677"/>
        <v>Below Benchmark</v>
      </c>
    </row>
    <row r="979" spans="1:29" ht="15.75" customHeight="1" x14ac:dyDescent="0.75">
      <c r="A979" s="5" t="s">
        <v>623</v>
      </c>
      <c r="B979" s="5" t="s">
        <v>663</v>
      </c>
      <c r="C979" s="5" t="s">
        <v>18</v>
      </c>
      <c r="D979" s="5" t="s">
        <v>21</v>
      </c>
      <c r="E979" s="6">
        <v>9</v>
      </c>
      <c r="F979" s="6">
        <v>3</v>
      </c>
      <c r="G979" s="6">
        <v>9</v>
      </c>
      <c r="H979" s="6">
        <v>2</v>
      </c>
      <c r="I979" s="5" t="str">
        <f>VLOOKUP(B979,Formulas_Majors!A$2:B$1000,2,FALSE)</f>
        <v>Criminal Justice</v>
      </c>
      <c r="J979" s="5"/>
      <c r="K979">
        <f t="shared" si="0"/>
        <v>0</v>
      </c>
      <c r="L979" s="7">
        <f t="shared" si="1"/>
        <v>0</v>
      </c>
      <c r="M979" s="34">
        <f t="shared" si="674"/>
        <v>2</v>
      </c>
      <c r="N979" s="34" t="str">
        <f t="shared" si="675"/>
        <v>Above Benchmark</v>
      </c>
      <c r="O979" s="34">
        <f t="shared" si="676"/>
        <v>2</v>
      </c>
      <c r="P979" s="34" t="str">
        <f t="shared" si="677"/>
        <v>Below Benchmark</v>
      </c>
    </row>
    <row r="980" spans="1:29" ht="15.75" customHeight="1" x14ac:dyDescent="0.75">
      <c r="A980" s="5" t="s">
        <v>623</v>
      </c>
      <c r="B980" s="5" t="s">
        <v>664</v>
      </c>
      <c r="C980" s="5" t="s">
        <v>18</v>
      </c>
      <c r="D980" s="5" t="s">
        <v>37</v>
      </c>
      <c r="E980" s="6">
        <v>1</v>
      </c>
      <c r="F980" s="6">
        <v>2</v>
      </c>
      <c r="G980" s="6">
        <v>3</v>
      </c>
      <c r="H980" s="6">
        <v>0</v>
      </c>
      <c r="I980" s="5" t="str">
        <f>VLOOKUP(B980,Formulas_Majors!A$2:B$1000,2,FALSE)</f>
        <v>Criminal Justice</v>
      </c>
      <c r="J980" s="5"/>
      <c r="K980">
        <f t="shared" si="0"/>
        <v>2</v>
      </c>
      <c r="L980" s="7">
        <f t="shared" si="1"/>
        <v>2</v>
      </c>
      <c r="M980" s="34">
        <f t="shared" si="674"/>
        <v>0</v>
      </c>
      <c r="N980" s="34" t="str">
        <f t="shared" si="675"/>
        <v>Above Benchmark</v>
      </c>
      <c r="O980" s="34">
        <f t="shared" si="676"/>
        <v>1</v>
      </c>
      <c r="P980" s="34" t="str">
        <f t="shared" si="677"/>
        <v>Below Benchmark</v>
      </c>
      <c r="Q980" s="8"/>
      <c r="R980" s="8"/>
      <c r="S980" s="8"/>
      <c r="T980" s="8"/>
      <c r="U980" s="8"/>
      <c r="V980" s="8"/>
      <c r="W980" s="8"/>
      <c r="X980" s="8"/>
      <c r="Y980" s="8"/>
      <c r="Z980" s="8"/>
      <c r="AA980" s="8"/>
      <c r="AB980" s="8"/>
      <c r="AC980" s="8"/>
    </row>
    <row r="981" spans="1:29" ht="15.75" customHeight="1" x14ac:dyDescent="0.75">
      <c r="A981" s="5" t="s">
        <v>623</v>
      </c>
      <c r="B981" s="5" t="s">
        <v>665</v>
      </c>
      <c r="C981" s="5" t="s">
        <v>18</v>
      </c>
      <c r="D981" s="5" t="s">
        <v>21</v>
      </c>
      <c r="E981" s="6">
        <v>1</v>
      </c>
      <c r="F981" s="6">
        <v>0</v>
      </c>
      <c r="G981" s="6">
        <v>1</v>
      </c>
      <c r="H981" s="6">
        <v>0</v>
      </c>
      <c r="I981" s="5" t="str">
        <f>VLOOKUP(B981,Formulas_Majors!A$2:B$1000,2,FALSE)</f>
        <v>Liberal Arts</v>
      </c>
      <c r="J981" s="5"/>
      <c r="K981">
        <f t="shared" si="0"/>
        <v>0</v>
      </c>
      <c r="L981" s="7">
        <f t="shared" si="1"/>
        <v>0</v>
      </c>
      <c r="M981" s="34">
        <f t="shared" si="674"/>
        <v>0</v>
      </c>
      <c r="N981" s="34" t="str">
        <f t="shared" si="675"/>
        <v>Below Benchmark</v>
      </c>
      <c r="O981" s="34">
        <f t="shared" si="676"/>
        <v>0</v>
      </c>
      <c r="P981" s="34" t="str">
        <f t="shared" si="677"/>
        <v>Below Benchmark</v>
      </c>
    </row>
    <row r="982" spans="1:29" ht="15.75" customHeight="1" x14ac:dyDescent="0.75">
      <c r="A982" s="5" t="s">
        <v>623</v>
      </c>
      <c r="B982" s="5" t="s">
        <v>666</v>
      </c>
      <c r="C982" s="5" t="s">
        <v>18</v>
      </c>
      <c r="D982" s="5" t="s">
        <v>21</v>
      </c>
      <c r="E982" s="6">
        <v>1</v>
      </c>
      <c r="F982" s="6">
        <v>0</v>
      </c>
      <c r="G982" s="6">
        <v>1</v>
      </c>
      <c r="H982" s="6">
        <v>0</v>
      </c>
      <c r="I982" s="5" t="str">
        <f>VLOOKUP(B982,Formulas_Majors!A$2:B$1000,2,FALSE)</f>
        <v>Criminal Justice</v>
      </c>
      <c r="J982" s="5"/>
      <c r="K982">
        <f t="shared" si="0"/>
        <v>0</v>
      </c>
      <c r="L982" s="7">
        <f t="shared" si="1"/>
        <v>0</v>
      </c>
      <c r="M982" s="34">
        <f t="shared" si="674"/>
        <v>0</v>
      </c>
      <c r="N982" s="34" t="str">
        <f t="shared" si="675"/>
        <v>Below Benchmark</v>
      </c>
      <c r="O982" s="34">
        <f t="shared" si="676"/>
        <v>0</v>
      </c>
      <c r="P982" s="34" t="str">
        <f t="shared" si="677"/>
        <v>Below Benchmark</v>
      </c>
    </row>
    <row r="983" spans="1:29" ht="15.75" customHeight="1" x14ac:dyDescent="0.75">
      <c r="A983" s="5" t="s">
        <v>623</v>
      </c>
      <c r="B983" s="5" t="s">
        <v>251</v>
      </c>
      <c r="C983" s="5" t="s">
        <v>18</v>
      </c>
      <c r="D983" s="5" t="s">
        <v>21</v>
      </c>
      <c r="E983" s="6">
        <v>4</v>
      </c>
      <c r="F983" s="6">
        <v>1</v>
      </c>
      <c r="G983" s="6">
        <v>0</v>
      </c>
      <c r="H983" s="6">
        <v>0</v>
      </c>
      <c r="I983" s="5" t="str">
        <f>VLOOKUP(B983,Formulas_Majors!A$2:B$1000,2,FALSE)</f>
        <v>Government</v>
      </c>
      <c r="J983" s="5"/>
      <c r="K983">
        <f t="shared" si="0"/>
        <v>-4</v>
      </c>
      <c r="L983" s="7">
        <f t="shared" si="1"/>
        <v>-1</v>
      </c>
      <c r="M983" s="34">
        <f t="shared" si="674"/>
        <v>1</v>
      </c>
      <c r="N983" s="34" t="str">
        <f t="shared" si="675"/>
        <v>Below Benchmark</v>
      </c>
      <c r="O983" s="34">
        <f t="shared" si="676"/>
        <v>0</v>
      </c>
      <c r="P983" s="34" t="str">
        <f t="shared" si="677"/>
        <v>Below Benchmark</v>
      </c>
    </row>
    <row r="984" spans="1:29" ht="15.75" customHeight="1" x14ac:dyDescent="0.75">
      <c r="A984" s="5" t="s">
        <v>623</v>
      </c>
      <c r="B984" s="5" t="s">
        <v>58</v>
      </c>
      <c r="C984" s="5" t="s">
        <v>18</v>
      </c>
      <c r="D984" s="5" t="s">
        <v>21</v>
      </c>
      <c r="E984" s="6">
        <v>68</v>
      </c>
      <c r="F984" s="6">
        <v>24</v>
      </c>
      <c r="G984" s="6">
        <v>71</v>
      </c>
      <c r="H984" s="6">
        <v>18</v>
      </c>
      <c r="I984" s="5" t="str">
        <f>VLOOKUP(B984,Formulas_Majors!A$2:B$1000,2,FALSE)</f>
        <v>Liberal Arts</v>
      </c>
      <c r="J984" s="5"/>
      <c r="K984">
        <f t="shared" si="0"/>
        <v>3</v>
      </c>
      <c r="L984" s="7">
        <f t="shared" si="1"/>
        <v>4.4117647058823532E-2</v>
      </c>
      <c r="M984" s="34">
        <f t="shared" si="674"/>
        <v>11</v>
      </c>
      <c r="N984" s="34" t="str">
        <f t="shared" si="675"/>
        <v>Above Benchmark</v>
      </c>
      <c r="O984" s="34">
        <f t="shared" si="676"/>
        <v>12</v>
      </c>
      <c r="P984" s="34" t="str">
        <f t="shared" si="677"/>
        <v>Above Benchmark</v>
      </c>
    </row>
    <row r="985" spans="1:29" ht="15.75" customHeight="1" x14ac:dyDescent="0.75">
      <c r="A985" s="5" t="s">
        <v>623</v>
      </c>
      <c r="B985" s="5" t="s">
        <v>667</v>
      </c>
      <c r="C985" s="5" t="s">
        <v>18</v>
      </c>
      <c r="D985" s="5" t="s">
        <v>37</v>
      </c>
      <c r="E985" s="6">
        <v>291</v>
      </c>
      <c r="F985" s="6">
        <v>101</v>
      </c>
      <c r="G985" s="6">
        <v>261</v>
      </c>
      <c r="H985" s="6">
        <v>86</v>
      </c>
      <c r="I985" s="5" t="str">
        <f>VLOOKUP(B985,Formulas_Majors!A$2:B$1000,2,FALSE)</f>
        <v>Criminal Justice</v>
      </c>
      <c r="J985" s="5"/>
      <c r="K985">
        <f t="shared" si="0"/>
        <v>-30</v>
      </c>
      <c r="L985" s="7">
        <f t="shared" si="1"/>
        <v>-0.10309278350515463</v>
      </c>
      <c r="M985" s="34">
        <f t="shared" si="674"/>
        <v>49</v>
      </c>
      <c r="N985" s="34" t="str">
        <f t="shared" si="675"/>
        <v>Above Benchmark</v>
      </c>
      <c r="O985" s="34">
        <f t="shared" si="676"/>
        <v>44</v>
      </c>
      <c r="P985" s="34" t="str">
        <f t="shared" si="677"/>
        <v>Above Benchmark</v>
      </c>
      <c r="Q985" s="8"/>
      <c r="R985" s="8"/>
      <c r="S985" s="8"/>
      <c r="T985" s="8"/>
      <c r="U985" s="8"/>
      <c r="V985" s="8"/>
      <c r="W985" s="8"/>
      <c r="X985" s="8"/>
      <c r="Y985" s="8"/>
      <c r="Z985" s="8"/>
      <c r="AA985" s="8"/>
      <c r="AB985" s="8"/>
      <c r="AC985" s="8"/>
    </row>
    <row r="986" spans="1:29" ht="15.75" customHeight="1" x14ac:dyDescent="0.75">
      <c r="A986" s="5" t="s">
        <v>623</v>
      </c>
      <c r="B986" s="5" t="s">
        <v>274</v>
      </c>
      <c r="C986" s="5" t="s">
        <v>18</v>
      </c>
      <c r="D986" s="5" t="s">
        <v>21</v>
      </c>
      <c r="E986" s="6">
        <v>447</v>
      </c>
      <c r="F986" s="6">
        <v>91</v>
      </c>
      <c r="G986" s="6">
        <v>482</v>
      </c>
      <c r="H986" s="6">
        <v>87</v>
      </c>
      <c r="I986" s="5" t="str">
        <f>VLOOKUP(B986,Formulas_Majors!A$2:B$1000,2,FALSE)</f>
        <v>Liberal Arts</v>
      </c>
      <c r="J986" s="5"/>
      <c r="K986">
        <f t="shared" si="0"/>
        <v>35</v>
      </c>
      <c r="L986" s="7">
        <f t="shared" si="1"/>
        <v>7.829977628635347E-2</v>
      </c>
      <c r="M986" s="34">
        <f t="shared" si="674"/>
        <v>75</v>
      </c>
      <c r="N986" s="34" t="str">
        <f t="shared" si="675"/>
        <v>Above Benchmark</v>
      </c>
      <c r="O986" s="34">
        <f t="shared" si="676"/>
        <v>80</v>
      </c>
      <c r="P986" s="34" t="str">
        <f t="shared" si="677"/>
        <v>Above Benchmark</v>
      </c>
    </row>
    <row r="987" spans="1:29" ht="15.75" customHeight="1" x14ac:dyDescent="0.75">
      <c r="A987" s="5" t="s">
        <v>623</v>
      </c>
      <c r="B987" s="5" t="s">
        <v>668</v>
      </c>
      <c r="C987" s="5" t="s">
        <v>73</v>
      </c>
      <c r="D987" s="5" t="s">
        <v>154</v>
      </c>
      <c r="E987" s="6">
        <v>5</v>
      </c>
      <c r="F987" s="6">
        <v>3</v>
      </c>
      <c r="G987" s="6">
        <v>8</v>
      </c>
      <c r="H987" s="6">
        <v>1</v>
      </c>
      <c r="I987" s="5" t="str">
        <f>VLOOKUP(B987,Formulas_Majors!A$2:B$1000,2,FALSE)</f>
        <v>Criminal Justice</v>
      </c>
      <c r="J987" s="5"/>
      <c r="K987">
        <f t="shared" si="0"/>
        <v>3</v>
      </c>
      <c r="L987" s="7">
        <f t="shared" si="1"/>
        <v>0.6</v>
      </c>
      <c r="M987" s="37"/>
      <c r="N987" s="37"/>
      <c r="O987" s="38"/>
      <c r="P987" s="38"/>
    </row>
    <row r="988" spans="1:29" ht="15.75" customHeight="1" x14ac:dyDescent="0.75">
      <c r="A988" s="5" t="s">
        <v>623</v>
      </c>
      <c r="B988" s="5" t="s">
        <v>669</v>
      </c>
      <c r="C988" s="5" t="s">
        <v>14</v>
      </c>
      <c r="D988" s="5" t="s">
        <v>16</v>
      </c>
      <c r="E988" s="6">
        <v>50</v>
      </c>
      <c r="F988" s="6">
        <v>12</v>
      </c>
      <c r="G988" s="6">
        <v>44</v>
      </c>
      <c r="H988" s="6">
        <v>16</v>
      </c>
      <c r="I988" s="5" t="str">
        <f>VLOOKUP(B988,Formulas_Majors!A$2:B$1000,2,FALSE)</f>
        <v>Government</v>
      </c>
      <c r="J988" s="5"/>
      <c r="K988">
        <f t="shared" si="0"/>
        <v>-6</v>
      </c>
      <c r="L988" s="7">
        <f t="shared" si="1"/>
        <v>-0.12</v>
      </c>
      <c r="M988" s="34">
        <f t="shared" ref="M988:M989" si="678">ROUND(E988*1/3,)</f>
        <v>17</v>
      </c>
      <c r="N988" s="34" t="str">
        <f t="shared" ref="N988:N989" si="679">IF(F988&gt;M988,"Above Benchmark","Below Benchmark")</f>
        <v>Below Benchmark</v>
      </c>
      <c r="O988" s="34">
        <f t="shared" ref="O988:O989" si="680">ROUND(G988*1/3,)</f>
        <v>15</v>
      </c>
      <c r="P988" s="34" t="str">
        <f t="shared" ref="P988:P989" si="681">IF(H988&gt;O988,"Above Benchmark", "Below Benchmark")</f>
        <v>Above Benchmark</v>
      </c>
    </row>
    <row r="989" spans="1:29" ht="15.75" customHeight="1" x14ac:dyDescent="0.75">
      <c r="A989" s="5" t="s">
        <v>623</v>
      </c>
      <c r="B989" s="5" t="s">
        <v>669</v>
      </c>
      <c r="C989" s="5" t="s">
        <v>14</v>
      </c>
      <c r="D989" s="5" t="s">
        <v>16</v>
      </c>
      <c r="E989" s="6">
        <v>5</v>
      </c>
      <c r="F989" s="6">
        <v>0</v>
      </c>
      <c r="G989" s="6">
        <v>11</v>
      </c>
      <c r="H989" s="6">
        <v>2</v>
      </c>
      <c r="I989" s="5" t="str">
        <f>VLOOKUP(B989,Formulas_Majors!A$2:B$1000,2,FALSE)</f>
        <v>Government</v>
      </c>
      <c r="J989" s="5"/>
      <c r="K989">
        <f t="shared" si="0"/>
        <v>6</v>
      </c>
      <c r="L989" s="7">
        <f t="shared" si="1"/>
        <v>1.2</v>
      </c>
      <c r="M989" s="34">
        <f t="shared" si="678"/>
        <v>2</v>
      </c>
      <c r="N989" s="34" t="str">
        <f t="shared" si="679"/>
        <v>Below Benchmark</v>
      </c>
      <c r="O989" s="34">
        <f t="shared" si="680"/>
        <v>4</v>
      </c>
      <c r="P989" s="34" t="str">
        <f t="shared" si="681"/>
        <v>Below Benchmark</v>
      </c>
    </row>
    <row r="990" spans="1:29" ht="15.75" customHeight="1" x14ac:dyDescent="0.75">
      <c r="A990" s="5" t="s">
        <v>623</v>
      </c>
      <c r="B990" s="5" t="s">
        <v>60</v>
      </c>
      <c r="C990" s="5" t="s">
        <v>18</v>
      </c>
      <c r="D990" s="5" t="s">
        <v>37</v>
      </c>
      <c r="E990" s="6">
        <v>234</v>
      </c>
      <c r="F990" s="6">
        <v>81</v>
      </c>
      <c r="G990" s="6">
        <v>172</v>
      </c>
      <c r="H990" s="6">
        <v>79</v>
      </c>
      <c r="I990" s="5" t="str">
        <f>VLOOKUP(B990,Formulas_Majors!A$2:B$1000,2,FALSE)</f>
        <v>Government</v>
      </c>
      <c r="J990" s="5"/>
      <c r="K990">
        <f t="shared" si="0"/>
        <v>-62</v>
      </c>
      <c r="L990" s="7">
        <f t="shared" si="1"/>
        <v>-0.26495726495726496</v>
      </c>
      <c r="M990" s="34">
        <f t="shared" ref="M990:M991" si="682">ROUND(E990*1/6,)</f>
        <v>39</v>
      </c>
      <c r="N990" s="34" t="str">
        <f t="shared" ref="N990:N991" si="683">IF(F990&gt;M990, "Above Benchmark", "Below Benchmark")</f>
        <v>Above Benchmark</v>
      </c>
      <c r="O990" s="34">
        <f t="shared" ref="O990:O991" si="684">ROUND(G990*1/6,)</f>
        <v>29</v>
      </c>
      <c r="P990" s="34" t="str">
        <f t="shared" ref="P990:P991" si="685">IF(H990&gt;O990,"Above Benchmark","Below Benchmark")</f>
        <v>Above Benchmark</v>
      </c>
    </row>
    <row r="991" spans="1:29" ht="15.75" customHeight="1" x14ac:dyDescent="0.75">
      <c r="A991" s="5" t="s">
        <v>623</v>
      </c>
      <c r="B991" s="5" t="s">
        <v>60</v>
      </c>
      <c r="C991" s="5" t="s">
        <v>18</v>
      </c>
      <c r="D991" s="5" t="s">
        <v>37</v>
      </c>
      <c r="E991" s="6">
        <v>6</v>
      </c>
      <c r="F991" s="6">
        <v>1</v>
      </c>
      <c r="G991" s="6">
        <v>14</v>
      </c>
      <c r="H991" s="6">
        <v>3</v>
      </c>
      <c r="I991" s="5" t="str">
        <f>VLOOKUP(B991,Formulas_Majors!A$2:B$1000,2,FALSE)</f>
        <v>Government</v>
      </c>
      <c r="J991" s="5"/>
      <c r="K991">
        <f t="shared" si="0"/>
        <v>8</v>
      </c>
      <c r="L991" s="7">
        <f t="shared" si="1"/>
        <v>1.3333333333333333</v>
      </c>
      <c r="M991" s="34">
        <f t="shared" si="682"/>
        <v>1</v>
      </c>
      <c r="N991" s="34" t="str">
        <f t="shared" si="683"/>
        <v>Below Benchmark</v>
      </c>
      <c r="O991" s="34">
        <f t="shared" si="684"/>
        <v>2</v>
      </c>
      <c r="P991" s="34" t="str">
        <f t="shared" si="685"/>
        <v>Above Benchmark</v>
      </c>
    </row>
    <row r="992" spans="1:29" ht="15.75" customHeight="1" x14ac:dyDescent="0.75">
      <c r="A992" s="5" t="s">
        <v>623</v>
      </c>
      <c r="B992" s="5" t="s">
        <v>60</v>
      </c>
      <c r="C992" s="5" t="s">
        <v>14</v>
      </c>
      <c r="D992" s="5" t="s">
        <v>61</v>
      </c>
      <c r="E992" s="6">
        <v>1</v>
      </c>
      <c r="F992" s="6">
        <v>0</v>
      </c>
      <c r="G992" s="6"/>
      <c r="H992" s="6"/>
      <c r="I992" s="5" t="str">
        <f>VLOOKUP(B992,Formulas_Majors!A$2:B$1000,2,FALSE)</f>
        <v>Government</v>
      </c>
      <c r="J992" s="5"/>
      <c r="K992">
        <f t="shared" si="0"/>
        <v>-1</v>
      </c>
      <c r="L992" s="7">
        <f t="shared" si="1"/>
        <v>-1</v>
      </c>
      <c r="M992" s="34">
        <f t="shared" ref="M992:M997" si="686">ROUND(E992*1/3,)</f>
        <v>0</v>
      </c>
      <c r="N992" s="34" t="str">
        <f t="shared" ref="N992:N997" si="687">IF(F992&gt;M992,"Above Benchmark","Below Benchmark")</f>
        <v>Below Benchmark</v>
      </c>
      <c r="O992" s="34">
        <f t="shared" ref="O992:O997" si="688">ROUND(G992*1/3,)</f>
        <v>0</v>
      </c>
      <c r="P992" s="34" t="str">
        <f t="shared" ref="P992:P997" si="689">IF(H992&gt;O992,"Above Benchmark", "Below Benchmark")</f>
        <v>Below Benchmark</v>
      </c>
    </row>
    <row r="993" spans="1:29" ht="15.75" customHeight="1" x14ac:dyDescent="0.75">
      <c r="A993" s="5" t="s">
        <v>623</v>
      </c>
      <c r="B993" s="5" t="s">
        <v>60</v>
      </c>
      <c r="C993" s="5" t="s">
        <v>14</v>
      </c>
      <c r="D993" s="5" t="s">
        <v>61</v>
      </c>
      <c r="E993" s="6">
        <v>6</v>
      </c>
      <c r="F993" s="6">
        <v>1</v>
      </c>
      <c r="G993" s="6">
        <v>13</v>
      </c>
      <c r="H993" s="6">
        <v>3</v>
      </c>
      <c r="I993" s="5" t="str">
        <f>VLOOKUP(B993,Formulas_Majors!A$2:B$1000,2,FALSE)</f>
        <v>Government</v>
      </c>
      <c r="J993" s="5"/>
      <c r="K993">
        <f t="shared" si="0"/>
        <v>7</v>
      </c>
      <c r="L993" s="7">
        <f t="shared" si="1"/>
        <v>1.1666666666666667</v>
      </c>
      <c r="M993" s="34">
        <f t="shared" si="686"/>
        <v>2</v>
      </c>
      <c r="N993" s="34" t="str">
        <f t="shared" si="687"/>
        <v>Below Benchmark</v>
      </c>
      <c r="O993" s="34">
        <f t="shared" si="688"/>
        <v>4</v>
      </c>
      <c r="P993" s="34" t="str">
        <f t="shared" si="689"/>
        <v>Below Benchmark</v>
      </c>
    </row>
    <row r="994" spans="1:29" ht="15.75" customHeight="1" x14ac:dyDescent="0.75">
      <c r="A994" s="5" t="s">
        <v>623</v>
      </c>
      <c r="B994" s="5" t="s">
        <v>670</v>
      </c>
      <c r="C994" s="5" t="s">
        <v>14</v>
      </c>
      <c r="D994" s="5" t="s">
        <v>61</v>
      </c>
      <c r="E994" s="6">
        <v>7</v>
      </c>
      <c r="F994" s="6">
        <v>0</v>
      </c>
      <c r="G994" s="6">
        <v>11</v>
      </c>
      <c r="H994" s="6">
        <v>1</v>
      </c>
      <c r="I994" s="5" t="str">
        <f>VLOOKUP(B994,Formulas_Majors!A$2:B$1000,2,FALSE)</f>
        <v>Government</v>
      </c>
      <c r="J994" s="5"/>
      <c r="K994">
        <f t="shared" si="0"/>
        <v>4</v>
      </c>
      <c r="L994" s="7">
        <f t="shared" si="1"/>
        <v>0.5714285714285714</v>
      </c>
      <c r="M994" s="34">
        <f t="shared" si="686"/>
        <v>2</v>
      </c>
      <c r="N994" s="34" t="str">
        <f t="shared" si="687"/>
        <v>Below Benchmark</v>
      </c>
      <c r="O994" s="34">
        <f t="shared" si="688"/>
        <v>4</v>
      </c>
      <c r="P994" s="34" t="str">
        <f t="shared" si="689"/>
        <v>Below Benchmark</v>
      </c>
    </row>
    <row r="995" spans="1:29" ht="15.75" customHeight="1" x14ac:dyDescent="0.75">
      <c r="A995" s="5" t="s">
        <v>623</v>
      </c>
      <c r="B995" s="5" t="s">
        <v>670</v>
      </c>
      <c r="C995" s="5" t="s">
        <v>14</v>
      </c>
      <c r="D995" s="5" t="s">
        <v>61</v>
      </c>
      <c r="E995" s="6">
        <v>254</v>
      </c>
      <c r="F995" s="6">
        <v>95</v>
      </c>
      <c r="G995" s="6">
        <v>243</v>
      </c>
      <c r="H995" s="6">
        <v>86</v>
      </c>
      <c r="I995" s="5" t="str">
        <f>VLOOKUP(B995,Formulas_Majors!A$2:B$1000,2,FALSE)</f>
        <v>Government</v>
      </c>
      <c r="J995" s="5"/>
      <c r="K995">
        <f t="shared" si="0"/>
        <v>-11</v>
      </c>
      <c r="L995" s="7">
        <f t="shared" si="1"/>
        <v>-4.3307086614173228E-2</v>
      </c>
      <c r="M995" s="34">
        <f t="shared" si="686"/>
        <v>85</v>
      </c>
      <c r="N995" s="34" t="str">
        <f t="shared" si="687"/>
        <v>Above Benchmark</v>
      </c>
      <c r="O995" s="34">
        <f t="shared" si="688"/>
        <v>81</v>
      </c>
      <c r="P995" s="34" t="str">
        <f t="shared" si="689"/>
        <v>Above Benchmark</v>
      </c>
    </row>
    <row r="996" spans="1:29" ht="15.75" customHeight="1" x14ac:dyDescent="0.75">
      <c r="A996" s="5" t="s">
        <v>623</v>
      </c>
      <c r="B996" s="5" t="s">
        <v>671</v>
      </c>
      <c r="C996" s="5" t="s">
        <v>14</v>
      </c>
      <c r="D996" s="5" t="s">
        <v>61</v>
      </c>
      <c r="E996" s="6">
        <v>5</v>
      </c>
      <c r="F996" s="6">
        <v>0</v>
      </c>
      <c r="G996" s="6">
        <v>11</v>
      </c>
      <c r="H996" s="6">
        <v>2</v>
      </c>
      <c r="I996" s="5" t="str">
        <f>VLOOKUP(B996,Formulas_Majors!A$2:B$1000,2,FALSE)</f>
        <v>Government</v>
      </c>
      <c r="J996" s="5"/>
      <c r="K996">
        <f t="shared" si="0"/>
        <v>6</v>
      </c>
      <c r="L996" s="7">
        <f t="shared" si="1"/>
        <v>1.2</v>
      </c>
      <c r="M996" s="34">
        <f t="shared" si="686"/>
        <v>2</v>
      </c>
      <c r="N996" s="34" t="str">
        <f t="shared" si="687"/>
        <v>Below Benchmark</v>
      </c>
      <c r="O996" s="34">
        <f t="shared" si="688"/>
        <v>4</v>
      </c>
      <c r="P996" s="34" t="str">
        <f t="shared" si="689"/>
        <v>Below Benchmark</v>
      </c>
    </row>
    <row r="997" spans="1:29" ht="15.75" customHeight="1" x14ac:dyDescent="0.75">
      <c r="A997" s="5" t="s">
        <v>623</v>
      </c>
      <c r="B997" s="5" t="s">
        <v>671</v>
      </c>
      <c r="C997" s="5" t="s">
        <v>14</v>
      </c>
      <c r="D997" s="5" t="s">
        <v>61</v>
      </c>
      <c r="E997" s="6">
        <v>437</v>
      </c>
      <c r="F997" s="6">
        <v>110</v>
      </c>
      <c r="G997" s="6">
        <v>418</v>
      </c>
      <c r="H997" s="6">
        <v>139</v>
      </c>
      <c r="I997" s="5" t="str">
        <f>VLOOKUP(B997,Formulas_Majors!A$2:B$1000,2,FALSE)</f>
        <v>Government</v>
      </c>
      <c r="J997" s="5"/>
      <c r="K997">
        <f t="shared" si="0"/>
        <v>-19</v>
      </c>
      <c r="L997" s="7">
        <f t="shared" si="1"/>
        <v>-4.3478260869565216E-2</v>
      </c>
      <c r="M997" s="34">
        <f t="shared" si="686"/>
        <v>146</v>
      </c>
      <c r="N997" s="34" t="str">
        <f t="shared" si="687"/>
        <v>Below Benchmark</v>
      </c>
      <c r="O997" s="34">
        <f t="shared" si="688"/>
        <v>139</v>
      </c>
      <c r="P997" s="34" t="str">
        <f t="shared" si="689"/>
        <v>Below Benchmark</v>
      </c>
    </row>
    <row r="998" spans="1:29" ht="15.75" customHeight="1" x14ac:dyDescent="0.75">
      <c r="A998" s="5" t="s">
        <v>623</v>
      </c>
      <c r="B998" s="5" t="s">
        <v>672</v>
      </c>
      <c r="C998" s="5" t="s">
        <v>73</v>
      </c>
      <c r="D998" s="5" t="s">
        <v>158</v>
      </c>
      <c r="E998" s="6">
        <v>1</v>
      </c>
      <c r="F998" s="6">
        <v>0</v>
      </c>
      <c r="G998" s="6">
        <v>5</v>
      </c>
      <c r="H998" s="6">
        <v>0</v>
      </c>
      <c r="I998" s="5" t="str">
        <f>VLOOKUP(B998,Formulas_Majors!A$2:B$1000,2,FALSE)</f>
        <v>Criminal Justice</v>
      </c>
      <c r="J998" s="5"/>
      <c r="K998">
        <f t="shared" si="0"/>
        <v>4</v>
      </c>
      <c r="L998" s="7">
        <f t="shared" si="1"/>
        <v>4</v>
      </c>
      <c r="M998" s="37"/>
      <c r="N998" s="37"/>
      <c r="O998" s="38"/>
      <c r="P998" s="38"/>
    </row>
    <row r="999" spans="1:29" ht="15.75" customHeight="1" x14ac:dyDescent="0.75">
      <c r="A999" s="5" t="s">
        <v>623</v>
      </c>
      <c r="B999" s="5" t="s">
        <v>673</v>
      </c>
      <c r="C999" s="5" t="s">
        <v>18</v>
      </c>
      <c r="D999" s="5" t="s">
        <v>37</v>
      </c>
      <c r="E999" s="6">
        <v>146</v>
      </c>
      <c r="F999" s="6">
        <v>47</v>
      </c>
      <c r="G999" s="6">
        <v>140</v>
      </c>
      <c r="H999" s="6">
        <v>38</v>
      </c>
      <c r="I999" s="5" t="str">
        <f>VLOOKUP(B999,Formulas_Majors!A$2:B$1000,2,FALSE)</f>
        <v>Others</v>
      </c>
      <c r="J999" s="5"/>
      <c r="K999">
        <f t="shared" si="0"/>
        <v>-6</v>
      </c>
      <c r="L999" s="7">
        <f t="shared" si="1"/>
        <v>-4.1095890410958902E-2</v>
      </c>
      <c r="M999" s="34">
        <f>ROUND(E999*1/6,)</f>
        <v>24</v>
      </c>
      <c r="N999" s="34" t="str">
        <f>IF(F999&gt;M999, "Above Benchmark", "Below Benchmark")</f>
        <v>Above Benchmark</v>
      </c>
      <c r="O999" s="34">
        <f>ROUND(G999*1/6,)</f>
        <v>23</v>
      </c>
      <c r="P999" s="34" t="str">
        <f>IF(H999&gt;O999,"Above Benchmark","Below Benchmark")</f>
        <v>Above Benchmark</v>
      </c>
    </row>
    <row r="1000" spans="1:29" ht="15.75" customHeight="1" x14ac:dyDescent="0.75">
      <c r="A1000" s="5" t="s">
        <v>623</v>
      </c>
      <c r="B1000" s="5" t="s">
        <v>673</v>
      </c>
      <c r="C1000" s="5" t="s">
        <v>14</v>
      </c>
      <c r="D1000" s="5" t="s">
        <v>16</v>
      </c>
      <c r="E1000" s="6">
        <v>71</v>
      </c>
      <c r="F1000" s="6">
        <v>32</v>
      </c>
      <c r="G1000" s="6">
        <v>52</v>
      </c>
      <c r="H1000" s="6">
        <v>22</v>
      </c>
      <c r="I1000" s="5" t="str">
        <f>VLOOKUP(B1000,Formulas_Majors!A$2:B$1000,2,FALSE)</f>
        <v>Others</v>
      </c>
      <c r="J1000" s="5"/>
      <c r="K1000">
        <f t="shared" si="0"/>
        <v>-19</v>
      </c>
      <c r="L1000" s="7">
        <f t="shared" si="1"/>
        <v>-0.26760563380281688</v>
      </c>
      <c r="M1000" s="34">
        <f>ROUND(E1000*1/3,)</f>
        <v>24</v>
      </c>
      <c r="N1000" s="34" t="str">
        <f>IF(F1000&gt;M1000,"Above Benchmark","Below Benchmark")</f>
        <v>Above Benchmark</v>
      </c>
      <c r="O1000" s="34">
        <f>ROUND(G1000*1/3,)</f>
        <v>17</v>
      </c>
      <c r="P1000" s="34" t="str">
        <f>IF(H1000&gt;O1000,"Above Benchmark", "Below Benchmark")</f>
        <v>Above Benchmark</v>
      </c>
    </row>
    <row r="1001" spans="1:29" ht="15.75" customHeight="1" x14ac:dyDescent="0.75">
      <c r="A1001" s="5" t="s">
        <v>623</v>
      </c>
      <c r="B1001" s="5" t="s">
        <v>65</v>
      </c>
      <c r="C1001" s="5" t="s">
        <v>18</v>
      </c>
      <c r="D1001" s="5" t="s">
        <v>21</v>
      </c>
      <c r="E1001" s="6">
        <v>177</v>
      </c>
      <c r="F1001" s="6">
        <v>36</v>
      </c>
      <c r="G1001" s="6">
        <v>174</v>
      </c>
      <c r="H1001" s="6">
        <v>36</v>
      </c>
      <c r="I1001" s="5" t="str">
        <f>VLOOKUP(B1001,Formulas_Majors!A$2:B$1000,2,FALSE)</f>
        <v>Liberal Arts</v>
      </c>
      <c r="J1001" s="5"/>
      <c r="K1001">
        <f t="shared" si="0"/>
        <v>-3</v>
      </c>
      <c r="L1001" s="7">
        <f t="shared" si="1"/>
        <v>-1.6949152542372881E-2</v>
      </c>
      <c r="M1001" s="34">
        <f t="shared" ref="M1001:M1002" si="690">ROUND(E1001*1/6,)</f>
        <v>30</v>
      </c>
      <c r="N1001" s="34" t="str">
        <f t="shared" ref="N1001:N1002" si="691">IF(F1001&gt;M1001, "Above Benchmark", "Below Benchmark")</f>
        <v>Above Benchmark</v>
      </c>
      <c r="O1001" s="34">
        <f t="shared" ref="O1001:O1002" si="692">ROUND(G1001*1/6,)</f>
        <v>29</v>
      </c>
      <c r="P1001" s="34" t="str">
        <f t="shared" ref="P1001:P1002" si="693">IF(H1001&gt;O1001,"Above Benchmark","Below Benchmark")</f>
        <v>Above Benchmark</v>
      </c>
    </row>
    <row r="1002" spans="1:29" ht="15.75" customHeight="1" x14ac:dyDescent="0.75">
      <c r="A1002" s="5" t="s">
        <v>623</v>
      </c>
      <c r="B1002" s="5" t="s">
        <v>66</v>
      </c>
      <c r="C1002" s="5" t="s">
        <v>18</v>
      </c>
      <c r="D1002" s="5" t="s">
        <v>21</v>
      </c>
      <c r="E1002" s="6">
        <v>38</v>
      </c>
      <c r="F1002" s="6">
        <v>8</v>
      </c>
      <c r="G1002" s="6">
        <v>39</v>
      </c>
      <c r="H1002" s="6">
        <v>10</v>
      </c>
      <c r="I1002" s="5" t="str">
        <f>VLOOKUP(B1002,Formulas_Majors!A$2:B$1000,2,FALSE)</f>
        <v>Liberal Arts</v>
      </c>
      <c r="J1002" s="5"/>
      <c r="K1002">
        <f t="shared" si="0"/>
        <v>1</v>
      </c>
      <c r="L1002" s="7">
        <f t="shared" si="1"/>
        <v>2.6315789473684209E-2</v>
      </c>
      <c r="M1002" s="34">
        <f t="shared" si="690"/>
        <v>6</v>
      </c>
      <c r="N1002" s="34" t="str">
        <f t="shared" si="691"/>
        <v>Above Benchmark</v>
      </c>
      <c r="O1002" s="34">
        <f t="shared" si="692"/>
        <v>7</v>
      </c>
      <c r="P1002" s="34" t="str">
        <f t="shared" si="693"/>
        <v>Above Benchmark</v>
      </c>
    </row>
    <row r="1003" spans="1:29" ht="15.75" customHeight="1" x14ac:dyDescent="0.75">
      <c r="A1003" s="5" t="s">
        <v>623</v>
      </c>
      <c r="B1003" s="5" t="s">
        <v>674</v>
      </c>
      <c r="C1003" s="5" t="s">
        <v>73</v>
      </c>
      <c r="D1003" s="5" t="s">
        <v>158</v>
      </c>
      <c r="E1003" s="6">
        <v>21</v>
      </c>
      <c r="F1003" s="6">
        <v>28</v>
      </c>
      <c r="G1003" s="6">
        <v>10</v>
      </c>
      <c r="H1003" s="6">
        <v>33</v>
      </c>
      <c r="I1003" s="5" t="str">
        <f>VLOOKUP(B1003,Formulas_Majors!A$2:B$1000,2,FALSE)</f>
        <v>Criminal Justice</v>
      </c>
      <c r="J1003" s="5"/>
      <c r="K1003">
        <f t="shared" si="0"/>
        <v>-11</v>
      </c>
      <c r="L1003" s="7">
        <f t="shared" si="1"/>
        <v>-0.52380952380952384</v>
      </c>
      <c r="M1003" s="37"/>
      <c r="N1003" s="37"/>
      <c r="O1003" s="38"/>
      <c r="P1003" s="38"/>
    </row>
    <row r="1004" spans="1:29" ht="15.75" customHeight="1" x14ac:dyDescent="0.75">
      <c r="A1004" s="5" t="s">
        <v>623</v>
      </c>
      <c r="B1004" s="5" t="s">
        <v>675</v>
      </c>
      <c r="C1004" s="5" t="s">
        <v>18</v>
      </c>
      <c r="D1004" s="5" t="s">
        <v>37</v>
      </c>
      <c r="E1004" s="6">
        <v>29</v>
      </c>
      <c r="F1004" s="6">
        <v>3</v>
      </c>
      <c r="G1004" s="6">
        <v>39</v>
      </c>
      <c r="H1004" s="6">
        <v>6</v>
      </c>
      <c r="I1004" s="5" t="str">
        <f>VLOOKUP(B1004,Formulas_Majors!A$2:B$1000,2,FALSE)</f>
        <v>Criminal Justice</v>
      </c>
      <c r="J1004" s="5"/>
      <c r="K1004">
        <f t="shared" si="0"/>
        <v>10</v>
      </c>
      <c r="L1004" s="7">
        <f t="shared" si="1"/>
        <v>0.34482758620689657</v>
      </c>
      <c r="M1004" s="34">
        <f>ROUND(E1004*1/6,)</f>
        <v>5</v>
      </c>
      <c r="N1004" s="34" t="str">
        <f>IF(F1004&gt;M1004, "Above Benchmark", "Below Benchmark")</f>
        <v>Below Benchmark</v>
      </c>
      <c r="O1004" s="34">
        <f>ROUND(G1004*1/6,)</f>
        <v>7</v>
      </c>
      <c r="P1004" s="34" t="str">
        <f>IF(H1004&gt;O1004,"Above Benchmark","Below Benchmark")</f>
        <v>Below Benchmark</v>
      </c>
      <c r="Q1004" s="8"/>
      <c r="R1004" s="8"/>
      <c r="S1004" s="8"/>
      <c r="T1004" s="8"/>
      <c r="U1004" s="8"/>
      <c r="V1004" s="8"/>
      <c r="W1004" s="8"/>
      <c r="X1004" s="8"/>
      <c r="Y1004" s="8"/>
      <c r="Z1004" s="8"/>
      <c r="AA1004" s="8"/>
      <c r="AB1004" s="8"/>
      <c r="AC1004" s="8"/>
    </row>
    <row r="1005" spans="1:29" ht="15.75" customHeight="1" x14ac:dyDescent="0.75">
      <c r="A1005" s="5" t="s">
        <v>623</v>
      </c>
      <c r="B1005" s="5" t="s">
        <v>676</v>
      </c>
      <c r="C1005" s="5" t="s">
        <v>73</v>
      </c>
      <c r="D1005" s="5" t="s">
        <v>158</v>
      </c>
      <c r="E1005" s="6">
        <v>7</v>
      </c>
      <c r="F1005" s="6">
        <v>7</v>
      </c>
      <c r="G1005" s="6">
        <v>4</v>
      </c>
      <c r="H1005" s="6">
        <v>25</v>
      </c>
      <c r="I1005" s="5" t="str">
        <f>VLOOKUP(B1005,Formulas_Majors!A$2:B$1000,2,FALSE)</f>
        <v>Criminal Justice</v>
      </c>
      <c r="J1005" s="5"/>
      <c r="K1005">
        <f t="shared" si="0"/>
        <v>-3</v>
      </c>
      <c r="L1005" s="7">
        <f t="shared" si="1"/>
        <v>-0.42857142857142855</v>
      </c>
      <c r="M1005" s="37"/>
      <c r="N1005" s="37"/>
      <c r="O1005" s="38"/>
      <c r="P1005" s="38"/>
    </row>
    <row r="1006" spans="1:29" ht="15.75" customHeight="1" x14ac:dyDescent="0.75">
      <c r="A1006" s="5" t="s">
        <v>623</v>
      </c>
      <c r="B1006" s="5" t="s">
        <v>677</v>
      </c>
      <c r="C1006" s="5" t="s">
        <v>73</v>
      </c>
      <c r="D1006" s="5" t="s">
        <v>158</v>
      </c>
      <c r="E1006" s="6">
        <v>11</v>
      </c>
      <c r="F1006" s="6">
        <v>13</v>
      </c>
      <c r="G1006" s="6">
        <v>3</v>
      </c>
      <c r="H1006" s="6">
        <v>16</v>
      </c>
      <c r="I1006" s="5" t="str">
        <f>VLOOKUP(B1006,Formulas_Majors!A$2:B$1000,2,FALSE)</f>
        <v>Criminal Justice</v>
      </c>
      <c r="J1006" s="5"/>
      <c r="K1006">
        <f t="shared" si="0"/>
        <v>-8</v>
      </c>
      <c r="L1006" s="7">
        <f t="shared" si="1"/>
        <v>-0.72727272727272729</v>
      </c>
      <c r="M1006" s="37"/>
      <c r="N1006" s="37"/>
      <c r="O1006" s="38"/>
      <c r="P1006" s="38"/>
    </row>
    <row r="1007" spans="1:29" ht="15.75" customHeight="1" x14ac:dyDescent="0.75">
      <c r="A1007" s="5" t="s">
        <v>50</v>
      </c>
      <c r="B1007" s="5" t="s">
        <v>50</v>
      </c>
      <c r="C1007" s="5" t="s">
        <v>14</v>
      </c>
      <c r="D1007" s="5" t="s">
        <v>23</v>
      </c>
      <c r="E1007" s="6">
        <v>228</v>
      </c>
      <c r="F1007" s="6">
        <v>87</v>
      </c>
      <c r="G1007" s="6"/>
      <c r="H1007" s="6"/>
      <c r="I1007" s="5" t="str">
        <f>VLOOKUP(B1007,Formulas_Majors!A$2:B$1000,2,FALSE)</f>
        <v>Communications/Media</v>
      </c>
      <c r="J1007" s="5"/>
      <c r="K1007">
        <f t="shared" si="0"/>
        <v>-228</v>
      </c>
      <c r="L1007" s="7">
        <f t="shared" si="1"/>
        <v>-1</v>
      </c>
      <c r="M1007" s="34">
        <f t="shared" ref="M1007:M1008" si="694">ROUND(E1007*1/3,)</f>
        <v>76</v>
      </c>
      <c r="N1007" s="34" t="str">
        <f t="shared" ref="N1007:N1008" si="695">IF(F1007&gt;M1007,"Above Benchmark","Below Benchmark")</f>
        <v>Above Benchmark</v>
      </c>
      <c r="O1007" s="34">
        <f t="shared" ref="O1007:O1008" si="696">ROUND(G1007*1/3,)</f>
        <v>0</v>
      </c>
      <c r="P1007" s="34" t="str">
        <f t="shared" ref="P1007:P1008" si="697">IF(H1007&gt;O1007,"Above Benchmark", "Below Benchmark")</f>
        <v>Below Benchmark</v>
      </c>
    </row>
    <row r="1008" spans="1:29" ht="15.75" customHeight="1" x14ac:dyDescent="0.75">
      <c r="A1008" s="5" t="s">
        <v>678</v>
      </c>
      <c r="B1008" s="5" t="s">
        <v>17</v>
      </c>
      <c r="C1008" s="5" t="s">
        <v>71</v>
      </c>
      <c r="D1008" s="5" t="s">
        <v>76</v>
      </c>
      <c r="E1008" s="6">
        <v>401</v>
      </c>
      <c r="F1008" s="6">
        <v>119</v>
      </c>
      <c r="G1008" s="6">
        <v>386</v>
      </c>
      <c r="H1008" s="6">
        <v>130</v>
      </c>
      <c r="I1008" s="5" t="str">
        <f>VLOOKUP(B1008,Formulas_Majors!A$2:B$1000,2,FALSE)</f>
        <v>Finance/Accounting</v>
      </c>
      <c r="J1008" s="5"/>
      <c r="K1008">
        <f t="shared" si="0"/>
        <v>-15</v>
      </c>
      <c r="L1008" s="7">
        <f t="shared" si="1"/>
        <v>-3.7406483790523692E-2</v>
      </c>
      <c r="M1008" s="34">
        <f t="shared" si="694"/>
        <v>134</v>
      </c>
      <c r="N1008" s="34" t="str">
        <f t="shared" si="695"/>
        <v>Below Benchmark</v>
      </c>
      <c r="O1008" s="34">
        <f t="shared" si="696"/>
        <v>129</v>
      </c>
      <c r="P1008" s="34" t="str">
        <f t="shared" si="697"/>
        <v>Above Benchmark</v>
      </c>
      <c r="Q1008" s="8"/>
      <c r="R1008" s="8"/>
      <c r="S1008" s="8"/>
      <c r="T1008" s="8"/>
      <c r="U1008" s="8"/>
      <c r="V1008" s="8"/>
      <c r="W1008" s="8"/>
      <c r="X1008" s="8"/>
      <c r="Y1008" s="8"/>
      <c r="Z1008" s="8"/>
      <c r="AA1008" s="8"/>
      <c r="AB1008" s="8"/>
      <c r="AC1008" s="8"/>
    </row>
    <row r="1009" spans="1:29" ht="15.75" customHeight="1" x14ac:dyDescent="0.75">
      <c r="A1009" s="5" t="s">
        <v>678</v>
      </c>
      <c r="B1009" s="5" t="s">
        <v>679</v>
      </c>
      <c r="C1009" s="5" t="s">
        <v>73</v>
      </c>
      <c r="D1009" s="5" t="s">
        <v>642</v>
      </c>
      <c r="E1009" s="6">
        <v>9</v>
      </c>
      <c r="F1009" s="6">
        <v>1</v>
      </c>
      <c r="G1009" s="6">
        <v>7</v>
      </c>
      <c r="H1009" s="6">
        <v>1</v>
      </c>
      <c r="I1009" s="5" t="str">
        <f>VLOOKUP(B1009,Formulas_Majors!A$2:B$1000,2,FALSE)</f>
        <v>Social Work</v>
      </c>
      <c r="J1009" s="5"/>
      <c r="K1009">
        <f t="shared" si="0"/>
        <v>-2</v>
      </c>
      <c r="L1009" s="7">
        <f t="shared" si="1"/>
        <v>-0.22222222222222221</v>
      </c>
      <c r="M1009" s="37"/>
      <c r="N1009" s="37"/>
      <c r="O1009" s="38"/>
      <c r="P1009" s="38"/>
    </row>
    <row r="1010" spans="1:29" ht="15.75" customHeight="1" x14ac:dyDescent="0.75">
      <c r="A1010" s="5" t="s">
        <v>678</v>
      </c>
      <c r="B1010" s="5" t="s">
        <v>160</v>
      </c>
      <c r="C1010" s="5" t="s">
        <v>71</v>
      </c>
      <c r="D1010" s="5" t="s">
        <v>76</v>
      </c>
      <c r="E1010" s="6">
        <v>679</v>
      </c>
      <c r="F1010" s="6">
        <v>110</v>
      </c>
      <c r="G1010" s="6">
        <v>612</v>
      </c>
      <c r="H1010" s="6">
        <v>106</v>
      </c>
      <c r="I1010" s="5" t="str">
        <f>VLOOKUP(B1010,Formulas_Majors!A$2:B$1000,2,FALSE)</f>
        <v>Natural Sciences</v>
      </c>
      <c r="J1010" s="5"/>
      <c r="K1010">
        <f t="shared" si="0"/>
        <v>-67</v>
      </c>
      <c r="L1010" s="7">
        <f t="shared" si="1"/>
        <v>-9.8674521354933722E-2</v>
      </c>
      <c r="M1010" s="34">
        <f t="shared" ref="M1010:M1019" si="698">ROUND(E1010*1/3,)</f>
        <v>226</v>
      </c>
      <c r="N1010" s="34" t="str">
        <f t="shared" ref="N1010:N1019" si="699">IF(F1010&gt;M1010,"Above Benchmark","Below Benchmark")</f>
        <v>Below Benchmark</v>
      </c>
      <c r="O1010" s="34">
        <f t="shared" ref="O1010:O1019" si="700">ROUND(G1010*1/3,)</f>
        <v>204</v>
      </c>
      <c r="P1010" s="34" t="str">
        <f t="shared" ref="P1010:P1019" si="701">IF(H1010&gt;O1010,"Above Benchmark", "Below Benchmark")</f>
        <v>Below Benchmark</v>
      </c>
    </row>
    <row r="1011" spans="1:29" ht="15.75" customHeight="1" x14ac:dyDescent="0.75">
      <c r="A1011" s="5" t="s">
        <v>678</v>
      </c>
      <c r="B1011" s="5" t="s">
        <v>81</v>
      </c>
      <c r="C1011" s="5" t="s">
        <v>71</v>
      </c>
      <c r="D1011" s="5" t="s">
        <v>76</v>
      </c>
      <c r="E1011" s="6">
        <v>28</v>
      </c>
      <c r="F1011" s="6">
        <v>2</v>
      </c>
      <c r="G1011" s="6">
        <v>24</v>
      </c>
      <c r="H1011" s="6">
        <v>3</v>
      </c>
      <c r="I1011" s="5" t="str">
        <f>VLOOKUP(B1011,Formulas_Majors!A$2:B$1000,2,FALSE)</f>
        <v>Natural Sciences</v>
      </c>
      <c r="J1011" s="5"/>
      <c r="K1011">
        <f t="shared" si="0"/>
        <v>-4</v>
      </c>
      <c r="L1011" s="7">
        <f t="shared" si="1"/>
        <v>-0.14285714285714285</v>
      </c>
      <c r="M1011" s="34">
        <f t="shared" si="698"/>
        <v>9</v>
      </c>
      <c r="N1011" s="34" t="str">
        <f t="shared" si="699"/>
        <v>Below Benchmark</v>
      </c>
      <c r="O1011" s="34">
        <f t="shared" si="700"/>
        <v>8</v>
      </c>
      <c r="P1011" s="34" t="str">
        <f t="shared" si="701"/>
        <v>Below Benchmark</v>
      </c>
    </row>
    <row r="1012" spans="1:29" ht="15.75" customHeight="1" x14ac:dyDescent="0.75">
      <c r="A1012" s="5" t="s">
        <v>678</v>
      </c>
      <c r="B1012" s="5" t="s">
        <v>82</v>
      </c>
      <c r="C1012" s="5" t="s">
        <v>71</v>
      </c>
      <c r="D1012" s="5" t="s">
        <v>76</v>
      </c>
      <c r="E1012" s="6">
        <v>917</v>
      </c>
      <c r="F1012" s="6">
        <v>263</v>
      </c>
      <c r="G1012" s="6">
        <v>908</v>
      </c>
      <c r="H1012" s="6">
        <v>233</v>
      </c>
      <c r="I1012" s="5" t="str">
        <f>VLOOKUP(B1012,Formulas_Majors!A$2:B$1000,2,FALSE)</f>
        <v>Business-Other</v>
      </c>
      <c r="J1012" s="5"/>
      <c r="K1012">
        <f t="shared" si="0"/>
        <v>-9</v>
      </c>
      <c r="L1012" s="7">
        <f t="shared" si="1"/>
        <v>-9.8146128680479828E-3</v>
      </c>
      <c r="M1012" s="34">
        <f t="shared" si="698"/>
        <v>306</v>
      </c>
      <c r="N1012" s="34" t="str">
        <f t="shared" si="699"/>
        <v>Below Benchmark</v>
      </c>
      <c r="O1012" s="34">
        <f t="shared" si="700"/>
        <v>303</v>
      </c>
      <c r="P1012" s="34" t="str">
        <f t="shared" si="701"/>
        <v>Below Benchmark</v>
      </c>
    </row>
    <row r="1013" spans="1:29" ht="15.75" customHeight="1" x14ac:dyDescent="0.75">
      <c r="A1013" s="5" t="s">
        <v>678</v>
      </c>
      <c r="B1013" s="5" t="s">
        <v>164</v>
      </c>
      <c r="C1013" s="5" t="s">
        <v>71</v>
      </c>
      <c r="D1013" s="5" t="s">
        <v>76</v>
      </c>
      <c r="E1013" s="6">
        <v>39</v>
      </c>
      <c r="F1013" s="6">
        <v>6</v>
      </c>
      <c r="G1013" s="6">
        <v>42</v>
      </c>
      <c r="H1013" s="6">
        <v>8</v>
      </c>
      <c r="I1013" s="5" t="str">
        <f>VLOOKUP(B1013,Formulas_Majors!A$2:B$1000,2,FALSE)</f>
        <v>Natural Sciences</v>
      </c>
      <c r="J1013" s="5"/>
      <c r="K1013">
        <f t="shared" si="0"/>
        <v>3</v>
      </c>
      <c r="L1013" s="7">
        <f t="shared" si="1"/>
        <v>7.6923076923076927E-2</v>
      </c>
      <c r="M1013" s="34">
        <f t="shared" si="698"/>
        <v>13</v>
      </c>
      <c r="N1013" s="34" t="str">
        <f t="shared" si="699"/>
        <v>Below Benchmark</v>
      </c>
      <c r="O1013" s="34">
        <f t="shared" si="700"/>
        <v>14</v>
      </c>
      <c r="P1013" s="34" t="str">
        <f t="shared" si="701"/>
        <v>Below Benchmark</v>
      </c>
    </row>
    <row r="1014" spans="1:29" ht="15.75" customHeight="1" x14ac:dyDescent="0.75">
      <c r="A1014" s="5" t="s">
        <v>678</v>
      </c>
      <c r="B1014" s="5" t="s">
        <v>680</v>
      </c>
      <c r="C1014" s="5" t="s">
        <v>71</v>
      </c>
      <c r="D1014" s="5" t="s">
        <v>76</v>
      </c>
      <c r="E1014" s="6">
        <v>35</v>
      </c>
      <c r="F1014" s="6">
        <v>10</v>
      </c>
      <c r="G1014" s="6">
        <v>38</v>
      </c>
      <c r="H1014" s="6">
        <v>7</v>
      </c>
      <c r="I1014" s="5" t="str">
        <f>VLOOKUP(B1014,Formulas_Majors!A$2:B$1000,2,FALSE)</f>
        <v>Health</v>
      </c>
      <c r="J1014" s="5"/>
      <c r="K1014">
        <f t="shared" si="0"/>
        <v>3</v>
      </c>
      <c r="L1014" s="7">
        <f t="shared" si="1"/>
        <v>8.5714285714285715E-2</v>
      </c>
      <c r="M1014" s="34">
        <f t="shared" si="698"/>
        <v>12</v>
      </c>
      <c r="N1014" s="34" t="str">
        <f t="shared" si="699"/>
        <v>Below Benchmark</v>
      </c>
      <c r="O1014" s="34">
        <f t="shared" si="700"/>
        <v>13</v>
      </c>
      <c r="P1014" s="34" t="str">
        <f t="shared" si="701"/>
        <v>Below Benchmark</v>
      </c>
    </row>
    <row r="1015" spans="1:29" ht="15.75" customHeight="1" x14ac:dyDescent="0.75">
      <c r="A1015" s="5" t="s">
        <v>678</v>
      </c>
      <c r="B1015" s="5" t="s">
        <v>173</v>
      </c>
      <c r="C1015" s="5" t="s">
        <v>71</v>
      </c>
      <c r="D1015" s="5" t="s">
        <v>76</v>
      </c>
      <c r="E1015" s="6">
        <v>76</v>
      </c>
      <c r="F1015" s="6">
        <v>35</v>
      </c>
      <c r="G1015" s="6">
        <v>72</v>
      </c>
      <c r="H1015" s="6">
        <v>22</v>
      </c>
      <c r="I1015" s="5" t="str">
        <f>VLOOKUP(B1015,Formulas_Majors!A$2:B$1000,2,FALSE)</f>
        <v>Health</v>
      </c>
      <c r="J1015" s="5"/>
      <c r="K1015">
        <f t="shared" si="0"/>
        <v>-4</v>
      </c>
      <c r="L1015" s="7">
        <f t="shared" si="1"/>
        <v>-5.2631578947368418E-2</v>
      </c>
      <c r="M1015" s="34">
        <f t="shared" si="698"/>
        <v>25</v>
      </c>
      <c r="N1015" s="34" t="str">
        <f t="shared" si="699"/>
        <v>Above Benchmark</v>
      </c>
      <c r="O1015" s="34">
        <f t="shared" si="700"/>
        <v>24</v>
      </c>
      <c r="P1015" s="34" t="str">
        <f t="shared" si="701"/>
        <v>Below Benchmark</v>
      </c>
    </row>
    <row r="1016" spans="1:29" ht="15.75" customHeight="1" x14ac:dyDescent="0.75">
      <c r="A1016" s="5" t="s">
        <v>678</v>
      </c>
      <c r="B1016" s="5" t="s">
        <v>29</v>
      </c>
      <c r="C1016" s="5" t="s">
        <v>71</v>
      </c>
      <c r="D1016" s="5" t="s">
        <v>72</v>
      </c>
      <c r="E1016" s="6">
        <v>217</v>
      </c>
      <c r="F1016" s="6">
        <v>38</v>
      </c>
      <c r="G1016" s="6">
        <v>234</v>
      </c>
      <c r="H1016" s="6">
        <v>50</v>
      </c>
      <c r="I1016" s="5" t="str">
        <f>VLOOKUP(B1016,Formulas_Majors!A$2:B$1000,2,FALSE)</f>
        <v>Tech</v>
      </c>
      <c r="J1016" s="5"/>
      <c r="K1016">
        <f t="shared" si="0"/>
        <v>17</v>
      </c>
      <c r="L1016" s="7">
        <f t="shared" si="1"/>
        <v>7.8341013824884786E-2</v>
      </c>
      <c r="M1016" s="34">
        <f t="shared" si="698"/>
        <v>72</v>
      </c>
      <c r="N1016" s="34" t="str">
        <f t="shared" si="699"/>
        <v>Below Benchmark</v>
      </c>
      <c r="O1016" s="34">
        <f t="shared" si="700"/>
        <v>78</v>
      </c>
      <c r="P1016" s="34" t="str">
        <f t="shared" si="701"/>
        <v>Below Benchmark</v>
      </c>
    </row>
    <row r="1017" spans="1:29" ht="15.75" customHeight="1" x14ac:dyDescent="0.75">
      <c r="A1017" s="5" t="s">
        <v>678</v>
      </c>
      <c r="B1017" s="5" t="s">
        <v>88</v>
      </c>
      <c r="C1017" s="5" t="s">
        <v>71</v>
      </c>
      <c r="D1017" s="5" t="s">
        <v>76</v>
      </c>
      <c r="E1017" s="6">
        <v>274</v>
      </c>
      <c r="F1017" s="6">
        <v>42</v>
      </c>
      <c r="G1017" s="6">
        <v>307</v>
      </c>
      <c r="H1017" s="6">
        <v>27</v>
      </c>
      <c r="I1017" s="5" t="str">
        <f>VLOOKUP(B1017,Formulas_Majors!A$2:B$1000,2,FALSE)</f>
        <v>Tech</v>
      </c>
      <c r="J1017" s="5"/>
      <c r="K1017">
        <f t="shared" si="0"/>
        <v>33</v>
      </c>
      <c r="L1017" s="7">
        <f t="shared" si="1"/>
        <v>0.12043795620437957</v>
      </c>
      <c r="M1017" s="34">
        <f t="shared" si="698"/>
        <v>91</v>
      </c>
      <c r="N1017" s="34" t="str">
        <f t="shared" si="699"/>
        <v>Below Benchmark</v>
      </c>
      <c r="O1017" s="34">
        <f t="shared" si="700"/>
        <v>102</v>
      </c>
      <c r="P1017" s="34" t="str">
        <f t="shared" si="701"/>
        <v>Below Benchmark</v>
      </c>
    </row>
    <row r="1018" spans="1:29" ht="15.75" customHeight="1" x14ac:dyDescent="0.75">
      <c r="A1018" s="5" t="s">
        <v>678</v>
      </c>
      <c r="B1018" s="5" t="s">
        <v>89</v>
      </c>
      <c r="C1018" s="5" t="s">
        <v>71</v>
      </c>
      <c r="D1018" s="5" t="s">
        <v>79</v>
      </c>
      <c r="E1018" s="6">
        <v>844</v>
      </c>
      <c r="F1018" s="6">
        <v>239</v>
      </c>
      <c r="G1018" s="6">
        <v>808</v>
      </c>
      <c r="H1018" s="6">
        <v>251</v>
      </c>
      <c r="I1018" s="5" t="str">
        <f>VLOOKUP(B1018,Formulas_Majors!A$2:B$1000,2,FALSE)</f>
        <v>Criminal Justice</v>
      </c>
      <c r="J1018" s="5"/>
      <c r="K1018">
        <f t="shared" si="0"/>
        <v>-36</v>
      </c>
      <c r="L1018" s="7">
        <f t="shared" si="1"/>
        <v>-4.2654028436018961E-2</v>
      </c>
      <c r="M1018" s="34">
        <f t="shared" si="698"/>
        <v>281</v>
      </c>
      <c r="N1018" s="34" t="str">
        <f t="shared" si="699"/>
        <v>Below Benchmark</v>
      </c>
      <c r="O1018" s="34">
        <f t="shared" si="700"/>
        <v>269</v>
      </c>
      <c r="P1018" s="34" t="str">
        <f t="shared" si="701"/>
        <v>Below Benchmark</v>
      </c>
    </row>
    <row r="1019" spans="1:29" ht="15.75" customHeight="1" x14ac:dyDescent="0.75">
      <c r="A1019" s="5" t="s">
        <v>678</v>
      </c>
      <c r="B1019" s="5" t="s">
        <v>681</v>
      </c>
      <c r="C1019" s="5" t="s">
        <v>71</v>
      </c>
      <c r="D1019" s="5" t="s">
        <v>72</v>
      </c>
      <c r="E1019" s="6">
        <v>153</v>
      </c>
      <c r="F1019" s="6">
        <v>48</v>
      </c>
      <c r="G1019" s="6">
        <v>156</v>
      </c>
      <c r="H1019" s="6">
        <v>33</v>
      </c>
      <c r="I1019" s="5" t="str">
        <f>VLOOKUP(B1019,Formulas_Majors!A$2:B$1000,2,FALSE)</f>
        <v>Liberal Arts</v>
      </c>
      <c r="J1019" s="5"/>
      <c r="K1019">
        <f t="shared" si="0"/>
        <v>3</v>
      </c>
      <c r="L1019" s="7">
        <f t="shared" si="1"/>
        <v>1.9607843137254902E-2</v>
      </c>
      <c r="M1019" s="34">
        <f t="shared" si="698"/>
        <v>51</v>
      </c>
      <c r="N1019" s="34" t="str">
        <f t="shared" si="699"/>
        <v>Below Benchmark</v>
      </c>
      <c r="O1019" s="34">
        <f t="shared" si="700"/>
        <v>52</v>
      </c>
      <c r="P1019" s="34" t="str">
        <f t="shared" si="701"/>
        <v>Below Benchmark</v>
      </c>
    </row>
    <row r="1020" spans="1:29" ht="15.75" customHeight="1" x14ac:dyDescent="0.75">
      <c r="A1020" s="5" t="s">
        <v>678</v>
      </c>
      <c r="B1020" s="5" t="s">
        <v>681</v>
      </c>
      <c r="C1020" s="5" t="s">
        <v>73</v>
      </c>
      <c r="D1020" s="5" t="s">
        <v>642</v>
      </c>
      <c r="E1020" s="6">
        <v>2</v>
      </c>
      <c r="F1020" s="6">
        <v>1</v>
      </c>
      <c r="G1020" s="6">
        <v>5</v>
      </c>
      <c r="H1020" s="6">
        <v>0</v>
      </c>
      <c r="I1020" s="5" t="str">
        <f>VLOOKUP(B1020,Formulas_Majors!A$2:B$1000,2,FALSE)</f>
        <v>Liberal Arts</v>
      </c>
      <c r="J1020" s="5"/>
      <c r="K1020">
        <f t="shared" si="0"/>
        <v>3</v>
      </c>
      <c r="L1020" s="7">
        <f t="shared" si="1"/>
        <v>1.5</v>
      </c>
      <c r="M1020" s="37"/>
      <c r="N1020" s="37"/>
      <c r="O1020" s="38"/>
      <c r="P1020" s="38"/>
    </row>
    <row r="1021" spans="1:29" ht="15.75" customHeight="1" x14ac:dyDescent="0.75">
      <c r="A1021" s="5" t="s">
        <v>678</v>
      </c>
      <c r="B1021" s="5" t="s">
        <v>682</v>
      </c>
      <c r="C1021" s="5" t="s">
        <v>71</v>
      </c>
      <c r="D1021" s="5" t="s">
        <v>76</v>
      </c>
      <c r="E1021" s="6">
        <v>161</v>
      </c>
      <c r="F1021" s="6">
        <v>45</v>
      </c>
      <c r="G1021" s="6">
        <v>162</v>
      </c>
      <c r="H1021" s="6">
        <v>45</v>
      </c>
      <c r="I1021" s="5" t="str">
        <f>VLOOKUP(B1021,Formulas_Majors!A$2:B$1000,2,FALSE)</f>
        <v>Education</v>
      </c>
      <c r="J1021" s="5"/>
      <c r="K1021">
        <f t="shared" si="0"/>
        <v>1</v>
      </c>
      <c r="L1021" s="7">
        <f t="shared" si="1"/>
        <v>6.2111801242236021E-3</v>
      </c>
      <c r="M1021" s="34">
        <f t="shared" ref="M1021:M1031" si="702">ROUND(E1021*1/3,)</f>
        <v>54</v>
      </c>
      <c r="N1021" s="34" t="str">
        <f t="shared" ref="N1021:N1031" si="703">IF(F1021&gt;M1021,"Above Benchmark","Below Benchmark")</f>
        <v>Below Benchmark</v>
      </c>
      <c r="O1021" s="34">
        <f t="shared" ref="O1021:O1031" si="704">ROUND(G1021*1/3,)</f>
        <v>54</v>
      </c>
      <c r="P1021" s="34" t="str">
        <f t="shared" ref="P1021:P1031" si="705">IF(H1021&gt;O1021,"Above Benchmark", "Below Benchmark")</f>
        <v>Below Benchmark</v>
      </c>
    </row>
    <row r="1022" spans="1:29" ht="15.75" customHeight="1" x14ac:dyDescent="0.75">
      <c r="A1022" s="5" t="s">
        <v>678</v>
      </c>
      <c r="B1022" s="5" t="s">
        <v>683</v>
      </c>
      <c r="C1022" s="5" t="s">
        <v>71</v>
      </c>
      <c r="D1022" s="5" t="s">
        <v>76</v>
      </c>
      <c r="E1022" s="6">
        <v>13</v>
      </c>
      <c r="F1022" s="6">
        <v>2</v>
      </c>
      <c r="G1022" s="6">
        <v>12</v>
      </c>
      <c r="H1022" s="6">
        <v>0</v>
      </c>
      <c r="I1022" s="5" t="str">
        <f>VLOOKUP(B1022,Formulas_Majors!A$2:B$1000,2,FALSE)</f>
        <v>Natural Sciences</v>
      </c>
      <c r="J1022" s="5"/>
      <c r="K1022">
        <f t="shared" si="0"/>
        <v>-1</v>
      </c>
      <c r="L1022" s="7">
        <f t="shared" si="1"/>
        <v>-7.6923076923076927E-2</v>
      </c>
      <c r="M1022" s="34">
        <f t="shared" si="702"/>
        <v>4</v>
      </c>
      <c r="N1022" s="34" t="str">
        <f t="shared" si="703"/>
        <v>Below Benchmark</v>
      </c>
      <c r="O1022" s="34">
        <f t="shared" si="704"/>
        <v>4</v>
      </c>
      <c r="P1022" s="34" t="str">
        <f t="shared" si="705"/>
        <v>Below Benchmark</v>
      </c>
    </row>
    <row r="1023" spans="1:29" ht="15.75" customHeight="1" x14ac:dyDescent="0.75">
      <c r="A1023" s="5" t="s">
        <v>678</v>
      </c>
      <c r="B1023" s="5" t="s">
        <v>684</v>
      </c>
      <c r="C1023" s="5" t="s">
        <v>71</v>
      </c>
      <c r="D1023" s="5" t="s">
        <v>76</v>
      </c>
      <c r="E1023" s="6">
        <v>320</v>
      </c>
      <c r="F1023" s="6">
        <v>83</v>
      </c>
      <c r="G1023" s="6">
        <v>294</v>
      </c>
      <c r="H1023" s="6">
        <v>84</v>
      </c>
      <c r="I1023" s="5" t="str">
        <f>VLOOKUP(B1023,Formulas_Majors!A$2:B$1000,2,FALSE)</f>
        <v>Education</v>
      </c>
      <c r="J1023" s="5"/>
      <c r="K1023">
        <f t="shared" si="0"/>
        <v>-26</v>
      </c>
      <c r="L1023" s="7">
        <f t="shared" si="1"/>
        <v>-8.1250000000000003E-2</v>
      </c>
      <c r="M1023" s="34">
        <f t="shared" si="702"/>
        <v>107</v>
      </c>
      <c r="N1023" s="34" t="str">
        <f t="shared" si="703"/>
        <v>Below Benchmark</v>
      </c>
      <c r="O1023" s="34">
        <f t="shared" si="704"/>
        <v>98</v>
      </c>
      <c r="P1023" s="34" t="str">
        <f t="shared" si="705"/>
        <v>Below Benchmark</v>
      </c>
      <c r="Q1023" s="8"/>
      <c r="R1023" s="8"/>
      <c r="S1023" s="8"/>
      <c r="T1023" s="8"/>
      <c r="U1023" s="8"/>
      <c r="V1023" s="8"/>
      <c r="W1023" s="8"/>
      <c r="X1023" s="8"/>
      <c r="Y1023" s="8"/>
      <c r="Z1023" s="8"/>
      <c r="AA1023" s="8"/>
      <c r="AB1023" s="8"/>
      <c r="AC1023" s="8"/>
    </row>
    <row r="1024" spans="1:29" ht="15.75" customHeight="1" x14ac:dyDescent="0.75">
      <c r="A1024" s="5" t="s">
        <v>678</v>
      </c>
      <c r="B1024" s="5" t="s">
        <v>685</v>
      </c>
      <c r="C1024" s="5" t="s">
        <v>71</v>
      </c>
      <c r="D1024" s="5" t="s">
        <v>72</v>
      </c>
      <c r="E1024" s="6">
        <v>45</v>
      </c>
      <c r="F1024" s="6">
        <v>22</v>
      </c>
      <c r="G1024" s="6">
        <v>28</v>
      </c>
      <c r="H1024" s="6">
        <v>7</v>
      </c>
      <c r="I1024" s="5" t="str">
        <f>VLOOKUP(B1024,Formulas_Majors!A$2:B$1000,2,FALSE)</f>
        <v>Health</v>
      </c>
      <c r="J1024" s="5"/>
      <c r="K1024">
        <f t="shared" si="0"/>
        <v>-17</v>
      </c>
      <c r="L1024" s="7">
        <f t="shared" si="1"/>
        <v>-0.37777777777777777</v>
      </c>
      <c r="M1024" s="34">
        <f t="shared" si="702"/>
        <v>15</v>
      </c>
      <c r="N1024" s="34" t="str">
        <f t="shared" si="703"/>
        <v>Above Benchmark</v>
      </c>
      <c r="O1024" s="34">
        <f t="shared" si="704"/>
        <v>9</v>
      </c>
      <c r="P1024" s="34" t="str">
        <f t="shared" si="705"/>
        <v>Below Benchmark</v>
      </c>
      <c r="Q1024" s="8"/>
      <c r="R1024" s="8"/>
      <c r="S1024" s="8"/>
      <c r="T1024" s="8"/>
      <c r="U1024" s="8"/>
      <c r="V1024" s="8"/>
      <c r="W1024" s="8"/>
      <c r="X1024" s="8"/>
      <c r="Y1024" s="8"/>
      <c r="Z1024" s="8"/>
      <c r="AA1024" s="8"/>
      <c r="AB1024" s="8"/>
      <c r="AC1024" s="8"/>
    </row>
    <row r="1025" spans="1:29" ht="15.75" customHeight="1" x14ac:dyDescent="0.75">
      <c r="A1025" s="5" t="s">
        <v>678</v>
      </c>
      <c r="B1025" s="5" t="s">
        <v>91</v>
      </c>
      <c r="C1025" s="5" t="s">
        <v>71</v>
      </c>
      <c r="D1025" s="5" t="s">
        <v>76</v>
      </c>
      <c r="E1025" s="6">
        <v>172</v>
      </c>
      <c r="F1025" s="6">
        <v>14</v>
      </c>
      <c r="G1025" s="6">
        <v>152</v>
      </c>
      <c r="H1025" s="6">
        <v>20</v>
      </c>
      <c r="I1025" s="5" t="str">
        <f>VLOOKUP(B1025,Formulas_Majors!A$2:B$1000,2,FALSE)</f>
        <v>Architecture/MEC Engineering/Construction</v>
      </c>
      <c r="J1025" s="5"/>
      <c r="K1025">
        <f t="shared" si="0"/>
        <v>-20</v>
      </c>
      <c r="L1025" s="7">
        <f t="shared" si="1"/>
        <v>-0.11627906976744186</v>
      </c>
      <c r="M1025" s="34">
        <f t="shared" si="702"/>
        <v>57</v>
      </c>
      <c r="N1025" s="34" t="str">
        <f t="shared" si="703"/>
        <v>Below Benchmark</v>
      </c>
      <c r="O1025" s="34">
        <f t="shared" si="704"/>
        <v>51</v>
      </c>
      <c r="P1025" s="34" t="str">
        <f t="shared" si="705"/>
        <v>Below Benchmark</v>
      </c>
    </row>
    <row r="1026" spans="1:29" ht="15.75" customHeight="1" x14ac:dyDescent="0.75">
      <c r="A1026" s="5" t="s">
        <v>678</v>
      </c>
      <c r="B1026" s="5" t="s">
        <v>190</v>
      </c>
      <c r="C1026" s="5" t="s">
        <v>71</v>
      </c>
      <c r="D1026" s="5" t="s">
        <v>76</v>
      </c>
      <c r="E1026" s="6">
        <v>48</v>
      </c>
      <c r="F1026" s="6">
        <v>0</v>
      </c>
      <c r="G1026" s="6">
        <v>58</v>
      </c>
      <c r="H1026" s="6">
        <v>2</v>
      </c>
      <c r="I1026" s="5" t="str">
        <f>VLOOKUP(B1026,Formulas_Majors!A$2:B$1000,2,FALSE)</f>
        <v>Health</v>
      </c>
      <c r="J1026" s="5"/>
      <c r="K1026">
        <f t="shared" si="0"/>
        <v>10</v>
      </c>
      <c r="L1026" s="7">
        <f t="shared" si="1"/>
        <v>0.20833333333333334</v>
      </c>
      <c r="M1026" s="34">
        <f t="shared" si="702"/>
        <v>16</v>
      </c>
      <c r="N1026" s="34" t="str">
        <f t="shared" si="703"/>
        <v>Below Benchmark</v>
      </c>
      <c r="O1026" s="34">
        <f t="shared" si="704"/>
        <v>19</v>
      </c>
      <c r="P1026" s="34" t="str">
        <f t="shared" si="705"/>
        <v>Below Benchmark</v>
      </c>
    </row>
    <row r="1027" spans="1:29" ht="15.75" customHeight="1" x14ac:dyDescent="0.75">
      <c r="A1027" s="5" t="s">
        <v>678</v>
      </c>
      <c r="B1027" s="5" t="s">
        <v>686</v>
      </c>
      <c r="C1027" s="5" t="s">
        <v>71</v>
      </c>
      <c r="D1027" s="5" t="s">
        <v>72</v>
      </c>
      <c r="E1027" s="6">
        <v>143</v>
      </c>
      <c r="F1027" s="6">
        <v>34</v>
      </c>
      <c r="G1027" s="6">
        <v>116</v>
      </c>
      <c r="H1027" s="6">
        <v>13</v>
      </c>
      <c r="I1027" s="5" t="str">
        <f>VLOOKUP(B1027,Formulas_Majors!A$2:B$1000,2,FALSE)</f>
        <v>Communications/Media</v>
      </c>
      <c r="J1027" s="5"/>
      <c r="K1027">
        <f t="shared" si="0"/>
        <v>-27</v>
      </c>
      <c r="L1027" s="7">
        <f t="shared" si="1"/>
        <v>-0.1888111888111888</v>
      </c>
      <c r="M1027" s="34">
        <f t="shared" si="702"/>
        <v>48</v>
      </c>
      <c r="N1027" s="34" t="str">
        <f t="shared" si="703"/>
        <v>Below Benchmark</v>
      </c>
      <c r="O1027" s="34">
        <f t="shared" si="704"/>
        <v>39</v>
      </c>
      <c r="P1027" s="34" t="str">
        <f t="shared" si="705"/>
        <v>Below Benchmark</v>
      </c>
    </row>
    <row r="1028" spans="1:29" ht="15.75" customHeight="1" x14ac:dyDescent="0.75">
      <c r="A1028" s="5" t="s">
        <v>678</v>
      </c>
      <c r="B1028" s="5" t="s">
        <v>687</v>
      </c>
      <c r="C1028" s="5" t="s">
        <v>71</v>
      </c>
      <c r="D1028" s="5" t="s">
        <v>76</v>
      </c>
      <c r="E1028" s="6">
        <v>71</v>
      </c>
      <c r="F1028" s="6">
        <v>19</v>
      </c>
      <c r="G1028" s="6">
        <v>90</v>
      </c>
      <c r="H1028" s="6">
        <v>22</v>
      </c>
      <c r="I1028" s="5" t="str">
        <f>VLOOKUP(B1028,Formulas_Majors!A$2:B$1000,2,FALSE)</f>
        <v>Performance and Fine Arts</v>
      </c>
      <c r="J1028" s="5"/>
      <c r="K1028">
        <f t="shared" si="0"/>
        <v>19</v>
      </c>
      <c r="L1028" s="7">
        <f t="shared" si="1"/>
        <v>0.26760563380281688</v>
      </c>
      <c r="M1028" s="34">
        <f t="shared" si="702"/>
        <v>24</v>
      </c>
      <c r="N1028" s="34" t="str">
        <f t="shared" si="703"/>
        <v>Below Benchmark</v>
      </c>
      <c r="O1028" s="34">
        <f t="shared" si="704"/>
        <v>30</v>
      </c>
      <c r="P1028" s="34" t="str">
        <f t="shared" si="705"/>
        <v>Below Benchmark</v>
      </c>
    </row>
    <row r="1029" spans="1:29" ht="15.75" customHeight="1" x14ac:dyDescent="0.75">
      <c r="A1029" s="5" t="s">
        <v>678</v>
      </c>
      <c r="B1029" s="5" t="s">
        <v>688</v>
      </c>
      <c r="C1029" s="5" t="s">
        <v>71</v>
      </c>
      <c r="D1029" s="5" t="s">
        <v>76</v>
      </c>
      <c r="E1029" s="6">
        <v>182</v>
      </c>
      <c r="F1029" s="6">
        <v>23</v>
      </c>
      <c r="G1029" s="6">
        <v>210</v>
      </c>
      <c r="H1029" s="6">
        <v>38</v>
      </c>
      <c r="I1029" s="5" t="str">
        <f>VLOOKUP(B1029,Formulas_Majors!A$2:B$1000,2,FALSE)</f>
        <v>Communications/Media</v>
      </c>
      <c r="J1029" s="5"/>
      <c r="K1029">
        <f t="shared" si="0"/>
        <v>28</v>
      </c>
      <c r="L1029" s="7">
        <f t="shared" si="1"/>
        <v>0.15384615384615385</v>
      </c>
      <c r="M1029" s="34">
        <f t="shared" si="702"/>
        <v>61</v>
      </c>
      <c r="N1029" s="34" t="str">
        <f t="shared" si="703"/>
        <v>Below Benchmark</v>
      </c>
      <c r="O1029" s="34">
        <f t="shared" si="704"/>
        <v>70</v>
      </c>
      <c r="P1029" s="34" t="str">
        <f t="shared" si="705"/>
        <v>Below Benchmark</v>
      </c>
    </row>
    <row r="1030" spans="1:29" ht="15.75" customHeight="1" x14ac:dyDescent="0.75">
      <c r="A1030" s="5" t="s">
        <v>678</v>
      </c>
      <c r="B1030" s="5" t="s">
        <v>689</v>
      </c>
      <c r="C1030" s="5" t="s">
        <v>71</v>
      </c>
      <c r="D1030" s="5" t="s">
        <v>76</v>
      </c>
      <c r="E1030" s="6">
        <v>50</v>
      </c>
      <c r="F1030" s="6">
        <v>25</v>
      </c>
      <c r="G1030" s="6">
        <v>53</v>
      </c>
      <c r="H1030" s="6">
        <v>11</v>
      </c>
      <c r="I1030" s="5" t="str">
        <f>VLOOKUP(B1030,Formulas_Majors!A$2:B$1000,2,FALSE)</f>
        <v>Communications/Media</v>
      </c>
      <c r="J1030" s="5"/>
      <c r="K1030">
        <f t="shared" si="0"/>
        <v>3</v>
      </c>
      <c r="L1030" s="7">
        <f t="shared" si="1"/>
        <v>0.06</v>
      </c>
      <c r="M1030" s="34">
        <f t="shared" si="702"/>
        <v>17</v>
      </c>
      <c r="N1030" s="34" t="str">
        <f t="shared" si="703"/>
        <v>Above Benchmark</v>
      </c>
      <c r="O1030" s="34">
        <f t="shared" si="704"/>
        <v>18</v>
      </c>
      <c r="P1030" s="34" t="str">
        <f t="shared" si="705"/>
        <v>Below Benchmark</v>
      </c>
    </row>
    <row r="1031" spans="1:29" ht="15.75" customHeight="1" x14ac:dyDescent="0.75">
      <c r="A1031" s="5" t="s">
        <v>678</v>
      </c>
      <c r="B1031" s="5" t="s">
        <v>100</v>
      </c>
      <c r="C1031" s="5" t="s">
        <v>71</v>
      </c>
      <c r="D1031" s="5" t="s">
        <v>79</v>
      </c>
      <c r="E1031" s="6">
        <v>3917</v>
      </c>
      <c r="F1031" s="6">
        <v>929</v>
      </c>
      <c r="G1031" s="6">
        <v>3490</v>
      </c>
      <c r="H1031" s="6">
        <v>929</v>
      </c>
      <c r="I1031" s="5" t="str">
        <f>VLOOKUP(B1031,Formulas_Majors!A$2:B$1000,2,FALSE)</f>
        <v>Liberal Arts</v>
      </c>
      <c r="J1031" s="5"/>
      <c r="K1031">
        <f t="shared" si="0"/>
        <v>-427</v>
      </c>
      <c r="L1031" s="7">
        <f t="shared" si="1"/>
        <v>-0.10901199897881031</v>
      </c>
      <c r="M1031" s="34">
        <f t="shared" si="702"/>
        <v>1306</v>
      </c>
      <c r="N1031" s="34" t="str">
        <f t="shared" si="703"/>
        <v>Below Benchmark</v>
      </c>
      <c r="O1031" s="34">
        <f t="shared" si="704"/>
        <v>1163</v>
      </c>
      <c r="P1031" s="34" t="str">
        <f t="shared" si="705"/>
        <v>Below Benchmark</v>
      </c>
    </row>
    <row r="1032" spans="1:29" ht="15.75" customHeight="1" x14ac:dyDescent="0.75">
      <c r="A1032" s="5" t="s">
        <v>678</v>
      </c>
      <c r="B1032" s="5" t="s">
        <v>690</v>
      </c>
      <c r="C1032" s="5" t="s">
        <v>73</v>
      </c>
      <c r="D1032" s="5" t="s">
        <v>642</v>
      </c>
      <c r="E1032" s="6">
        <v>1</v>
      </c>
      <c r="F1032" s="6">
        <v>1</v>
      </c>
      <c r="G1032" s="6">
        <v>1</v>
      </c>
      <c r="H1032" s="6">
        <v>0</v>
      </c>
      <c r="I1032" s="5" t="str">
        <f>VLOOKUP(B1032,Formulas_Majors!A$2:B$1000,2,FALSE)</f>
        <v>Natural Sciences</v>
      </c>
      <c r="J1032" s="5"/>
      <c r="K1032">
        <f t="shared" si="0"/>
        <v>0</v>
      </c>
      <c r="L1032" s="7">
        <f t="shared" si="1"/>
        <v>0</v>
      </c>
      <c r="M1032" s="37"/>
      <c r="N1032" s="37"/>
      <c r="O1032" s="38"/>
      <c r="P1032" s="38"/>
    </row>
    <row r="1033" spans="1:29" ht="15.75" customHeight="1" x14ac:dyDescent="0.75">
      <c r="A1033" s="5" t="s">
        <v>678</v>
      </c>
      <c r="B1033" s="5" t="s">
        <v>691</v>
      </c>
      <c r="C1033" s="5" t="s">
        <v>71</v>
      </c>
      <c r="D1033" s="5" t="s">
        <v>72</v>
      </c>
      <c r="E1033" s="6">
        <v>65</v>
      </c>
      <c r="F1033" s="6">
        <v>17</v>
      </c>
      <c r="G1033" s="6">
        <v>47</v>
      </c>
      <c r="H1033" s="6">
        <v>20</v>
      </c>
      <c r="I1033" s="5" t="str">
        <f>VLOOKUP(B1033,Formulas_Majors!A$2:B$1000,2,FALSE)</f>
        <v>Natural Sciences</v>
      </c>
      <c r="J1033" s="5"/>
      <c r="K1033">
        <f t="shared" si="0"/>
        <v>-18</v>
      </c>
      <c r="L1033" s="7">
        <f t="shared" si="1"/>
        <v>-0.27692307692307694</v>
      </c>
      <c r="M1033" s="34">
        <f t="shared" ref="M1033:M1049" si="706">ROUND(E1033*1/3,)</f>
        <v>22</v>
      </c>
      <c r="N1033" s="34" t="str">
        <f t="shared" ref="N1033:N1049" si="707">IF(F1033&gt;M1033,"Above Benchmark","Below Benchmark")</f>
        <v>Below Benchmark</v>
      </c>
      <c r="O1033" s="34">
        <f t="shared" ref="O1033:O1049" si="708">ROUND(G1033*1/3,)</f>
        <v>16</v>
      </c>
      <c r="P1033" s="34" t="str">
        <f t="shared" ref="P1033:P1049" si="709">IF(H1033&gt;O1033,"Above Benchmark", "Below Benchmark")</f>
        <v>Above Benchmark</v>
      </c>
    </row>
    <row r="1034" spans="1:29" ht="15.75" customHeight="1" x14ac:dyDescent="0.75">
      <c r="A1034" s="5" t="s">
        <v>678</v>
      </c>
      <c r="B1034" s="5" t="s">
        <v>55</v>
      </c>
      <c r="C1034" s="5" t="s">
        <v>71</v>
      </c>
      <c r="D1034" s="5" t="s">
        <v>76</v>
      </c>
      <c r="E1034" s="6">
        <v>41</v>
      </c>
      <c r="F1034" s="6">
        <v>8</v>
      </c>
      <c r="G1034" s="6">
        <v>42</v>
      </c>
      <c r="H1034" s="6">
        <v>8</v>
      </c>
      <c r="I1034" s="5" t="str">
        <f>VLOOKUP(B1034,Formulas_Majors!A$2:B$1000,2,FALSE)</f>
        <v>Mathematics</v>
      </c>
      <c r="J1034" s="5"/>
      <c r="K1034">
        <f t="shared" si="0"/>
        <v>1</v>
      </c>
      <c r="L1034" s="7">
        <f t="shared" si="1"/>
        <v>2.4390243902439025E-2</v>
      </c>
      <c r="M1034" s="34">
        <f t="shared" si="706"/>
        <v>14</v>
      </c>
      <c r="N1034" s="34" t="str">
        <f t="shared" si="707"/>
        <v>Below Benchmark</v>
      </c>
      <c r="O1034" s="34">
        <f t="shared" si="708"/>
        <v>14</v>
      </c>
      <c r="P1034" s="34" t="str">
        <f t="shared" si="709"/>
        <v>Below Benchmark</v>
      </c>
    </row>
    <row r="1035" spans="1:29" ht="15.75" customHeight="1" x14ac:dyDescent="0.75">
      <c r="A1035" s="5" t="s">
        <v>678</v>
      </c>
      <c r="B1035" s="5" t="s">
        <v>692</v>
      </c>
      <c r="C1035" s="5" t="s">
        <v>71</v>
      </c>
      <c r="D1035" s="5" t="s">
        <v>76</v>
      </c>
      <c r="E1035" s="6">
        <v>108</v>
      </c>
      <c r="F1035" s="6">
        <v>34</v>
      </c>
      <c r="G1035" s="6">
        <v>105</v>
      </c>
      <c r="H1035" s="6">
        <v>30</v>
      </c>
      <c r="I1035" s="5" t="str">
        <f>VLOOKUP(B1035,Formulas_Majors!A$2:B$1000,2,FALSE)</f>
        <v>Communications/Media</v>
      </c>
      <c r="J1035" s="5"/>
      <c r="K1035">
        <f t="shared" si="0"/>
        <v>-3</v>
      </c>
      <c r="L1035" s="7">
        <f t="shared" si="1"/>
        <v>-2.7777777777777776E-2</v>
      </c>
      <c r="M1035" s="34">
        <f t="shared" si="706"/>
        <v>36</v>
      </c>
      <c r="N1035" s="34" t="str">
        <f t="shared" si="707"/>
        <v>Below Benchmark</v>
      </c>
      <c r="O1035" s="34">
        <f t="shared" si="708"/>
        <v>35</v>
      </c>
      <c r="P1035" s="34" t="str">
        <f t="shared" si="709"/>
        <v>Below Benchmark</v>
      </c>
      <c r="Q1035" s="8"/>
      <c r="R1035" s="8"/>
      <c r="S1035" s="8"/>
      <c r="T1035" s="8"/>
      <c r="U1035" s="8"/>
      <c r="V1035" s="8"/>
      <c r="W1035" s="8"/>
      <c r="X1035" s="8"/>
      <c r="Y1035" s="8"/>
      <c r="Z1035" s="8"/>
      <c r="AA1035" s="8"/>
      <c r="AB1035" s="8"/>
      <c r="AC1035" s="8"/>
    </row>
    <row r="1036" spans="1:29" ht="15.75" customHeight="1" x14ac:dyDescent="0.75">
      <c r="A1036" s="5" t="s">
        <v>678</v>
      </c>
      <c r="B1036" s="5" t="s">
        <v>692</v>
      </c>
      <c r="C1036" s="5" t="s">
        <v>71</v>
      </c>
      <c r="D1036" s="5" t="s">
        <v>72</v>
      </c>
      <c r="E1036" s="6">
        <v>1</v>
      </c>
      <c r="F1036" s="6">
        <v>4</v>
      </c>
      <c r="G1036" s="6">
        <v>0</v>
      </c>
      <c r="H1036" s="6">
        <v>1</v>
      </c>
      <c r="I1036" s="5" t="str">
        <f>VLOOKUP(B1036,Formulas_Majors!A$2:B$1000,2,FALSE)</f>
        <v>Communications/Media</v>
      </c>
      <c r="J1036" s="5"/>
      <c r="K1036">
        <f t="shared" si="0"/>
        <v>-1</v>
      </c>
      <c r="L1036" s="7">
        <f t="shared" si="1"/>
        <v>-1</v>
      </c>
      <c r="M1036" s="34">
        <f t="shared" si="706"/>
        <v>0</v>
      </c>
      <c r="N1036" s="34" t="str">
        <f t="shared" si="707"/>
        <v>Above Benchmark</v>
      </c>
      <c r="O1036" s="34">
        <f t="shared" si="708"/>
        <v>0</v>
      </c>
      <c r="P1036" s="34" t="str">
        <f t="shared" si="709"/>
        <v>Above Benchmark</v>
      </c>
    </row>
    <row r="1037" spans="1:29" ht="15.75" customHeight="1" x14ac:dyDescent="0.75">
      <c r="A1037" s="5" t="s">
        <v>678</v>
      </c>
      <c r="B1037" s="5" t="s">
        <v>693</v>
      </c>
      <c r="C1037" s="5" t="s">
        <v>71</v>
      </c>
      <c r="D1037" s="5" t="s">
        <v>76</v>
      </c>
      <c r="E1037" s="6">
        <v>409</v>
      </c>
      <c r="F1037" s="6">
        <v>107</v>
      </c>
      <c r="G1037" s="6">
        <v>425</v>
      </c>
      <c r="H1037" s="6">
        <v>121</v>
      </c>
      <c r="I1037" s="5" t="str">
        <f>VLOOKUP(B1037,Formulas_Majors!A$2:B$1000,2,FALSE)</f>
        <v>Health</v>
      </c>
      <c r="J1037" s="5"/>
      <c r="K1037">
        <f t="shared" si="0"/>
        <v>16</v>
      </c>
      <c r="L1037" s="7">
        <f t="shared" si="1"/>
        <v>3.9119804400977995E-2</v>
      </c>
      <c r="M1037" s="34">
        <f t="shared" si="706"/>
        <v>136</v>
      </c>
      <c r="N1037" s="34" t="str">
        <f t="shared" si="707"/>
        <v>Below Benchmark</v>
      </c>
      <c r="O1037" s="34">
        <f t="shared" si="708"/>
        <v>142</v>
      </c>
      <c r="P1037" s="34" t="str">
        <f t="shared" si="709"/>
        <v>Below Benchmark</v>
      </c>
    </row>
    <row r="1038" spans="1:29" ht="15.75" customHeight="1" x14ac:dyDescent="0.75">
      <c r="A1038" s="5" t="s">
        <v>678</v>
      </c>
      <c r="B1038" s="5" t="s">
        <v>107</v>
      </c>
      <c r="C1038" s="5" t="s">
        <v>71</v>
      </c>
      <c r="D1038" s="5" t="s">
        <v>72</v>
      </c>
      <c r="E1038" s="6">
        <v>329</v>
      </c>
      <c r="F1038" s="6">
        <v>100</v>
      </c>
      <c r="G1038" s="6">
        <v>383</v>
      </c>
      <c r="H1038" s="6">
        <v>101</v>
      </c>
      <c r="I1038" s="5" t="str">
        <f>VLOOKUP(B1038,Formulas_Majors!A$2:B$1000,2,FALSE)</f>
        <v>Nursing</v>
      </c>
      <c r="J1038" s="5"/>
      <c r="K1038">
        <f t="shared" si="0"/>
        <v>54</v>
      </c>
      <c r="L1038" s="7">
        <f t="shared" si="1"/>
        <v>0.1641337386018237</v>
      </c>
      <c r="M1038" s="34">
        <f t="shared" si="706"/>
        <v>110</v>
      </c>
      <c r="N1038" s="34" t="str">
        <f t="shared" si="707"/>
        <v>Below Benchmark</v>
      </c>
      <c r="O1038" s="34">
        <f t="shared" si="708"/>
        <v>128</v>
      </c>
      <c r="P1038" s="34" t="str">
        <f t="shared" si="709"/>
        <v>Below Benchmark</v>
      </c>
    </row>
    <row r="1039" spans="1:29" ht="15.75" customHeight="1" x14ac:dyDescent="0.75">
      <c r="A1039" s="5" t="s">
        <v>678</v>
      </c>
      <c r="B1039" s="5" t="s">
        <v>694</v>
      </c>
      <c r="C1039" s="5" t="s">
        <v>71</v>
      </c>
      <c r="D1039" s="5" t="s">
        <v>72</v>
      </c>
      <c r="E1039" s="6">
        <v>40</v>
      </c>
      <c r="F1039" s="6">
        <v>20</v>
      </c>
      <c r="G1039" s="6">
        <v>23</v>
      </c>
      <c r="H1039" s="6">
        <v>13</v>
      </c>
      <c r="I1039" s="5" t="str">
        <f>VLOOKUP(B1039,Formulas_Majors!A$2:B$1000,2,FALSE)</f>
        <v>Others</v>
      </c>
      <c r="J1039" s="5"/>
      <c r="K1039">
        <f t="shared" si="0"/>
        <v>-17</v>
      </c>
      <c r="L1039" s="7">
        <f t="shared" si="1"/>
        <v>-0.42499999999999999</v>
      </c>
      <c r="M1039" s="34">
        <f t="shared" si="706"/>
        <v>13</v>
      </c>
      <c r="N1039" s="34" t="str">
        <f t="shared" si="707"/>
        <v>Above Benchmark</v>
      </c>
      <c r="O1039" s="34">
        <f t="shared" si="708"/>
        <v>8</v>
      </c>
      <c r="P1039" s="34" t="str">
        <f t="shared" si="709"/>
        <v>Above Benchmark</v>
      </c>
    </row>
    <row r="1040" spans="1:29" ht="15.75" customHeight="1" x14ac:dyDescent="0.75">
      <c r="A1040" s="5" t="s">
        <v>678</v>
      </c>
      <c r="B1040" s="5" t="s">
        <v>695</v>
      </c>
      <c r="C1040" s="5" t="s">
        <v>71</v>
      </c>
      <c r="D1040" s="5" t="s">
        <v>72</v>
      </c>
      <c r="E1040" s="6">
        <v>26</v>
      </c>
      <c r="F1040" s="6">
        <v>17</v>
      </c>
      <c r="G1040" s="6">
        <v>24</v>
      </c>
      <c r="H1040" s="6">
        <v>18</v>
      </c>
      <c r="I1040" s="5" t="str">
        <f>VLOOKUP(B1040,Formulas_Majors!A$2:B$1000,2,FALSE)</f>
        <v>Health</v>
      </c>
      <c r="J1040" s="5"/>
      <c r="K1040">
        <f t="shared" si="0"/>
        <v>-2</v>
      </c>
      <c r="L1040" s="7">
        <f t="shared" si="1"/>
        <v>-7.6923076923076927E-2</v>
      </c>
      <c r="M1040" s="34">
        <f t="shared" si="706"/>
        <v>9</v>
      </c>
      <c r="N1040" s="34" t="str">
        <f t="shared" si="707"/>
        <v>Above Benchmark</v>
      </c>
      <c r="O1040" s="34">
        <f t="shared" si="708"/>
        <v>8</v>
      </c>
      <c r="P1040" s="34" t="str">
        <f t="shared" si="709"/>
        <v>Above Benchmark</v>
      </c>
      <c r="Q1040" s="8"/>
      <c r="R1040" s="8"/>
      <c r="S1040" s="8"/>
      <c r="T1040" s="8"/>
      <c r="U1040" s="8"/>
      <c r="V1040" s="8"/>
      <c r="W1040" s="8"/>
      <c r="X1040" s="8"/>
      <c r="Y1040" s="8"/>
      <c r="Z1040" s="8"/>
      <c r="AA1040" s="8"/>
      <c r="AB1040" s="8"/>
      <c r="AC1040" s="8"/>
    </row>
    <row r="1041" spans="1:16" ht="15.75" customHeight="1" x14ac:dyDescent="0.75">
      <c r="A1041" s="5" t="s">
        <v>678</v>
      </c>
      <c r="B1041" s="5" t="s">
        <v>271</v>
      </c>
      <c r="C1041" s="5" t="s">
        <v>71</v>
      </c>
      <c r="D1041" s="5" t="s">
        <v>76</v>
      </c>
      <c r="E1041" s="6">
        <v>22</v>
      </c>
      <c r="F1041" s="6">
        <v>3</v>
      </c>
      <c r="G1041" s="6">
        <v>20</v>
      </c>
      <c r="H1041" s="6">
        <v>5</v>
      </c>
      <c r="I1041" s="5" t="str">
        <f>VLOOKUP(B1041,Formulas_Majors!A$2:B$1000,2,FALSE)</f>
        <v>Natural Sciences</v>
      </c>
      <c r="J1041" s="5"/>
      <c r="K1041">
        <f t="shared" si="0"/>
        <v>-2</v>
      </c>
      <c r="L1041" s="7">
        <f t="shared" si="1"/>
        <v>-9.0909090909090912E-2</v>
      </c>
      <c r="M1041" s="34">
        <f t="shared" si="706"/>
        <v>7</v>
      </c>
      <c r="N1041" s="34" t="str">
        <f t="shared" si="707"/>
        <v>Below Benchmark</v>
      </c>
      <c r="O1041" s="34">
        <f t="shared" si="708"/>
        <v>7</v>
      </c>
      <c r="P1041" s="34" t="str">
        <f t="shared" si="709"/>
        <v>Below Benchmark</v>
      </c>
    </row>
    <row r="1042" spans="1:16" ht="15.75" customHeight="1" x14ac:dyDescent="0.75">
      <c r="A1042" s="5" t="s">
        <v>678</v>
      </c>
      <c r="B1042" s="5" t="s">
        <v>696</v>
      </c>
      <c r="C1042" s="5" t="s">
        <v>71</v>
      </c>
      <c r="D1042" s="5" t="s">
        <v>72</v>
      </c>
      <c r="E1042" s="6">
        <v>22</v>
      </c>
      <c r="F1042" s="6">
        <v>12</v>
      </c>
      <c r="G1042" s="6">
        <v>18</v>
      </c>
      <c r="H1042" s="6">
        <v>10</v>
      </c>
      <c r="I1042" s="5" t="str">
        <f>VLOOKUP(B1042,Formulas_Majors!A$2:B$1000,2,FALSE)</f>
        <v>Health</v>
      </c>
      <c r="J1042" s="5"/>
      <c r="K1042">
        <f t="shared" si="0"/>
        <v>-4</v>
      </c>
      <c r="L1042" s="7">
        <f t="shared" si="1"/>
        <v>-0.18181818181818182</v>
      </c>
      <c r="M1042" s="34">
        <f t="shared" si="706"/>
        <v>7</v>
      </c>
      <c r="N1042" s="34" t="str">
        <f t="shared" si="707"/>
        <v>Above Benchmark</v>
      </c>
      <c r="O1042" s="34">
        <f t="shared" si="708"/>
        <v>6</v>
      </c>
      <c r="P1042" s="34" t="str">
        <f t="shared" si="709"/>
        <v>Above Benchmark</v>
      </c>
    </row>
    <row r="1043" spans="1:16" ht="15.75" customHeight="1" x14ac:dyDescent="0.75">
      <c r="A1043" s="5" t="s">
        <v>678</v>
      </c>
      <c r="B1043" s="5" t="s">
        <v>697</v>
      </c>
      <c r="C1043" s="5" t="s">
        <v>71</v>
      </c>
      <c r="D1043" s="5" t="s">
        <v>72</v>
      </c>
      <c r="E1043" s="6">
        <v>41</v>
      </c>
      <c r="F1043" s="6">
        <v>17</v>
      </c>
      <c r="G1043" s="6">
        <v>29</v>
      </c>
      <c r="H1043" s="6">
        <v>3</v>
      </c>
      <c r="I1043" s="5" t="str">
        <f>VLOOKUP(B1043,Formulas_Majors!A$2:B$1000,2,FALSE)</f>
        <v>Business-Other</v>
      </c>
      <c r="J1043" s="5"/>
      <c r="K1043">
        <f t="shared" si="0"/>
        <v>-12</v>
      </c>
      <c r="L1043" s="7">
        <f t="shared" si="1"/>
        <v>-0.29268292682926828</v>
      </c>
      <c r="M1043" s="34">
        <f t="shared" si="706"/>
        <v>14</v>
      </c>
      <c r="N1043" s="34" t="str">
        <f t="shared" si="707"/>
        <v>Above Benchmark</v>
      </c>
      <c r="O1043" s="34">
        <f t="shared" si="708"/>
        <v>10</v>
      </c>
      <c r="P1043" s="34" t="str">
        <f t="shared" si="709"/>
        <v>Below Benchmark</v>
      </c>
    </row>
    <row r="1044" spans="1:16" ht="15.75" customHeight="1" x14ac:dyDescent="0.75">
      <c r="A1044" s="5" t="s">
        <v>678</v>
      </c>
      <c r="B1044" s="5" t="s">
        <v>698</v>
      </c>
      <c r="C1044" s="5" t="s">
        <v>71</v>
      </c>
      <c r="D1044" s="5" t="s">
        <v>76</v>
      </c>
      <c r="E1044" s="6">
        <v>30</v>
      </c>
      <c r="F1044" s="6">
        <v>1</v>
      </c>
      <c r="G1044" s="6">
        <v>28</v>
      </c>
      <c r="H1044" s="6">
        <v>2</v>
      </c>
      <c r="I1044" s="5" t="str">
        <f>VLOOKUP(B1044,Formulas_Majors!A$2:B$1000,2,FALSE)</f>
        <v>Criminal Justice</v>
      </c>
      <c r="J1044" s="5"/>
      <c r="K1044">
        <f t="shared" si="0"/>
        <v>-2</v>
      </c>
      <c r="L1044" s="7">
        <f t="shared" si="1"/>
        <v>-6.6666666666666666E-2</v>
      </c>
      <c r="M1044" s="34">
        <f t="shared" si="706"/>
        <v>10</v>
      </c>
      <c r="N1044" s="34" t="str">
        <f t="shared" si="707"/>
        <v>Below Benchmark</v>
      </c>
      <c r="O1044" s="34">
        <f t="shared" si="708"/>
        <v>9</v>
      </c>
      <c r="P1044" s="34" t="str">
        <f t="shared" si="709"/>
        <v>Below Benchmark</v>
      </c>
    </row>
    <row r="1045" spans="1:16" ht="15.75" customHeight="1" x14ac:dyDescent="0.75">
      <c r="A1045" s="5" t="s">
        <v>678</v>
      </c>
      <c r="B1045" s="5" t="s">
        <v>699</v>
      </c>
      <c r="C1045" s="5" t="s">
        <v>71</v>
      </c>
      <c r="D1045" s="5" t="s">
        <v>76</v>
      </c>
      <c r="E1045" s="6">
        <v>60</v>
      </c>
      <c r="F1045" s="6">
        <v>21</v>
      </c>
      <c r="G1045" s="6">
        <v>55</v>
      </c>
      <c r="H1045" s="6">
        <v>23</v>
      </c>
      <c r="I1045" s="5" t="str">
        <f>VLOOKUP(B1045,Formulas_Majors!A$2:B$1000,2,FALSE)</f>
        <v>Liberal Arts</v>
      </c>
      <c r="J1045" s="5"/>
      <c r="K1045">
        <f t="shared" si="0"/>
        <v>-5</v>
      </c>
      <c r="L1045" s="7">
        <f t="shared" si="1"/>
        <v>-8.3333333333333329E-2</v>
      </c>
      <c r="M1045" s="34">
        <f t="shared" si="706"/>
        <v>20</v>
      </c>
      <c r="N1045" s="34" t="str">
        <f t="shared" si="707"/>
        <v>Above Benchmark</v>
      </c>
      <c r="O1045" s="34">
        <f t="shared" si="708"/>
        <v>18</v>
      </c>
      <c r="P1045" s="34" t="str">
        <f t="shared" si="709"/>
        <v>Above Benchmark</v>
      </c>
    </row>
    <row r="1046" spans="1:16" ht="15.75" customHeight="1" x14ac:dyDescent="0.75">
      <c r="A1046" s="5" t="s">
        <v>678</v>
      </c>
      <c r="B1046" s="5" t="s">
        <v>700</v>
      </c>
      <c r="C1046" s="5" t="s">
        <v>71</v>
      </c>
      <c r="D1046" s="5" t="s">
        <v>72</v>
      </c>
      <c r="E1046" s="6">
        <v>33</v>
      </c>
      <c r="F1046" s="6">
        <v>11</v>
      </c>
      <c r="G1046" s="6">
        <v>52</v>
      </c>
      <c r="H1046" s="6">
        <v>12</v>
      </c>
      <c r="I1046" s="5" t="str">
        <f>VLOOKUP(B1046,Formulas_Majors!A$2:B$1000,2,FALSE)</f>
        <v>Health</v>
      </c>
      <c r="J1046" s="5"/>
      <c r="K1046">
        <f t="shared" si="0"/>
        <v>19</v>
      </c>
      <c r="L1046" s="7">
        <f t="shared" si="1"/>
        <v>0.5757575757575758</v>
      </c>
      <c r="M1046" s="34">
        <f t="shared" si="706"/>
        <v>11</v>
      </c>
      <c r="N1046" s="34" t="str">
        <f t="shared" si="707"/>
        <v>Below Benchmark</v>
      </c>
      <c r="O1046" s="34">
        <f t="shared" si="708"/>
        <v>17</v>
      </c>
      <c r="P1046" s="34" t="str">
        <f t="shared" si="709"/>
        <v>Below Benchmark</v>
      </c>
    </row>
    <row r="1047" spans="1:16" ht="15.75" customHeight="1" x14ac:dyDescent="0.75">
      <c r="A1047" s="5" t="s">
        <v>678</v>
      </c>
      <c r="B1047" s="5" t="s">
        <v>701</v>
      </c>
      <c r="C1047" s="5" t="s">
        <v>71</v>
      </c>
      <c r="D1047" s="5" t="s">
        <v>76</v>
      </c>
      <c r="E1047" s="6">
        <v>68</v>
      </c>
      <c r="F1047" s="6">
        <v>17</v>
      </c>
      <c r="G1047" s="6">
        <v>69</v>
      </c>
      <c r="H1047" s="6">
        <v>19</v>
      </c>
      <c r="I1047" s="5" t="str">
        <f>VLOOKUP(B1047,Formulas_Majors!A$2:B$1000,2,FALSE)</f>
        <v>Performance and Fine Arts</v>
      </c>
      <c r="J1047" s="5"/>
      <c r="K1047">
        <f t="shared" si="0"/>
        <v>1</v>
      </c>
      <c r="L1047" s="7">
        <f t="shared" si="1"/>
        <v>1.4705882352941176E-2</v>
      </c>
      <c r="M1047" s="34">
        <f t="shared" si="706"/>
        <v>23</v>
      </c>
      <c r="N1047" s="34" t="str">
        <f t="shared" si="707"/>
        <v>Below Benchmark</v>
      </c>
      <c r="O1047" s="34">
        <f t="shared" si="708"/>
        <v>23</v>
      </c>
      <c r="P1047" s="34" t="str">
        <f t="shared" si="709"/>
        <v>Below Benchmark</v>
      </c>
    </row>
    <row r="1048" spans="1:16" ht="15.75" customHeight="1" x14ac:dyDescent="0.75">
      <c r="A1048" s="5" t="s">
        <v>678</v>
      </c>
      <c r="B1048" s="5" t="s">
        <v>702</v>
      </c>
      <c r="C1048" s="5" t="s">
        <v>71</v>
      </c>
      <c r="D1048" s="5" t="s">
        <v>72</v>
      </c>
      <c r="E1048" s="6">
        <v>153</v>
      </c>
      <c r="F1048" s="6">
        <v>35</v>
      </c>
      <c r="G1048" s="6">
        <v>119</v>
      </c>
      <c r="H1048" s="6">
        <v>34</v>
      </c>
      <c r="I1048" s="5" t="str">
        <f>VLOOKUP(B1048,Formulas_Majors!A$2:B$1000,2,FALSE)</f>
        <v>Hospitality</v>
      </c>
      <c r="J1048" s="5"/>
      <c r="K1048">
        <f t="shared" si="0"/>
        <v>-34</v>
      </c>
      <c r="L1048" s="7">
        <f t="shared" si="1"/>
        <v>-0.22222222222222221</v>
      </c>
      <c r="M1048" s="34">
        <f t="shared" si="706"/>
        <v>51</v>
      </c>
      <c r="N1048" s="34" t="str">
        <f t="shared" si="707"/>
        <v>Below Benchmark</v>
      </c>
      <c r="O1048" s="34">
        <f t="shared" si="708"/>
        <v>40</v>
      </c>
      <c r="P1048" s="34" t="str">
        <f t="shared" si="709"/>
        <v>Below Benchmark</v>
      </c>
    </row>
    <row r="1049" spans="1:16" ht="15.75" customHeight="1" x14ac:dyDescent="0.75">
      <c r="A1049" s="5" t="s">
        <v>678</v>
      </c>
      <c r="B1049" s="5" t="s">
        <v>703</v>
      </c>
      <c r="C1049" s="5" t="s">
        <v>71</v>
      </c>
      <c r="D1049" s="5" t="s">
        <v>72</v>
      </c>
      <c r="E1049" s="6">
        <v>12</v>
      </c>
      <c r="F1049" s="6">
        <v>5</v>
      </c>
      <c r="G1049" s="6">
        <v>7</v>
      </c>
      <c r="H1049" s="6">
        <v>0</v>
      </c>
      <c r="I1049" s="5" t="str">
        <f>VLOOKUP(B1049,Formulas_Majors!A$2:B$1000,2,FALSE)</f>
        <v>Tech</v>
      </c>
      <c r="J1049" s="5"/>
      <c r="K1049">
        <f t="shared" si="0"/>
        <v>-5</v>
      </c>
      <c r="L1049" s="7">
        <f t="shared" si="1"/>
        <v>-0.41666666666666669</v>
      </c>
      <c r="M1049" s="34">
        <f t="shared" si="706"/>
        <v>4</v>
      </c>
      <c r="N1049" s="34" t="str">
        <f t="shared" si="707"/>
        <v>Above Benchmark</v>
      </c>
      <c r="O1049" s="34">
        <f t="shared" si="708"/>
        <v>2</v>
      </c>
      <c r="P1049" s="34" t="str">
        <f t="shared" si="709"/>
        <v>Below Benchmark</v>
      </c>
    </row>
    <row r="1050" spans="1:16" ht="15.75" customHeight="1" x14ac:dyDescent="0.75">
      <c r="A1050" s="5" t="s">
        <v>704</v>
      </c>
      <c r="B1050" s="5" t="s">
        <v>705</v>
      </c>
      <c r="C1050" s="5" t="s">
        <v>73</v>
      </c>
      <c r="D1050" s="5" t="s">
        <v>158</v>
      </c>
      <c r="E1050" s="6">
        <v>6</v>
      </c>
      <c r="F1050" s="6">
        <v>0</v>
      </c>
      <c r="G1050" s="6">
        <v>7</v>
      </c>
      <c r="H1050" s="6">
        <v>3</v>
      </c>
      <c r="I1050" s="5" t="str">
        <f>VLOOKUP(B1050,Formulas_Majors!A$2:B$1000,2,FALSE)</f>
        <v>Government</v>
      </c>
      <c r="J1050" s="5"/>
      <c r="K1050">
        <f t="shared" si="0"/>
        <v>1</v>
      </c>
      <c r="L1050" s="7">
        <f t="shared" si="1"/>
        <v>0.16666666666666666</v>
      </c>
      <c r="M1050" s="37"/>
      <c r="N1050" s="37"/>
      <c r="O1050" s="38"/>
      <c r="P1050" s="38"/>
    </row>
    <row r="1051" spans="1:16" ht="15.75" customHeight="1" x14ac:dyDescent="0.75">
      <c r="A1051" s="5" t="s">
        <v>704</v>
      </c>
      <c r="B1051" s="5" t="s">
        <v>705</v>
      </c>
      <c r="C1051" s="5" t="s">
        <v>73</v>
      </c>
      <c r="D1051" s="5" t="s">
        <v>642</v>
      </c>
      <c r="E1051" s="6">
        <v>18</v>
      </c>
      <c r="F1051" s="6">
        <v>0</v>
      </c>
      <c r="G1051" s="6">
        <v>26</v>
      </c>
      <c r="H1051" s="6">
        <v>2</v>
      </c>
      <c r="I1051" s="5" t="str">
        <f>VLOOKUP(B1051,Formulas_Majors!A$2:B$1000,2,FALSE)</f>
        <v>Government</v>
      </c>
      <c r="J1051" s="5"/>
      <c r="K1051">
        <f t="shared" si="0"/>
        <v>8</v>
      </c>
      <c r="L1051" s="7">
        <f t="shared" si="1"/>
        <v>0.44444444444444442</v>
      </c>
      <c r="M1051" s="37"/>
      <c r="N1051" s="37"/>
      <c r="O1051" s="38"/>
      <c r="P1051" s="38"/>
    </row>
    <row r="1052" spans="1:16" ht="15.75" customHeight="1" x14ac:dyDescent="0.75">
      <c r="A1052" s="5" t="s">
        <v>704</v>
      </c>
      <c r="B1052" s="5" t="s">
        <v>706</v>
      </c>
      <c r="C1052" s="5" t="s">
        <v>73</v>
      </c>
      <c r="D1052" s="5" t="s">
        <v>158</v>
      </c>
      <c r="E1052" s="6">
        <v>20</v>
      </c>
      <c r="F1052" s="6">
        <v>0</v>
      </c>
      <c r="G1052" s="6">
        <v>0</v>
      </c>
      <c r="H1052" s="6">
        <v>0</v>
      </c>
      <c r="I1052" s="5" t="str">
        <f>VLOOKUP(B1052,Formulas_Majors!A$2:B$1000,2,FALSE)</f>
        <v>Health</v>
      </c>
      <c r="J1052" s="5"/>
      <c r="K1052">
        <f t="shared" si="0"/>
        <v>-20</v>
      </c>
      <c r="L1052" s="7">
        <f t="shared" si="1"/>
        <v>-1</v>
      </c>
      <c r="M1052" s="37"/>
      <c r="N1052" s="37"/>
      <c r="O1052" s="38"/>
      <c r="P1052" s="38"/>
    </row>
    <row r="1053" spans="1:16" ht="15.75" customHeight="1" x14ac:dyDescent="0.75">
      <c r="A1053" s="5" t="s">
        <v>704</v>
      </c>
      <c r="B1053" s="5" t="s">
        <v>706</v>
      </c>
      <c r="C1053" s="5" t="s">
        <v>73</v>
      </c>
      <c r="D1053" s="5" t="s">
        <v>642</v>
      </c>
      <c r="E1053" s="6">
        <v>7</v>
      </c>
      <c r="F1053" s="6">
        <v>0</v>
      </c>
      <c r="G1053" s="6">
        <v>8</v>
      </c>
      <c r="H1053" s="6">
        <v>5</v>
      </c>
      <c r="I1053" s="5" t="str">
        <f>VLOOKUP(B1053,Formulas_Majors!A$2:B$1000,2,FALSE)</f>
        <v>Health</v>
      </c>
      <c r="J1053" s="5"/>
      <c r="K1053">
        <f t="shared" si="0"/>
        <v>1</v>
      </c>
      <c r="L1053" s="7">
        <f t="shared" si="1"/>
        <v>0.14285714285714285</v>
      </c>
      <c r="M1053" s="37"/>
      <c r="N1053" s="37"/>
      <c r="O1053" s="38"/>
      <c r="P1053" s="38"/>
    </row>
    <row r="1054" spans="1:16" ht="15.75" customHeight="1" x14ac:dyDescent="0.75">
      <c r="A1054" s="5" t="s">
        <v>704</v>
      </c>
      <c r="B1054" s="5" t="s">
        <v>707</v>
      </c>
      <c r="C1054" s="5" t="s">
        <v>73</v>
      </c>
      <c r="D1054" s="5" t="s">
        <v>158</v>
      </c>
      <c r="E1054" s="6">
        <v>3</v>
      </c>
      <c r="F1054" s="6">
        <v>0</v>
      </c>
      <c r="G1054" s="6">
        <v>3</v>
      </c>
      <c r="H1054" s="6">
        <v>6</v>
      </c>
      <c r="I1054" s="5" t="str">
        <f>VLOOKUP(B1054,Formulas_Majors!A$2:B$1000,2,FALSE)</f>
        <v>Government</v>
      </c>
      <c r="J1054" s="5"/>
      <c r="K1054">
        <f t="shared" si="0"/>
        <v>0</v>
      </c>
      <c r="L1054" s="7">
        <f t="shared" si="1"/>
        <v>0</v>
      </c>
      <c r="M1054" s="37"/>
      <c r="N1054" s="37"/>
      <c r="O1054" s="38"/>
      <c r="P1054" s="38"/>
    </row>
    <row r="1055" spans="1:16" ht="15.75" customHeight="1" x14ac:dyDescent="0.75">
      <c r="A1055" s="5" t="s">
        <v>704</v>
      </c>
      <c r="B1055" s="5" t="s">
        <v>707</v>
      </c>
      <c r="C1055" s="5" t="s">
        <v>73</v>
      </c>
      <c r="D1055" s="5" t="s">
        <v>642</v>
      </c>
      <c r="E1055" s="6">
        <v>43</v>
      </c>
      <c r="F1055" s="6">
        <v>0</v>
      </c>
      <c r="G1055" s="6">
        <v>40</v>
      </c>
      <c r="H1055" s="6">
        <v>20</v>
      </c>
      <c r="I1055" s="5" t="str">
        <f>VLOOKUP(B1055,Formulas_Majors!A$2:B$1000,2,FALSE)</f>
        <v>Government</v>
      </c>
      <c r="J1055" s="5"/>
      <c r="K1055">
        <f t="shared" si="0"/>
        <v>-3</v>
      </c>
      <c r="L1055" s="7">
        <f t="shared" si="1"/>
        <v>-6.9767441860465115E-2</v>
      </c>
      <c r="M1055" s="37"/>
      <c r="N1055" s="37"/>
      <c r="O1055" s="38"/>
      <c r="P1055" s="38"/>
    </row>
    <row r="1056" spans="1:16" ht="15.75" customHeight="1" x14ac:dyDescent="0.75">
      <c r="A1056" s="5" t="s">
        <v>704</v>
      </c>
      <c r="B1056" s="5" t="s">
        <v>708</v>
      </c>
      <c r="C1056" s="5" t="s">
        <v>14</v>
      </c>
      <c r="D1056" s="5" t="s">
        <v>23</v>
      </c>
      <c r="E1056" s="6">
        <v>64</v>
      </c>
      <c r="F1056" s="6">
        <v>0</v>
      </c>
      <c r="G1056" s="6">
        <v>59</v>
      </c>
      <c r="H1056" s="6">
        <v>22</v>
      </c>
      <c r="I1056" s="5" t="str">
        <f>VLOOKUP(B1056,Formulas_Majors!A$2:B$1000,2,FALSE)</f>
        <v>Government</v>
      </c>
      <c r="J1056" s="5"/>
      <c r="K1056">
        <f t="shared" si="0"/>
        <v>-5</v>
      </c>
      <c r="L1056" s="7">
        <f t="shared" si="1"/>
        <v>-7.8125E-2</v>
      </c>
      <c r="M1056" s="34">
        <f>ROUND(E1056*1/3,)</f>
        <v>21</v>
      </c>
      <c r="N1056" s="34" t="str">
        <f>IF(F1056&gt;M1056,"Above Benchmark","Below Benchmark")</f>
        <v>Below Benchmark</v>
      </c>
      <c r="O1056" s="34">
        <f>ROUND(G1056*1/3,)</f>
        <v>20</v>
      </c>
      <c r="P1056" s="34" t="str">
        <f>IF(H1056&gt;O1056,"Above Benchmark", "Below Benchmark")</f>
        <v>Above Benchmark</v>
      </c>
    </row>
    <row r="1057" spans="1:29" ht="15.75" customHeight="1" x14ac:dyDescent="0.75">
      <c r="A1057" s="5" t="s">
        <v>704</v>
      </c>
      <c r="B1057" s="5" t="s">
        <v>709</v>
      </c>
      <c r="C1057" s="5" t="s">
        <v>73</v>
      </c>
      <c r="D1057" s="5" t="s">
        <v>158</v>
      </c>
      <c r="E1057" s="6">
        <v>17</v>
      </c>
      <c r="F1057" s="6">
        <v>0</v>
      </c>
      <c r="G1057" s="6">
        <v>18</v>
      </c>
      <c r="H1057" s="6">
        <v>18</v>
      </c>
      <c r="I1057" s="5" t="str">
        <f>VLOOKUP(B1057,Formulas_Majors!A$2:B$1000,2,FALSE)</f>
        <v>Government</v>
      </c>
      <c r="J1057" s="5"/>
      <c r="K1057">
        <f t="shared" si="0"/>
        <v>1</v>
      </c>
      <c r="L1057" s="7">
        <f t="shared" si="1"/>
        <v>5.8823529411764705E-2</v>
      </c>
      <c r="M1057" s="37"/>
      <c r="N1057" s="37"/>
      <c r="O1057" s="38"/>
      <c r="P1057" s="38"/>
    </row>
    <row r="1058" spans="1:29" ht="15.75" customHeight="1" x14ac:dyDescent="0.75">
      <c r="A1058" s="5" t="s">
        <v>704</v>
      </c>
      <c r="B1058" s="5" t="s">
        <v>710</v>
      </c>
      <c r="C1058" s="5" t="s">
        <v>73</v>
      </c>
      <c r="D1058" s="5" t="s">
        <v>642</v>
      </c>
      <c r="E1058" s="6">
        <v>7</v>
      </c>
      <c r="F1058" s="6">
        <v>0</v>
      </c>
      <c r="G1058" s="6">
        <v>3</v>
      </c>
      <c r="H1058" s="6">
        <v>9</v>
      </c>
      <c r="I1058" s="5" t="str">
        <f>VLOOKUP(B1058,Formulas_Majors!A$2:B$1000,2,FALSE)</f>
        <v>Government</v>
      </c>
      <c r="J1058" s="5"/>
      <c r="K1058">
        <f t="shared" si="0"/>
        <v>-4</v>
      </c>
      <c r="L1058" s="7">
        <f t="shared" si="1"/>
        <v>-0.5714285714285714</v>
      </c>
      <c r="M1058" s="37"/>
      <c r="N1058" s="37"/>
      <c r="O1058" s="38"/>
      <c r="P1058" s="38"/>
    </row>
    <row r="1059" spans="1:29" ht="15.75" customHeight="1" x14ac:dyDescent="0.75">
      <c r="A1059" s="5" t="s">
        <v>704</v>
      </c>
      <c r="B1059" s="5" t="s">
        <v>60</v>
      </c>
      <c r="C1059" s="5" t="s">
        <v>73</v>
      </c>
      <c r="D1059" s="5" t="s">
        <v>158</v>
      </c>
      <c r="E1059" s="6">
        <v>44</v>
      </c>
      <c r="F1059" s="6">
        <v>0</v>
      </c>
      <c r="G1059" s="6">
        <v>31</v>
      </c>
      <c r="H1059" s="6">
        <v>19</v>
      </c>
      <c r="I1059" s="5" t="str">
        <f>VLOOKUP(B1059,Formulas_Majors!A$2:B$1000,2,FALSE)</f>
        <v>Government</v>
      </c>
      <c r="J1059" s="5"/>
      <c r="K1059">
        <f t="shared" si="0"/>
        <v>-13</v>
      </c>
      <c r="L1059" s="7">
        <f t="shared" si="1"/>
        <v>-0.29545454545454547</v>
      </c>
      <c r="M1059" s="37"/>
      <c r="N1059" s="37"/>
      <c r="O1059" s="38"/>
      <c r="P1059" s="38"/>
    </row>
    <row r="1060" spans="1:29" ht="15.75" customHeight="1" x14ac:dyDescent="0.75">
      <c r="A1060" s="5" t="s">
        <v>704</v>
      </c>
      <c r="B1060" s="5" t="s">
        <v>711</v>
      </c>
      <c r="C1060" s="5" t="s">
        <v>73</v>
      </c>
      <c r="D1060" s="5" t="s">
        <v>642</v>
      </c>
      <c r="E1060" s="6">
        <v>13</v>
      </c>
      <c r="F1060" s="6">
        <v>0</v>
      </c>
      <c r="G1060" s="6">
        <v>12</v>
      </c>
      <c r="H1060" s="6">
        <v>7</v>
      </c>
      <c r="I1060" s="5" t="str">
        <f>VLOOKUP(B1060,Formulas_Majors!A$2:B$1000,2,FALSE)</f>
        <v>Government</v>
      </c>
      <c r="J1060" s="5"/>
      <c r="K1060">
        <f t="shared" si="0"/>
        <v>-1</v>
      </c>
      <c r="L1060" s="7">
        <f t="shared" si="1"/>
        <v>-7.6923076923076927E-2</v>
      </c>
      <c r="M1060" s="37"/>
      <c r="N1060" s="37"/>
      <c r="O1060" s="38"/>
      <c r="P1060" s="38"/>
    </row>
    <row r="1061" spans="1:29" ht="15.75" customHeight="1" x14ac:dyDescent="0.75">
      <c r="A1061" s="5" t="s">
        <v>704</v>
      </c>
      <c r="B1061" s="5" t="s">
        <v>712</v>
      </c>
      <c r="C1061" s="5" t="s">
        <v>18</v>
      </c>
      <c r="D1061" s="5" t="s">
        <v>21</v>
      </c>
      <c r="E1061" s="6">
        <v>44</v>
      </c>
      <c r="F1061" s="6">
        <v>0</v>
      </c>
      <c r="G1061" s="6">
        <v>44</v>
      </c>
      <c r="H1061" s="6">
        <v>12</v>
      </c>
      <c r="I1061" s="5" t="str">
        <f>VLOOKUP(B1061,Formulas_Majors!A$2:B$1000,2,FALSE)</f>
        <v>Government</v>
      </c>
      <c r="J1061" s="5"/>
      <c r="K1061">
        <f t="shared" si="0"/>
        <v>0</v>
      </c>
      <c r="L1061" s="7">
        <f t="shared" si="1"/>
        <v>0</v>
      </c>
      <c r="M1061" s="34">
        <f>ROUND(E1061*1/6,)</f>
        <v>7</v>
      </c>
      <c r="N1061" s="34" t="str">
        <f>IF(F1061&gt;M1061, "Above Benchmark", "Below Benchmark")</f>
        <v>Below Benchmark</v>
      </c>
      <c r="O1061" s="34">
        <f>ROUND(G1061*1/6,)</f>
        <v>7</v>
      </c>
      <c r="P1061" s="34" t="str">
        <f>IF(H1061&gt;O1061,"Above Benchmark","Below Benchmark")</f>
        <v>Above Benchmark</v>
      </c>
    </row>
    <row r="1062" spans="1:29" ht="15.75" customHeight="1" x14ac:dyDescent="0.75">
      <c r="A1062" s="5" t="s">
        <v>704</v>
      </c>
      <c r="B1062" s="5" t="s">
        <v>432</v>
      </c>
      <c r="C1062" s="5" t="s">
        <v>14</v>
      </c>
      <c r="D1062" s="5" t="s">
        <v>23</v>
      </c>
      <c r="E1062" s="6">
        <v>80</v>
      </c>
      <c r="F1062" s="6">
        <v>0</v>
      </c>
      <c r="G1062" s="6">
        <v>69</v>
      </c>
      <c r="H1062" s="6">
        <v>35</v>
      </c>
      <c r="I1062" s="5" t="str">
        <f>VLOOKUP(B1062,Formulas_Majors!A$2:B$1000,2,FALSE)</f>
        <v>Government</v>
      </c>
      <c r="J1062" s="5"/>
      <c r="K1062">
        <f t="shared" si="0"/>
        <v>-11</v>
      </c>
      <c r="L1062" s="7">
        <f t="shared" si="1"/>
        <v>-0.13750000000000001</v>
      </c>
      <c r="M1062" s="34">
        <f t="shared" ref="M1062:M1067" si="710">ROUND(E1062*1/3,)</f>
        <v>27</v>
      </c>
      <c r="N1062" s="34" t="str">
        <f t="shared" ref="N1062:N1067" si="711">IF(F1062&gt;M1062,"Above Benchmark","Below Benchmark")</f>
        <v>Below Benchmark</v>
      </c>
      <c r="O1062" s="34">
        <f t="shared" ref="O1062:O1067" si="712">ROUND(G1062*1/3,)</f>
        <v>23</v>
      </c>
      <c r="P1062" s="34" t="str">
        <f t="shared" ref="P1062:P1067" si="713">IF(H1062&gt;O1062,"Above Benchmark", "Below Benchmark")</f>
        <v>Above Benchmark</v>
      </c>
    </row>
    <row r="1063" spans="1:29" ht="15.75" customHeight="1" x14ac:dyDescent="0.75">
      <c r="A1063" s="5" t="s">
        <v>713</v>
      </c>
      <c r="B1063" s="5" t="s">
        <v>17</v>
      </c>
      <c r="C1063" s="5" t="s">
        <v>71</v>
      </c>
      <c r="D1063" s="5" t="s">
        <v>76</v>
      </c>
      <c r="E1063" s="6">
        <v>591</v>
      </c>
      <c r="F1063" s="6">
        <v>179</v>
      </c>
      <c r="G1063" s="6">
        <v>575</v>
      </c>
      <c r="H1063" s="6">
        <v>210</v>
      </c>
      <c r="I1063" s="5" t="str">
        <f>VLOOKUP(B1063,Formulas_Majors!A$2:B$1000,2,FALSE)</f>
        <v>Finance/Accounting</v>
      </c>
      <c r="J1063" s="5"/>
      <c r="K1063">
        <f t="shared" si="0"/>
        <v>-16</v>
      </c>
      <c r="L1063" s="7">
        <f t="shared" si="1"/>
        <v>-2.7072758037225041E-2</v>
      </c>
      <c r="M1063" s="34">
        <f t="shared" si="710"/>
        <v>197</v>
      </c>
      <c r="N1063" s="34" t="str">
        <f t="shared" si="711"/>
        <v>Below Benchmark</v>
      </c>
      <c r="O1063" s="34">
        <f t="shared" si="712"/>
        <v>192</v>
      </c>
      <c r="P1063" s="34" t="str">
        <f t="shared" si="713"/>
        <v>Above Benchmark</v>
      </c>
    </row>
    <row r="1064" spans="1:29" ht="15.75" customHeight="1" x14ac:dyDescent="0.75">
      <c r="A1064" s="5" t="s">
        <v>713</v>
      </c>
      <c r="B1064" s="5" t="s">
        <v>160</v>
      </c>
      <c r="C1064" s="5" t="s">
        <v>71</v>
      </c>
      <c r="D1064" s="5" t="s">
        <v>76</v>
      </c>
      <c r="E1064" s="6">
        <v>285</v>
      </c>
      <c r="F1064" s="6">
        <v>34</v>
      </c>
      <c r="G1064" s="6">
        <v>333</v>
      </c>
      <c r="H1064" s="6">
        <v>38</v>
      </c>
      <c r="I1064" s="5" t="str">
        <f>VLOOKUP(B1064,Formulas_Majors!A$2:B$1000,2,FALSE)</f>
        <v>Natural Sciences</v>
      </c>
      <c r="J1064" s="5"/>
      <c r="K1064">
        <f t="shared" si="0"/>
        <v>48</v>
      </c>
      <c r="L1064" s="7">
        <f t="shared" si="1"/>
        <v>0.16842105263157894</v>
      </c>
      <c r="M1064" s="34">
        <f t="shared" si="710"/>
        <v>95</v>
      </c>
      <c r="N1064" s="34" t="str">
        <f t="shared" si="711"/>
        <v>Below Benchmark</v>
      </c>
      <c r="O1064" s="34">
        <f t="shared" si="712"/>
        <v>111</v>
      </c>
      <c r="P1064" s="34" t="str">
        <f t="shared" si="713"/>
        <v>Below Benchmark</v>
      </c>
    </row>
    <row r="1065" spans="1:29" ht="15.75" customHeight="1" x14ac:dyDescent="0.75">
      <c r="A1065" s="5" t="s">
        <v>713</v>
      </c>
      <c r="B1065" s="5" t="s">
        <v>82</v>
      </c>
      <c r="C1065" s="5" t="s">
        <v>71</v>
      </c>
      <c r="D1065" s="5" t="s">
        <v>76</v>
      </c>
      <c r="E1065" s="6">
        <v>1615</v>
      </c>
      <c r="F1065" s="6">
        <v>541</v>
      </c>
      <c r="G1065" s="6">
        <v>1546</v>
      </c>
      <c r="H1065" s="6">
        <v>552</v>
      </c>
      <c r="I1065" s="5" t="str">
        <f>VLOOKUP(B1065,Formulas_Majors!A$2:B$1000,2,FALSE)</f>
        <v>Business-Other</v>
      </c>
      <c r="J1065" s="5"/>
      <c r="K1065">
        <f t="shared" si="0"/>
        <v>-69</v>
      </c>
      <c r="L1065" s="7">
        <f t="shared" si="1"/>
        <v>-4.2724458204334369E-2</v>
      </c>
      <c r="M1065" s="34">
        <f t="shared" si="710"/>
        <v>538</v>
      </c>
      <c r="N1065" s="34" t="str">
        <f t="shared" si="711"/>
        <v>Above Benchmark</v>
      </c>
      <c r="O1065" s="34">
        <f t="shared" si="712"/>
        <v>515</v>
      </c>
      <c r="P1065" s="34" t="str">
        <f t="shared" si="713"/>
        <v>Above Benchmark</v>
      </c>
    </row>
    <row r="1066" spans="1:29" ht="15.75" customHeight="1" x14ac:dyDescent="0.75">
      <c r="A1066" s="5" t="s">
        <v>713</v>
      </c>
      <c r="B1066" s="5" t="s">
        <v>437</v>
      </c>
      <c r="C1066" s="5" t="s">
        <v>71</v>
      </c>
      <c r="D1066" s="5" t="s">
        <v>76</v>
      </c>
      <c r="E1066" s="6">
        <v>169</v>
      </c>
      <c r="F1066" s="6">
        <v>31</v>
      </c>
      <c r="G1066" s="6">
        <v>185</v>
      </c>
      <c r="H1066" s="6">
        <v>27</v>
      </c>
      <c r="I1066" s="5" t="str">
        <f>VLOOKUP(B1066,Formulas_Majors!A$2:B$1000,2,FALSE)</f>
        <v>Architecture/MEC Engineering/Construction</v>
      </c>
      <c r="J1066" s="5"/>
      <c r="K1066">
        <f t="shared" si="0"/>
        <v>16</v>
      </c>
      <c r="L1066" s="7">
        <f t="shared" si="1"/>
        <v>9.4674556213017749E-2</v>
      </c>
      <c r="M1066" s="34">
        <f t="shared" si="710"/>
        <v>56</v>
      </c>
      <c r="N1066" s="34" t="str">
        <f t="shared" si="711"/>
        <v>Below Benchmark</v>
      </c>
      <c r="O1066" s="34">
        <f t="shared" si="712"/>
        <v>62</v>
      </c>
      <c r="P1066" s="34" t="str">
        <f t="shared" si="713"/>
        <v>Below Benchmark</v>
      </c>
    </row>
    <row r="1067" spans="1:29" ht="15.75" customHeight="1" x14ac:dyDescent="0.75">
      <c r="A1067" s="5" t="s">
        <v>713</v>
      </c>
      <c r="B1067" s="5" t="s">
        <v>714</v>
      </c>
      <c r="C1067" s="5" t="s">
        <v>71</v>
      </c>
      <c r="D1067" s="5" t="s">
        <v>72</v>
      </c>
      <c r="E1067" s="6">
        <v>167</v>
      </c>
      <c r="F1067" s="6">
        <v>33</v>
      </c>
      <c r="G1067" s="6">
        <v>168</v>
      </c>
      <c r="H1067" s="6">
        <v>30</v>
      </c>
      <c r="I1067" s="5" t="str">
        <f>VLOOKUP(B1067,Formulas_Majors!A$2:B$1000,2,FALSE)</f>
        <v>Communications/Media</v>
      </c>
      <c r="J1067" s="5"/>
      <c r="K1067">
        <f t="shared" si="0"/>
        <v>1</v>
      </c>
      <c r="L1067" s="7">
        <f t="shared" si="1"/>
        <v>5.9880239520958087E-3</v>
      </c>
      <c r="M1067" s="34">
        <f t="shared" si="710"/>
        <v>56</v>
      </c>
      <c r="N1067" s="34" t="str">
        <f t="shared" si="711"/>
        <v>Below Benchmark</v>
      </c>
      <c r="O1067" s="34">
        <f t="shared" si="712"/>
        <v>56</v>
      </c>
      <c r="P1067" s="34" t="str">
        <f t="shared" si="713"/>
        <v>Below Benchmark</v>
      </c>
    </row>
    <row r="1068" spans="1:29" ht="15.75" customHeight="1" x14ac:dyDescent="0.75">
      <c r="A1068" s="5" t="s">
        <v>713</v>
      </c>
      <c r="B1068" s="5" t="s">
        <v>714</v>
      </c>
      <c r="C1068" s="5" t="s">
        <v>73</v>
      </c>
      <c r="D1068" s="5" t="s">
        <v>74</v>
      </c>
      <c r="E1068" s="6">
        <v>1</v>
      </c>
      <c r="F1068" s="6">
        <v>1</v>
      </c>
      <c r="G1068" s="6">
        <v>3</v>
      </c>
      <c r="H1068" s="6">
        <v>0</v>
      </c>
      <c r="I1068" s="5" t="str">
        <f>VLOOKUP(B1068,Formulas_Majors!A$2:B$1000,2,FALSE)</f>
        <v>Communications/Media</v>
      </c>
      <c r="J1068" s="5"/>
      <c r="K1068">
        <f t="shared" si="0"/>
        <v>2</v>
      </c>
      <c r="L1068" s="7">
        <f t="shared" si="1"/>
        <v>2</v>
      </c>
      <c r="M1068" s="37"/>
      <c r="N1068" s="37"/>
      <c r="O1068" s="38"/>
      <c r="P1068" s="38"/>
    </row>
    <row r="1069" spans="1:29" ht="15.75" customHeight="1" x14ac:dyDescent="0.75">
      <c r="A1069" s="5" t="s">
        <v>713</v>
      </c>
      <c r="B1069" s="5" t="s">
        <v>715</v>
      </c>
      <c r="C1069" s="5" t="s">
        <v>71</v>
      </c>
      <c r="D1069" s="5" t="s">
        <v>79</v>
      </c>
      <c r="E1069" s="6">
        <v>197</v>
      </c>
      <c r="F1069" s="6">
        <v>69</v>
      </c>
      <c r="G1069" s="6">
        <v>197</v>
      </c>
      <c r="H1069" s="6">
        <v>78</v>
      </c>
      <c r="I1069" s="5" t="str">
        <f>VLOOKUP(B1069,Formulas_Majors!A$2:B$1000,2,FALSE)</f>
        <v>Communications/Media</v>
      </c>
      <c r="J1069" s="5"/>
      <c r="K1069">
        <f t="shared" si="0"/>
        <v>0</v>
      </c>
      <c r="L1069" s="7">
        <f t="shared" si="1"/>
        <v>0</v>
      </c>
      <c r="M1069" s="34">
        <f>ROUND(E1069*1/3,)</f>
        <v>66</v>
      </c>
      <c r="N1069" s="34" t="str">
        <f>IF(F1069&gt;M1069,"Above Benchmark","Below Benchmark")</f>
        <v>Above Benchmark</v>
      </c>
      <c r="O1069" s="34">
        <f>ROUND(G1069*1/3,)</f>
        <v>66</v>
      </c>
      <c r="P1069" s="34" t="str">
        <f>IF(H1069&gt;O1069,"Above Benchmark", "Below Benchmark")</f>
        <v>Above Benchmark</v>
      </c>
    </row>
    <row r="1070" spans="1:29" ht="15.75" customHeight="1" x14ac:dyDescent="0.75">
      <c r="A1070" s="5" t="s">
        <v>713</v>
      </c>
      <c r="B1070" s="5" t="s">
        <v>716</v>
      </c>
      <c r="C1070" s="5" t="s">
        <v>73</v>
      </c>
      <c r="D1070" s="5" t="s">
        <v>642</v>
      </c>
      <c r="E1070" s="6">
        <v>5</v>
      </c>
      <c r="F1070" s="6">
        <v>0</v>
      </c>
      <c r="G1070" s="6"/>
      <c r="H1070" s="6"/>
      <c r="I1070" s="5" t="str">
        <f>VLOOKUP(B1070,Formulas_Majors!A$2:B$1000,2,FALSE)</f>
        <v>Tech</v>
      </c>
      <c r="J1070" s="5"/>
      <c r="K1070">
        <f t="shared" si="0"/>
        <v>-5</v>
      </c>
      <c r="L1070" s="7">
        <f t="shared" si="1"/>
        <v>-1</v>
      </c>
      <c r="M1070" s="37"/>
      <c r="N1070" s="37"/>
      <c r="O1070" s="38"/>
      <c r="P1070" s="38"/>
    </row>
    <row r="1071" spans="1:29" ht="15.75" customHeight="1" x14ac:dyDescent="0.75">
      <c r="A1071" s="5" t="s">
        <v>713</v>
      </c>
      <c r="B1071" s="5" t="s">
        <v>717</v>
      </c>
      <c r="C1071" s="5" t="s">
        <v>71</v>
      </c>
      <c r="D1071" s="5" t="s">
        <v>72</v>
      </c>
      <c r="E1071" s="6">
        <v>134</v>
      </c>
      <c r="F1071" s="6">
        <v>32</v>
      </c>
      <c r="G1071" s="6"/>
      <c r="H1071" s="6"/>
      <c r="I1071" s="5" t="str">
        <f>VLOOKUP(B1071,Formulas_Majors!A$2:B$1000,2,FALSE)</f>
        <v>Tech</v>
      </c>
      <c r="J1071" s="5"/>
      <c r="K1071">
        <f t="shared" si="0"/>
        <v>-134</v>
      </c>
      <c r="L1071" s="7">
        <f t="shared" si="1"/>
        <v>-1</v>
      </c>
      <c r="M1071" s="34">
        <f t="shared" ref="M1071:M1074" si="714">ROUND(E1071*1/3,)</f>
        <v>45</v>
      </c>
      <c r="N1071" s="34" t="str">
        <f t="shared" ref="N1071:N1074" si="715">IF(F1071&gt;M1071,"Above Benchmark","Below Benchmark")</f>
        <v>Below Benchmark</v>
      </c>
      <c r="O1071" s="34">
        <f t="shared" ref="O1071:O1074" si="716">ROUND(G1071*1/3,)</f>
        <v>0</v>
      </c>
      <c r="P1071" s="34" t="str">
        <f t="shared" ref="P1071:P1074" si="717">IF(H1071&gt;O1071,"Above Benchmark", "Below Benchmark")</f>
        <v>Below Benchmark</v>
      </c>
      <c r="Q1071" s="8"/>
      <c r="R1071" s="8"/>
      <c r="S1071" s="8"/>
      <c r="T1071" s="8"/>
      <c r="U1071" s="8"/>
      <c r="V1071" s="8"/>
      <c r="W1071" s="8"/>
      <c r="X1071" s="8"/>
      <c r="Y1071" s="8"/>
      <c r="Z1071" s="8"/>
      <c r="AA1071" s="8"/>
      <c r="AB1071" s="8"/>
      <c r="AC1071" s="8"/>
    </row>
    <row r="1072" spans="1:29" ht="15.75" customHeight="1" x14ac:dyDescent="0.75">
      <c r="A1072" s="5" t="s">
        <v>713</v>
      </c>
      <c r="B1072" s="5" t="s">
        <v>88</v>
      </c>
      <c r="C1072" s="5" t="s">
        <v>71</v>
      </c>
      <c r="D1072" s="5" t="s">
        <v>76</v>
      </c>
      <c r="E1072" s="6">
        <v>758</v>
      </c>
      <c r="F1072" s="6">
        <v>128</v>
      </c>
      <c r="G1072" s="6">
        <v>744</v>
      </c>
      <c r="H1072" s="6">
        <v>155</v>
      </c>
      <c r="I1072" s="5" t="str">
        <f>VLOOKUP(B1072,Formulas_Majors!A$2:B$1000,2,FALSE)</f>
        <v>Tech</v>
      </c>
      <c r="J1072" s="5"/>
      <c r="K1072">
        <f t="shared" si="0"/>
        <v>-14</v>
      </c>
      <c r="L1072" s="7">
        <f t="shared" si="1"/>
        <v>-1.8469656992084433E-2</v>
      </c>
      <c r="M1072" s="34">
        <f t="shared" si="714"/>
        <v>253</v>
      </c>
      <c r="N1072" s="34" t="str">
        <f t="shared" si="715"/>
        <v>Below Benchmark</v>
      </c>
      <c r="O1072" s="34">
        <f t="shared" si="716"/>
        <v>248</v>
      </c>
      <c r="P1072" s="34" t="str">
        <f t="shared" si="717"/>
        <v>Below Benchmark</v>
      </c>
    </row>
    <row r="1073" spans="1:16" ht="15.75" customHeight="1" x14ac:dyDescent="0.75">
      <c r="A1073" s="5" t="s">
        <v>713</v>
      </c>
      <c r="B1073" s="5" t="s">
        <v>718</v>
      </c>
      <c r="C1073" s="5" t="s">
        <v>71</v>
      </c>
      <c r="D1073" s="5" t="s">
        <v>72</v>
      </c>
      <c r="E1073" s="6">
        <v>134</v>
      </c>
      <c r="F1073" s="6">
        <v>14</v>
      </c>
      <c r="G1073" s="6">
        <v>131</v>
      </c>
      <c r="H1073" s="6">
        <v>15</v>
      </c>
      <c r="I1073" s="5" t="str">
        <f>VLOOKUP(B1073,Formulas_Majors!A$2:B$1000,2,FALSE)</f>
        <v>Tech</v>
      </c>
      <c r="J1073" s="5"/>
      <c r="K1073">
        <f t="shared" si="0"/>
        <v>-3</v>
      </c>
      <c r="L1073" s="7">
        <f t="shared" si="1"/>
        <v>-2.2388059701492536E-2</v>
      </c>
      <c r="M1073" s="34">
        <f t="shared" si="714"/>
        <v>45</v>
      </c>
      <c r="N1073" s="34" t="str">
        <f t="shared" si="715"/>
        <v>Below Benchmark</v>
      </c>
      <c r="O1073" s="34">
        <f t="shared" si="716"/>
        <v>44</v>
      </c>
      <c r="P1073" s="34" t="str">
        <f t="shared" si="717"/>
        <v>Below Benchmark</v>
      </c>
    </row>
    <row r="1074" spans="1:16" ht="15.75" customHeight="1" x14ac:dyDescent="0.75">
      <c r="A1074" s="5" t="s">
        <v>713</v>
      </c>
      <c r="B1074" s="5" t="s">
        <v>89</v>
      </c>
      <c r="C1074" s="5" t="s">
        <v>71</v>
      </c>
      <c r="D1074" s="5" t="s">
        <v>76</v>
      </c>
      <c r="E1074" s="6">
        <v>1192</v>
      </c>
      <c r="F1074" s="6">
        <v>271</v>
      </c>
      <c r="G1074" s="6">
        <v>1175</v>
      </c>
      <c r="H1074" s="6">
        <v>294</v>
      </c>
      <c r="I1074" s="5" t="str">
        <f>VLOOKUP(B1074,Formulas_Majors!A$2:B$1000,2,FALSE)</f>
        <v>Criminal Justice</v>
      </c>
      <c r="J1074" s="5"/>
      <c r="K1074">
        <f t="shared" si="0"/>
        <v>-17</v>
      </c>
      <c r="L1074" s="7">
        <f t="shared" si="1"/>
        <v>-1.4261744966442953E-2</v>
      </c>
      <c r="M1074" s="34">
        <f t="shared" si="714"/>
        <v>397</v>
      </c>
      <c r="N1074" s="34" t="str">
        <f t="shared" si="715"/>
        <v>Below Benchmark</v>
      </c>
      <c r="O1074" s="34">
        <f t="shared" si="716"/>
        <v>392</v>
      </c>
      <c r="P1074" s="34" t="str">
        <f t="shared" si="717"/>
        <v>Below Benchmark</v>
      </c>
    </row>
    <row r="1075" spans="1:16" ht="15.75" customHeight="1" x14ac:dyDescent="0.75">
      <c r="A1075" s="5" t="s">
        <v>713</v>
      </c>
      <c r="B1075" s="5" t="s">
        <v>719</v>
      </c>
      <c r="C1075" s="5" t="s">
        <v>73</v>
      </c>
      <c r="D1075" s="5" t="s">
        <v>74</v>
      </c>
      <c r="E1075" s="6">
        <v>12</v>
      </c>
      <c r="F1075" s="6">
        <v>0</v>
      </c>
      <c r="G1075" s="6">
        <v>5</v>
      </c>
      <c r="H1075" s="6">
        <v>1</v>
      </c>
      <c r="I1075" s="5" t="str">
        <f>VLOOKUP(B1075,Formulas_Majors!A$2:B$1000,2,FALSE)</f>
        <v>Communications/Media</v>
      </c>
      <c r="J1075" s="5"/>
      <c r="K1075">
        <f t="shared" si="0"/>
        <v>-7</v>
      </c>
      <c r="L1075" s="7">
        <f t="shared" si="1"/>
        <v>-0.58333333333333337</v>
      </c>
      <c r="M1075" s="37"/>
      <c r="N1075" s="37"/>
      <c r="O1075" s="38"/>
      <c r="P1075" s="38"/>
    </row>
    <row r="1076" spans="1:16" ht="15.75" customHeight="1" x14ac:dyDescent="0.75">
      <c r="A1076" s="5" t="s">
        <v>713</v>
      </c>
      <c r="B1076" s="5" t="s">
        <v>720</v>
      </c>
      <c r="C1076" s="5" t="s">
        <v>71</v>
      </c>
      <c r="D1076" s="5" t="s">
        <v>79</v>
      </c>
      <c r="E1076" s="6">
        <v>55</v>
      </c>
      <c r="F1076" s="6">
        <v>18</v>
      </c>
      <c r="G1076" s="6">
        <v>48</v>
      </c>
      <c r="H1076" s="6">
        <v>17</v>
      </c>
      <c r="I1076" s="5" t="str">
        <f>VLOOKUP(B1076,Formulas_Majors!A$2:B$1000,2,FALSE)</f>
        <v>Education</v>
      </c>
      <c r="J1076" s="5"/>
      <c r="K1076">
        <f t="shared" si="0"/>
        <v>-7</v>
      </c>
      <c r="L1076" s="7">
        <f t="shared" si="1"/>
        <v>-0.12727272727272726</v>
      </c>
      <c r="M1076" s="34">
        <f t="shared" ref="M1076:M1094" si="718">ROUND(E1076*1/3,)</f>
        <v>18</v>
      </c>
      <c r="N1076" s="34" t="str">
        <f t="shared" ref="N1076:N1094" si="719">IF(F1076&gt;M1076,"Above Benchmark","Below Benchmark")</f>
        <v>Below Benchmark</v>
      </c>
      <c r="O1076" s="34">
        <f t="shared" ref="O1076:O1094" si="720">ROUND(G1076*1/3,)</f>
        <v>16</v>
      </c>
      <c r="P1076" s="34" t="str">
        <f t="shared" ref="P1076:P1094" si="721">IF(H1076&gt;O1076,"Above Benchmark", "Below Benchmark")</f>
        <v>Above Benchmark</v>
      </c>
    </row>
    <row r="1077" spans="1:16" ht="15.75" customHeight="1" x14ac:dyDescent="0.75">
      <c r="A1077" s="5" t="s">
        <v>713</v>
      </c>
      <c r="B1077" s="5" t="s">
        <v>442</v>
      </c>
      <c r="C1077" s="5" t="s">
        <v>71</v>
      </c>
      <c r="D1077" s="5" t="s">
        <v>76</v>
      </c>
      <c r="E1077" s="6">
        <v>200</v>
      </c>
      <c r="F1077" s="6">
        <v>36</v>
      </c>
      <c r="G1077" s="6">
        <v>199</v>
      </c>
      <c r="H1077" s="6">
        <v>51</v>
      </c>
      <c r="I1077" s="5" t="str">
        <f>VLOOKUP(B1077,Formulas_Majors!A$2:B$1000,2,FALSE)</f>
        <v>Architecture/MEC Engineering/Construction</v>
      </c>
      <c r="J1077" s="5"/>
      <c r="K1077">
        <f t="shared" si="0"/>
        <v>-1</v>
      </c>
      <c r="L1077" s="7">
        <f t="shared" si="1"/>
        <v>-5.0000000000000001E-3</v>
      </c>
      <c r="M1077" s="34">
        <f t="shared" si="718"/>
        <v>67</v>
      </c>
      <c r="N1077" s="34" t="str">
        <f t="shared" si="719"/>
        <v>Below Benchmark</v>
      </c>
      <c r="O1077" s="34">
        <f t="shared" si="720"/>
        <v>66</v>
      </c>
      <c r="P1077" s="34" t="str">
        <f t="shared" si="721"/>
        <v>Below Benchmark</v>
      </c>
    </row>
    <row r="1078" spans="1:16" ht="15.75" customHeight="1" x14ac:dyDescent="0.75">
      <c r="A1078" s="5" t="s">
        <v>713</v>
      </c>
      <c r="B1078" s="5" t="s">
        <v>721</v>
      </c>
      <c r="C1078" s="5" t="s">
        <v>71</v>
      </c>
      <c r="D1078" s="5" t="s">
        <v>72</v>
      </c>
      <c r="E1078" s="6">
        <v>20</v>
      </c>
      <c r="F1078" s="6">
        <v>5</v>
      </c>
      <c r="G1078" s="6">
        <v>13</v>
      </c>
      <c r="H1078" s="6">
        <v>3</v>
      </c>
      <c r="I1078" s="5" t="str">
        <f>VLOOKUP(B1078,Formulas_Majors!A$2:B$1000,2,FALSE)</f>
        <v>Health</v>
      </c>
      <c r="J1078" s="5"/>
      <c r="K1078">
        <f t="shared" si="0"/>
        <v>-7</v>
      </c>
      <c r="L1078" s="7">
        <f t="shared" si="1"/>
        <v>-0.35</v>
      </c>
      <c r="M1078" s="34">
        <f t="shared" si="718"/>
        <v>7</v>
      </c>
      <c r="N1078" s="34" t="str">
        <f t="shared" si="719"/>
        <v>Below Benchmark</v>
      </c>
      <c r="O1078" s="34">
        <f t="shared" si="720"/>
        <v>4</v>
      </c>
      <c r="P1078" s="34" t="str">
        <f t="shared" si="721"/>
        <v>Below Benchmark</v>
      </c>
    </row>
    <row r="1079" spans="1:16" ht="15.75" customHeight="1" x14ac:dyDescent="0.75">
      <c r="A1079" s="5" t="s">
        <v>713</v>
      </c>
      <c r="B1079" s="5" t="s">
        <v>722</v>
      </c>
      <c r="C1079" s="5" t="s">
        <v>71</v>
      </c>
      <c r="D1079" s="5" t="s">
        <v>72</v>
      </c>
      <c r="E1079" s="6">
        <v>4</v>
      </c>
      <c r="F1079" s="6">
        <v>0</v>
      </c>
      <c r="G1079" s="6">
        <v>15</v>
      </c>
      <c r="H1079" s="6">
        <v>0</v>
      </c>
      <c r="I1079" s="5" t="str">
        <f>VLOOKUP(B1079,Formulas_Majors!A$2:B$1000,2,FALSE)</f>
        <v>Others</v>
      </c>
      <c r="J1079" s="5"/>
      <c r="K1079">
        <f t="shared" si="0"/>
        <v>11</v>
      </c>
      <c r="L1079" s="7">
        <f t="shared" si="1"/>
        <v>2.75</v>
      </c>
      <c r="M1079" s="34">
        <f t="shared" si="718"/>
        <v>1</v>
      </c>
      <c r="N1079" s="34" t="str">
        <f t="shared" si="719"/>
        <v>Below Benchmark</v>
      </c>
      <c r="O1079" s="34">
        <f t="shared" si="720"/>
        <v>5</v>
      </c>
      <c r="P1079" s="34" t="str">
        <f t="shared" si="721"/>
        <v>Below Benchmark</v>
      </c>
    </row>
    <row r="1080" spans="1:16" ht="15.75" customHeight="1" x14ac:dyDescent="0.75">
      <c r="A1080" s="5" t="s">
        <v>713</v>
      </c>
      <c r="B1080" s="5" t="s">
        <v>723</v>
      </c>
      <c r="C1080" s="5" t="s">
        <v>71</v>
      </c>
      <c r="D1080" s="5" t="s">
        <v>76</v>
      </c>
      <c r="E1080" s="6">
        <v>48</v>
      </c>
      <c r="F1080" s="6">
        <v>7</v>
      </c>
      <c r="G1080" s="6">
        <v>54</v>
      </c>
      <c r="H1080" s="6">
        <v>9</v>
      </c>
      <c r="I1080" s="5" t="str">
        <f>VLOOKUP(B1080,Formulas_Majors!A$2:B$1000,2,FALSE)</f>
        <v>Natural Sciences</v>
      </c>
      <c r="J1080" s="5"/>
      <c r="K1080">
        <f t="shared" si="0"/>
        <v>6</v>
      </c>
      <c r="L1080" s="7">
        <f t="shared" si="1"/>
        <v>0.125</v>
      </c>
      <c r="M1080" s="34">
        <f t="shared" si="718"/>
        <v>16</v>
      </c>
      <c r="N1080" s="34" t="str">
        <f t="shared" si="719"/>
        <v>Below Benchmark</v>
      </c>
      <c r="O1080" s="34">
        <f t="shared" si="720"/>
        <v>18</v>
      </c>
      <c r="P1080" s="34" t="str">
        <f t="shared" si="721"/>
        <v>Below Benchmark</v>
      </c>
    </row>
    <row r="1081" spans="1:16" ht="15.75" customHeight="1" x14ac:dyDescent="0.75">
      <c r="A1081" s="5" t="s">
        <v>713</v>
      </c>
      <c r="B1081" s="5" t="s">
        <v>687</v>
      </c>
      <c r="C1081" s="5" t="s">
        <v>71</v>
      </c>
      <c r="D1081" s="5" t="s">
        <v>76</v>
      </c>
      <c r="E1081" s="6">
        <v>334</v>
      </c>
      <c r="F1081" s="6">
        <v>81</v>
      </c>
      <c r="G1081" s="6">
        <v>360</v>
      </c>
      <c r="H1081" s="6">
        <v>80</v>
      </c>
      <c r="I1081" s="5" t="str">
        <f>VLOOKUP(B1081,Formulas_Majors!A$2:B$1000,2,FALSE)</f>
        <v>Performance and Fine Arts</v>
      </c>
      <c r="J1081" s="5"/>
      <c r="K1081">
        <f t="shared" si="0"/>
        <v>26</v>
      </c>
      <c r="L1081" s="7">
        <f t="shared" si="1"/>
        <v>7.7844311377245512E-2</v>
      </c>
      <c r="M1081" s="34">
        <f t="shared" si="718"/>
        <v>111</v>
      </c>
      <c r="N1081" s="34" t="str">
        <f t="shared" si="719"/>
        <v>Below Benchmark</v>
      </c>
      <c r="O1081" s="34">
        <f t="shared" si="720"/>
        <v>120</v>
      </c>
      <c r="P1081" s="34" t="str">
        <f t="shared" si="721"/>
        <v>Below Benchmark</v>
      </c>
    </row>
    <row r="1082" spans="1:16" ht="15.75" customHeight="1" x14ac:dyDescent="0.75">
      <c r="A1082" s="5" t="s">
        <v>713</v>
      </c>
      <c r="B1082" s="5" t="s">
        <v>724</v>
      </c>
      <c r="C1082" s="5" t="s">
        <v>71</v>
      </c>
      <c r="D1082" s="5" t="s">
        <v>79</v>
      </c>
      <c r="E1082" s="6">
        <v>325</v>
      </c>
      <c r="F1082" s="6">
        <v>127</v>
      </c>
      <c r="G1082" s="6">
        <v>331</v>
      </c>
      <c r="H1082" s="6">
        <v>117</v>
      </c>
      <c r="I1082" s="5" t="str">
        <f>VLOOKUP(B1082,Formulas_Majors!A$2:B$1000,2,FALSE)</f>
        <v>Liberal Arts</v>
      </c>
      <c r="J1082" s="5"/>
      <c r="K1082">
        <f t="shared" si="0"/>
        <v>6</v>
      </c>
      <c r="L1082" s="7">
        <f t="shared" si="1"/>
        <v>1.8461538461538463E-2</v>
      </c>
      <c r="M1082" s="34">
        <f t="shared" si="718"/>
        <v>108</v>
      </c>
      <c r="N1082" s="34" t="str">
        <f t="shared" si="719"/>
        <v>Above Benchmark</v>
      </c>
      <c r="O1082" s="34">
        <f t="shared" si="720"/>
        <v>110</v>
      </c>
      <c r="P1082" s="34" t="str">
        <f t="shared" si="721"/>
        <v>Above Benchmark</v>
      </c>
    </row>
    <row r="1083" spans="1:16" ht="15.75" customHeight="1" x14ac:dyDescent="0.75">
      <c r="A1083" s="5" t="s">
        <v>713</v>
      </c>
      <c r="B1083" s="5" t="s">
        <v>725</v>
      </c>
      <c r="C1083" s="5" t="s">
        <v>71</v>
      </c>
      <c r="D1083" s="5" t="s">
        <v>72</v>
      </c>
      <c r="E1083" s="6">
        <v>82</v>
      </c>
      <c r="F1083" s="6">
        <v>16</v>
      </c>
      <c r="G1083" s="6">
        <v>90</v>
      </c>
      <c r="H1083" s="6">
        <v>20</v>
      </c>
      <c r="I1083" s="5" t="str">
        <f>VLOOKUP(B1083,Formulas_Majors!A$2:B$1000,2,FALSE)</f>
        <v>Tech</v>
      </c>
      <c r="J1083" s="5"/>
      <c r="K1083">
        <f t="shared" si="0"/>
        <v>8</v>
      </c>
      <c r="L1083" s="7">
        <f t="shared" si="1"/>
        <v>9.7560975609756101E-2</v>
      </c>
      <c r="M1083" s="34">
        <f t="shared" si="718"/>
        <v>27</v>
      </c>
      <c r="N1083" s="34" t="str">
        <f t="shared" si="719"/>
        <v>Below Benchmark</v>
      </c>
      <c r="O1083" s="34">
        <f t="shared" si="720"/>
        <v>30</v>
      </c>
      <c r="P1083" s="34" t="str">
        <f t="shared" si="721"/>
        <v>Below Benchmark</v>
      </c>
    </row>
    <row r="1084" spans="1:16" ht="15.75" customHeight="1" x14ac:dyDescent="0.75">
      <c r="A1084" s="5" t="s">
        <v>713</v>
      </c>
      <c r="B1084" s="5" t="s">
        <v>726</v>
      </c>
      <c r="C1084" s="5" t="s">
        <v>71</v>
      </c>
      <c r="D1084" s="5" t="s">
        <v>76</v>
      </c>
      <c r="E1084" s="6">
        <v>1564</v>
      </c>
      <c r="F1084" s="6">
        <v>269</v>
      </c>
      <c r="G1084" s="6">
        <v>1239</v>
      </c>
      <c r="H1084" s="6">
        <v>303</v>
      </c>
      <c r="I1084" s="5" t="str">
        <f>VLOOKUP(B1084,Formulas_Majors!A$2:B$1000,2,FALSE)</f>
        <v>Liberal Arts</v>
      </c>
      <c r="J1084" s="5"/>
      <c r="K1084">
        <f t="shared" si="0"/>
        <v>-325</v>
      </c>
      <c r="L1084" s="7">
        <f t="shared" si="1"/>
        <v>-0.2078005115089514</v>
      </c>
      <c r="M1084" s="34">
        <f t="shared" si="718"/>
        <v>521</v>
      </c>
      <c r="N1084" s="34" t="str">
        <f t="shared" si="719"/>
        <v>Below Benchmark</v>
      </c>
      <c r="O1084" s="34">
        <f t="shared" si="720"/>
        <v>413</v>
      </c>
      <c r="P1084" s="34" t="str">
        <f t="shared" si="721"/>
        <v>Below Benchmark</v>
      </c>
    </row>
    <row r="1085" spans="1:16" ht="15.75" customHeight="1" x14ac:dyDescent="0.75">
      <c r="A1085" s="5" t="s">
        <v>713</v>
      </c>
      <c r="B1085" s="5" t="s">
        <v>727</v>
      </c>
      <c r="C1085" s="5" t="s">
        <v>71</v>
      </c>
      <c r="D1085" s="5" t="s">
        <v>79</v>
      </c>
      <c r="E1085" s="6">
        <v>2358</v>
      </c>
      <c r="F1085" s="6">
        <v>548</v>
      </c>
      <c r="G1085" s="6">
        <v>2093</v>
      </c>
      <c r="H1085" s="6">
        <v>507</v>
      </c>
      <c r="I1085" s="5" t="str">
        <f>VLOOKUP(B1085,Formulas_Majors!A$2:B$1000,2,FALSE)</f>
        <v>Liberal Arts</v>
      </c>
      <c r="J1085" s="5"/>
      <c r="K1085">
        <f t="shared" si="0"/>
        <v>-265</v>
      </c>
      <c r="L1085" s="7">
        <f t="shared" si="1"/>
        <v>-0.11238337574215437</v>
      </c>
      <c r="M1085" s="34">
        <f t="shared" si="718"/>
        <v>786</v>
      </c>
      <c r="N1085" s="34" t="str">
        <f t="shared" si="719"/>
        <v>Below Benchmark</v>
      </c>
      <c r="O1085" s="34">
        <f t="shared" si="720"/>
        <v>698</v>
      </c>
      <c r="P1085" s="34" t="str">
        <f t="shared" si="721"/>
        <v>Below Benchmark</v>
      </c>
    </row>
    <row r="1086" spans="1:16" ht="15.75" customHeight="1" x14ac:dyDescent="0.75">
      <c r="A1086" s="5" t="s">
        <v>713</v>
      </c>
      <c r="B1086" s="5" t="s">
        <v>358</v>
      </c>
      <c r="C1086" s="5" t="s">
        <v>71</v>
      </c>
      <c r="D1086" s="5" t="s">
        <v>76</v>
      </c>
      <c r="E1086" s="6">
        <v>184</v>
      </c>
      <c r="F1086" s="6">
        <v>31</v>
      </c>
      <c r="G1086" s="6">
        <v>189</v>
      </c>
      <c r="H1086" s="6">
        <v>31</v>
      </c>
      <c r="I1086" s="5" t="str">
        <f>VLOOKUP(B1086,Formulas_Majors!A$2:B$1000,2,FALSE)</f>
        <v>Architecture/MEC Engineering/Construction</v>
      </c>
      <c r="J1086" s="5"/>
      <c r="K1086">
        <f t="shared" si="0"/>
        <v>5</v>
      </c>
      <c r="L1086" s="7">
        <f t="shared" si="1"/>
        <v>2.717391304347826E-2</v>
      </c>
      <c r="M1086" s="34">
        <f t="shared" si="718"/>
        <v>61</v>
      </c>
      <c r="N1086" s="34" t="str">
        <f t="shared" si="719"/>
        <v>Below Benchmark</v>
      </c>
      <c r="O1086" s="34">
        <f t="shared" si="720"/>
        <v>63</v>
      </c>
      <c r="P1086" s="34" t="str">
        <f t="shared" si="721"/>
        <v>Below Benchmark</v>
      </c>
    </row>
    <row r="1087" spans="1:16" ht="15.75" customHeight="1" x14ac:dyDescent="0.75">
      <c r="A1087" s="5" t="s">
        <v>713</v>
      </c>
      <c r="B1087" s="5" t="s">
        <v>728</v>
      </c>
      <c r="C1087" s="5" t="s">
        <v>71</v>
      </c>
      <c r="D1087" s="5" t="s">
        <v>72</v>
      </c>
      <c r="E1087" s="6">
        <v>181</v>
      </c>
      <c r="F1087" s="6">
        <v>19</v>
      </c>
      <c r="G1087" s="6">
        <v>201</v>
      </c>
      <c r="H1087" s="6">
        <v>18</v>
      </c>
      <c r="I1087" s="5" t="str">
        <f>VLOOKUP(B1087,Formulas_Majors!A$2:B$1000,2,FALSE)</f>
        <v>Communications/Media</v>
      </c>
      <c r="J1087" s="5"/>
      <c r="K1087">
        <f t="shared" si="0"/>
        <v>20</v>
      </c>
      <c r="L1087" s="7">
        <f t="shared" si="1"/>
        <v>0.11049723756906077</v>
      </c>
      <c r="M1087" s="34">
        <f t="shared" si="718"/>
        <v>60</v>
      </c>
      <c r="N1087" s="34" t="str">
        <f t="shared" si="719"/>
        <v>Below Benchmark</v>
      </c>
      <c r="O1087" s="34">
        <f t="shared" si="720"/>
        <v>67</v>
      </c>
      <c r="P1087" s="34" t="str">
        <f t="shared" si="721"/>
        <v>Below Benchmark</v>
      </c>
    </row>
    <row r="1088" spans="1:16" ht="15.75" customHeight="1" x14ac:dyDescent="0.75">
      <c r="A1088" s="5" t="s">
        <v>713</v>
      </c>
      <c r="B1088" s="5" t="s">
        <v>729</v>
      </c>
      <c r="C1088" s="5" t="s">
        <v>71</v>
      </c>
      <c r="D1088" s="5" t="s">
        <v>72</v>
      </c>
      <c r="E1088" s="6">
        <v>233</v>
      </c>
      <c r="F1088" s="6">
        <v>31</v>
      </c>
      <c r="G1088" s="6">
        <v>258</v>
      </c>
      <c r="H1088" s="6">
        <v>57</v>
      </c>
      <c r="I1088" s="5" t="str">
        <f>VLOOKUP(B1088,Formulas_Majors!A$2:B$1000,2,FALSE)</f>
        <v>Communications/Media</v>
      </c>
      <c r="J1088" s="5"/>
      <c r="K1088">
        <f t="shared" si="0"/>
        <v>25</v>
      </c>
      <c r="L1088" s="7">
        <f t="shared" si="1"/>
        <v>0.1072961373390558</v>
      </c>
      <c r="M1088" s="34">
        <f t="shared" si="718"/>
        <v>78</v>
      </c>
      <c r="N1088" s="34" t="str">
        <f t="shared" si="719"/>
        <v>Below Benchmark</v>
      </c>
      <c r="O1088" s="34">
        <f t="shared" si="720"/>
        <v>86</v>
      </c>
      <c r="P1088" s="34" t="str">
        <f t="shared" si="721"/>
        <v>Below Benchmark</v>
      </c>
    </row>
    <row r="1089" spans="1:16" ht="15.75" customHeight="1" x14ac:dyDescent="0.75">
      <c r="A1089" s="5" t="s">
        <v>713</v>
      </c>
      <c r="B1089" s="5" t="s">
        <v>107</v>
      </c>
      <c r="C1089" s="5" t="s">
        <v>71</v>
      </c>
      <c r="D1089" s="5" t="s">
        <v>72</v>
      </c>
      <c r="E1089" s="6">
        <v>258</v>
      </c>
      <c r="F1089" s="6">
        <v>75</v>
      </c>
      <c r="G1089" s="6">
        <v>312</v>
      </c>
      <c r="H1089" s="6">
        <v>82</v>
      </c>
      <c r="I1089" s="5" t="str">
        <f>VLOOKUP(B1089,Formulas_Majors!A$2:B$1000,2,FALSE)</f>
        <v>Nursing</v>
      </c>
      <c r="J1089" s="5"/>
      <c r="K1089">
        <f t="shared" si="0"/>
        <v>54</v>
      </c>
      <c r="L1089" s="7">
        <f t="shared" si="1"/>
        <v>0.20930232558139536</v>
      </c>
      <c r="M1089" s="34">
        <f t="shared" si="718"/>
        <v>86</v>
      </c>
      <c r="N1089" s="34" t="str">
        <f t="shared" si="719"/>
        <v>Below Benchmark</v>
      </c>
      <c r="O1089" s="34">
        <f t="shared" si="720"/>
        <v>104</v>
      </c>
      <c r="P1089" s="34" t="str">
        <f t="shared" si="721"/>
        <v>Below Benchmark</v>
      </c>
    </row>
    <row r="1090" spans="1:16" ht="15.75" customHeight="1" x14ac:dyDescent="0.75">
      <c r="A1090" s="5" t="s">
        <v>713</v>
      </c>
      <c r="B1090" s="5" t="s">
        <v>730</v>
      </c>
      <c r="C1090" s="5" t="s">
        <v>71</v>
      </c>
      <c r="D1090" s="5" t="s">
        <v>72</v>
      </c>
      <c r="E1090" s="6">
        <v>151</v>
      </c>
      <c r="F1090" s="6">
        <v>11</v>
      </c>
      <c r="G1090" s="6">
        <v>193</v>
      </c>
      <c r="H1090" s="6">
        <v>20</v>
      </c>
      <c r="I1090" s="5" t="str">
        <f>VLOOKUP(B1090,Formulas_Majors!A$2:B$1000,2,FALSE)</f>
        <v>Health</v>
      </c>
      <c r="J1090" s="5"/>
      <c r="K1090">
        <f t="shared" si="0"/>
        <v>42</v>
      </c>
      <c r="L1090" s="7">
        <f t="shared" si="1"/>
        <v>0.27814569536423839</v>
      </c>
      <c r="M1090" s="34">
        <f t="shared" si="718"/>
        <v>50</v>
      </c>
      <c r="N1090" s="34" t="str">
        <f t="shared" si="719"/>
        <v>Below Benchmark</v>
      </c>
      <c r="O1090" s="34">
        <f t="shared" si="720"/>
        <v>64</v>
      </c>
      <c r="P1090" s="34" t="str">
        <f t="shared" si="721"/>
        <v>Below Benchmark</v>
      </c>
    </row>
    <row r="1091" spans="1:16" ht="15.75" customHeight="1" x14ac:dyDescent="0.75">
      <c r="A1091" s="5" t="s">
        <v>713</v>
      </c>
      <c r="B1091" s="5" t="s">
        <v>731</v>
      </c>
      <c r="C1091" s="5" t="s">
        <v>71</v>
      </c>
      <c r="D1091" s="5" t="s">
        <v>72</v>
      </c>
      <c r="E1091" s="6">
        <v>67</v>
      </c>
      <c r="F1091" s="6">
        <v>35</v>
      </c>
      <c r="G1091" s="6">
        <v>65</v>
      </c>
      <c r="H1091" s="6">
        <v>46</v>
      </c>
      <c r="I1091" s="5" t="str">
        <f>VLOOKUP(B1091,Formulas_Majors!A$2:B$1000,2,FALSE)</f>
        <v>Health</v>
      </c>
      <c r="J1091" s="5"/>
      <c r="K1091">
        <f t="shared" si="0"/>
        <v>-2</v>
      </c>
      <c r="L1091" s="7">
        <f t="shared" si="1"/>
        <v>-2.9850746268656716E-2</v>
      </c>
      <c r="M1091" s="34">
        <f t="shared" si="718"/>
        <v>22</v>
      </c>
      <c r="N1091" s="34" t="str">
        <f t="shared" si="719"/>
        <v>Above Benchmark</v>
      </c>
      <c r="O1091" s="34">
        <f t="shared" si="720"/>
        <v>22</v>
      </c>
      <c r="P1091" s="34" t="str">
        <f t="shared" si="721"/>
        <v>Above Benchmark</v>
      </c>
    </row>
    <row r="1092" spans="1:16" ht="15.75" customHeight="1" x14ac:dyDescent="0.75">
      <c r="A1092" s="5" t="s">
        <v>713</v>
      </c>
      <c r="B1092" s="5" t="s">
        <v>138</v>
      </c>
      <c r="C1092" s="5" t="s">
        <v>71</v>
      </c>
      <c r="D1092" s="5" t="s">
        <v>72</v>
      </c>
      <c r="E1092" s="6">
        <v>120</v>
      </c>
      <c r="F1092" s="6">
        <v>36</v>
      </c>
      <c r="G1092" s="6">
        <v>111</v>
      </c>
      <c r="H1092" s="6">
        <v>42</v>
      </c>
      <c r="I1092" s="5" t="str">
        <f>VLOOKUP(B1092,Formulas_Majors!A$2:B$1000,2,FALSE)</f>
        <v>Criminal Justice</v>
      </c>
      <c r="J1092" s="5"/>
      <c r="K1092">
        <f t="shared" si="0"/>
        <v>-9</v>
      </c>
      <c r="L1092" s="7">
        <f t="shared" si="1"/>
        <v>-7.4999999999999997E-2</v>
      </c>
      <c r="M1092" s="34">
        <f t="shared" si="718"/>
        <v>40</v>
      </c>
      <c r="N1092" s="34" t="str">
        <f t="shared" si="719"/>
        <v>Below Benchmark</v>
      </c>
      <c r="O1092" s="34">
        <f t="shared" si="720"/>
        <v>37</v>
      </c>
      <c r="P1092" s="34" t="str">
        <f t="shared" si="721"/>
        <v>Above Benchmark</v>
      </c>
    </row>
    <row r="1093" spans="1:16" ht="15.75" customHeight="1" x14ac:dyDescent="0.75">
      <c r="A1093" s="5" t="s">
        <v>713</v>
      </c>
      <c r="B1093" s="5" t="s">
        <v>58</v>
      </c>
      <c r="C1093" s="5" t="s">
        <v>71</v>
      </c>
      <c r="D1093" s="5" t="s">
        <v>79</v>
      </c>
      <c r="E1093" s="6">
        <v>30</v>
      </c>
      <c r="F1093" s="6">
        <v>11</v>
      </c>
      <c r="G1093" s="6">
        <v>20</v>
      </c>
      <c r="H1093" s="6">
        <v>10</v>
      </c>
      <c r="I1093" s="5" t="str">
        <f>VLOOKUP(B1093,Formulas_Majors!A$2:B$1000,2,FALSE)</f>
        <v>Liberal Arts</v>
      </c>
      <c r="J1093" s="5"/>
      <c r="K1093">
        <f t="shared" si="0"/>
        <v>-10</v>
      </c>
      <c r="L1093" s="7">
        <f t="shared" si="1"/>
        <v>-0.33333333333333331</v>
      </c>
      <c r="M1093" s="34">
        <f t="shared" si="718"/>
        <v>10</v>
      </c>
      <c r="N1093" s="34" t="str">
        <f t="shared" si="719"/>
        <v>Above Benchmark</v>
      </c>
      <c r="O1093" s="34">
        <f t="shared" si="720"/>
        <v>7</v>
      </c>
      <c r="P1093" s="34" t="str">
        <f t="shared" si="721"/>
        <v>Above Benchmark</v>
      </c>
    </row>
    <row r="1094" spans="1:16" ht="15.75" customHeight="1" x14ac:dyDescent="0.75">
      <c r="A1094" s="5" t="s">
        <v>713</v>
      </c>
      <c r="B1094" s="5" t="s">
        <v>695</v>
      </c>
      <c r="C1094" s="5" t="s">
        <v>71</v>
      </c>
      <c r="D1094" s="5" t="s">
        <v>72</v>
      </c>
      <c r="E1094" s="6">
        <v>75</v>
      </c>
      <c r="F1094" s="6">
        <v>27</v>
      </c>
      <c r="G1094" s="6">
        <v>74</v>
      </c>
      <c r="H1094" s="6">
        <v>38</v>
      </c>
      <c r="I1094" s="5" t="str">
        <f>VLOOKUP(B1094,Formulas_Majors!A$2:B$1000,2,FALSE)</f>
        <v>Health</v>
      </c>
      <c r="J1094" s="5"/>
      <c r="K1094">
        <f t="shared" si="0"/>
        <v>-1</v>
      </c>
      <c r="L1094" s="7">
        <f t="shared" si="1"/>
        <v>-1.3333333333333334E-2</v>
      </c>
      <c r="M1094" s="34">
        <f t="shared" si="718"/>
        <v>25</v>
      </c>
      <c r="N1094" s="34" t="str">
        <f t="shared" si="719"/>
        <v>Above Benchmark</v>
      </c>
      <c r="O1094" s="34">
        <f t="shared" si="720"/>
        <v>25</v>
      </c>
      <c r="P1094" s="34" t="str">
        <f t="shared" si="721"/>
        <v>Above Benchmark</v>
      </c>
    </row>
    <row r="1095" spans="1:16" ht="15.75" customHeight="1" x14ac:dyDescent="0.75">
      <c r="A1095" s="5" t="s">
        <v>713</v>
      </c>
      <c r="B1095" s="5" t="s">
        <v>450</v>
      </c>
      <c r="C1095" s="5" t="s">
        <v>73</v>
      </c>
      <c r="D1095" s="5" t="s">
        <v>74</v>
      </c>
      <c r="E1095" s="6">
        <v>203</v>
      </c>
      <c r="F1095" s="6">
        <v>40</v>
      </c>
      <c r="G1095" s="6">
        <v>344</v>
      </c>
      <c r="H1095" s="6">
        <v>39</v>
      </c>
      <c r="I1095" s="5" t="str">
        <f>VLOOKUP(B1095,Formulas_Majors!A$2:B$1000,2,FALSE)</f>
        <v>Nursing</v>
      </c>
      <c r="J1095" s="5"/>
      <c r="K1095">
        <f t="shared" si="0"/>
        <v>141</v>
      </c>
      <c r="L1095" s="7">
        <f t="shared" si="1"/>
        <v>0.69458128078817738</v>
      </c>
      <c r="M1095" s="37"/>
      <c r="N1095" s="37"/>
      <c r="O1095" s="38"/>
      <c r="P1095" s="38"/>
    </row>
    <row r="1096" spans="1:16" ht="15.75" customHeight="1" x14ac:dyDescent="0.75">
      <c r="A1096" s="5" t="s">
        <v>713</v>
      </c>
      <c r="B1096" s="5" t="s">
        <v>732</v>
      </c>
      <c r="C1096" s="5" t="s">
        <v>71</v>
      </c>
      <c r="D1096" s="5" t="s">
        <v>72</v>
      </c>
      <c r="E1096" s="6">
        <v>93</v>
      </c>
      <c r="F1096" s="6">
        <v>13</v>
      </c>
      <c r="G1096" s="6">
        <v>121</v>
      </c>
      <c r="H1096" s="6">
        <v>27</v>
      </c>
      <c r="I1096" s="5" t="str">
        <f>VLOOKUP(B1096,Formulas_Majors!A$2:B$1000,2,FALSE)</f>
        <v>Tech</v>
      </c>
      <c r="J1096" s="5"/>
      <c r="K1096">
        <f t="shared" si="0"/>
        <v>28</v>
      </c>
      <c r="L1096" s="7">
        <f t="shared" si="1"/>
        <v>0.30107526881720431</v>
      </c>
      <c r="M1096" s="34">
        <f t="shared" ref="M1096:M1105" si="722">ROUND(E1096*1/3,)</f>
        <v>31</v>
      </c>
      <c r="N1096" s="34" t="str">
        <f t="shared" ref="N1096:N1105" si="723">IF(F1096&gt;M1096,"Above Benchmark","Below Benchmark")</f>
        <v>Below Benchmark</v>
      </c>
      <c r="O1096" s="34">
        <f t="shared" ref="O1096:O1105" si="724">ROUND(G1096*1/3,)</f>
        <v>40</v>
      </c>
      <c r="P1096" s="34" t="str">
        <f t="shared" ref="P1096:P1105" si="725">IF(H1096&gt;O1096,"Above Benchmark", "Below Benchmark")</f>
        <v>Below Benchmark</v>
      </c>
    </row>
    <row r="1097" spans="1:16" ht="15.75" customHeight="1" x14ac:dyDescent="0.75">
      <c r="A1097" s="5" t="s">
        <v>713</v>
      </c>
      <c r="B1097" s="5" t="s">
        <v>59</v>
      </c>
      <c r="C1097" s="5" t="s">
        <v>71</v>
      </c>
      <c r="D1097" s="5" t="s">
        <v>79</v>
      </c>
      <c r="E1097" s="6">
        <v>658</v>
      </c>
      <c r="F1097" s="6">
        <v>207</v>
      </c>
      <c r="G1097" s="6">
        <v>752</v>
      </c>
      <c r="H1097" s="6">
        <v>205</v>
      </c>
      <c r="I1097" s="5" t="str">
        <f>VLOOKUP(B1097,Formulas_Majors!A$2:B$1000,2,FALSE)</f>
        <v>Liberal Arts</v>
      </c>
      <c r="J1097" s="5"/>
      <c r="K1097">
        <f t="shared" si="0"/>
        <v>94</v>
      </c>
      <c r="L1097" s="7">
        <f t="shared" si="1"/>
        <v>0.14285714285714285</v>
      </c>
      <c r="M1097" s="34">
        <f t="shared" si="722"/>
        <v>219</v>
      </c>
      <c r="N1097" s="34" t="str">
        <f t="shared" si="723"/>
        <v>Below Benchmark</v>
      </c>
      <c r="O1097" s="34">
        <f t="shared" si="724"/>
        <v>251</v>
      </c>
      <c r="P1097" s="34" t="str">
        <f t="shared" si="725"/>
        <v>Below Benchmark</v>
      </c>
    </row>
    <row r="1098" spans="1:16" ht="15.75" customHeight="1" x14ac:dyDescent="0.75">
      <c r="A1098" s="5" t="s">
        <v>713</v>
      </c>
      <c r="B1098" s="5" t="s">
        <v>733</v>
      </c>
      <c r="C1098" s="5" t="s">
        <v>71</v>
      </c>
      <c r="D1098" s="5" t="s">
        <v>76</v>
      </c>
      <c r="E1098" s="6">
        <v>18</v>
      </c>
      <c r="F1098" s="6">
        <v>0</v>
      </c>
      <c r="G1098" s="6">
        <v>44</v>
      </c>
      <c r="H1098" s="6">
        <v>3</v>
      </c>
      <c r="I1098" s="5" t="str">
        <f>VLOOKUP(B1098,Formulas_Majors!A$2:B$1000,2,FALSE)</f>
        <v>Health</v>
      </c>
      <c r="J1098" s="5"/>
      <c r="K1098">
        <f t="shared" si="0"/>
        <v>26</v>
      </c>
      <c r="L1098" s="7">
        <f t="shared" si="1"/>
        <v>1.4444444444444444</v>
      </c>
      <c r="M1098" s="34">
        <f t="shared" si="722"/>
        <v>6</v>
      </c>
      <c r="N1098" s="34" t="str">
        <f t="shared" si="723"/>
        <v>Below Benchmark</v>
      </c>
      <c r="O1098" s="34">
        <f t="shared" si="724"/>
        <v>15</v>
      </c>
      <c r="P1098" s="34" t="str">
        <f t="shared" si="725"/>
        <v>Below Benchmark</v>
      </c>
    </row>
    <row r="1099" spans="1:16" ht="15.75" customHeight="1" x14ac:dyDescent="0.75">
      <c r="A1099" s="5" t="s">
        <v>713</v>
      </c>
      <c r="B1099" s="5" t="s">
        <v>140</v>
      </c>
      <c r="C1099" s="5" t="s">
        <v>71</v>
      </c>
      <c r="D1099" s="5" t="s">
        <v>72</v>
      </c>
      <c r="E1099" s="6">
        <v>116</v>
      </c>
      <c r="F1099" s="6">
        <v>26</v>
      </c>
      <c r="G1099" s="6">
        <v>73</v>
      </c>
      <c r="H1099" s="6">
        <v>31</v>
      </c>
      <c r="I1099" s="5" t="str">
        <f>VLOOKUP(B1099,Formulas_Majors!A$2:B$1000,2,FALSE)</f>
        <v>Health</v>
      </c>
      <c r="J1099" s="5"/>
      <c r="K1099">
        <f t="shared" si="0"/>
        <v>-43</v>
      </c>
      <c r="L1099" s="7">
        <f t="shared" si="1"/>
        <v>-0.37068965517241381</v>
      </c>
      <c r="M1099" s="34">
        <f t="shared" si="722"/>
        <v>39</v>
      </c>
      <c r="N1099" s="34" t="str">
        <f t="shared" si="723"/>
        <v>Below Benchmark</v>
      </c>
      <c r="O1099" s="34">
        <f t="shared" si="724"/>
        <v>24</v>
      </c>
      <c r="P1099" s="34" t="str">
        <f t="shared" si="725"/>
        <v>Above Benchmark</v>
      </c>
    </row>
    <row r="1100" spans="1:16" ht="15.75" customHeight="1" x14ac:dyDescent="0.75">
      <c r="A1100" s="5" t="s">
        <v>713</v>
      </c>
      <c r="B1100" s="5" t="s">
        <v>734</v>
      </c>
      <c r="C1100" s="5" t="s">
        <v>71</v>
      </c>
      <c r="D1100" s="5" t="s">
        <v>79</v>
      </c>
      <c r="E1100" s="6">
        <v>36</v>
      </c>
      <c r="F1100" s="6">
        <v>8</v>
      </c>
      <c r="G1100" s="6">
        <v>30</v>
      </c>
      <c r="H1100" s="6">
        <v>9</v>
      </c>
      <c r="I1100" s="5" t="str">
        <f>VLOOKUP(B1100,Formulas_Majors!A$2:B$1000,2,FALSE)</f>
        <v>Liberal Arts</v>
      </c>
      <c r="J1100" s="5"/>
      <c r="K1100">
        <f t="shared" si="0"/>
        <v>-6</v>
      </c>
      <c r="L1100" s="7">
        <f t="shared" si="1"/>
        <v>-0.16666666666666666</v>
      </c>
      <c r="M1100" s="34">
        <f t="shared" si="722"/>
        <v>12</v>
      </c>
      <c r="N1100" s="34" t="str">
        <f t="shared" si="723"/>
        <v>Below Benchmark</v>
      </c>
      <c r="O1100" s="34">
        <f t="shared" si="724"/>
        <v>10</v>
      </c>
      <c r="P1100" s="34" t="str">
        <f t="shared" si="725"/>
        <v>Below Benchmark</v>
      </c>
    </row>
    <row r="1101" spans="1:16" ht="15.75" customHeight="1" x14ac:dyDescent="0.75">
      <c r="A1101" s="5" t="s">
        <v>713</v>
      </c>
      <c r="B1101" s="5" t="s">
        <v>735</v>
      </c>
      <c r="C1101" s="5" t="s">
        <v>71</v>
      </c>
      <c r="D1101" s="5" t="s">
        <v>76</v>
      </c>
      <c r="E1101" s="6">
        <v>159</v>
      </c>
      <c r="F1101" s="6">
        <v>26</v>
      </c>
      <c r="G1101" s="6">
        <v>139</v>
      </c>
      <c r="H1101" s="6">
        <v>31</v>
      </c>
      <c r="I1101" s="5" t="str">
        <f>VLOOKUP(B1101,Formulas_Majors!A$2:B$1000,2,FALSE)</f>
        <v>Performance and Fine Arts</v>
      </c>
      <c r="J1101" s="5"/>
      <c r="K1101">
        <f t="shared" si="0"/>
        <v>-20</v>
      </c>
      <c r="L1101" s="7">
        <f t="shared" si="1"/>
        <v>-0.12578616352201258</v>
      </c>
      <c r="M1101" s="34">
        <f t="shared" si="722"/>
        <v>53</v>
      </c>
      <c r="N1101" s="34" t="str">
        <f t="shared" si="723"/>
        <v>Below Benchmark</v>
      </c>
      <c r="O1101" s="34">
        <f t="shared" si="724"/>
        <v>46</v>
      </c>
      <c r="P1101" s="34" t="str">
        <f t="shared" si="725"/>
        <v>Below Benchmark</v>
      </c>
    </row>
    <row r="1102" spans="1:16" ht="15.75" customHeight="1" x14ac:dyDescent="0.75">
      <c r="A1102" s="5" t="s">
        <v>713</v>
      </c>
      <c r="B1102" s="5" t="s">
        <v>142</v>
      </c>
      <c r="C1102" s="5" t="s">
        <v>71</v>
      </c>
      <c r="D1102" s="5" t="s">
        <v>76</v>
      </c>
      <c r="E1102" s="6">
        <v>67</v>
      </c>
      <c r="F1102" s="6">
        <v>3</v>
      </c>
      <c r="G1102" s="6">
        <v>75</v>
      </c>
      <c r="H1102" s="6">
        <v>13</v>
      </c>
      <c r="I1102" s="5" t="str">
        <f>VLOOKUP(B1102,Formulas_Majors!A$2:B$1000,2,FALSE)</f>
        <v>Health</v>
      </c>
      <c r="J1102" s="5"/>
      <c r="K1102">
        <f t="shared" si="0"/>
        <v>8</v>
      </c>
      <c r="L1102" s="7">
        <f t="shared" si="1"/>
        <v>0.11940298507462686</v>
      </c>
      <c r="M1102" s="34">
        <f t="shared" si="722"/>
        <v>22</v>
      </c>
      <c r="N1102" s="34" t="str">
        <f t="shared" si="723"/>
        <v>Below Benchmark</v>
      </c>
      <c r="O1102" s="34">
        <f t="shared" si="724"/>
        <v>25</v>
      </c>
      <c r="P1102" s="34" t="str">
        <f t="shared" si="725"/>
        <v>Below Benchmark</v>
      </c>
    </row>
    <row r="1103" spans="1:16" ht="15.75" customHeight="1" x14ac:dyDescent="0.75">
      <c r="A1103" s="5" t="s">
        <v>713</v>
      </c>
      <c r="B1103" s="5" t="s">
        <v>736</v>
      </c>
      <c r="C1103" s="5" t="s">
        <v>71</v>
      </c>
      <c r="D1103" s="5" t="s">
        <v>72</v>
      </c>
      <c r="E1103" s="6">
        <v>180</v>
      </c>
      <c r="F1103" s="6">
        <v>47</v>
      </c>
      <c r="G1103" s="6">
        <v>171</v>
      </c>
      <c r="H1103" s="6">
        <v>50</v>
      </c>
      <c r="I1103" s="5" t="str">
        <f>VLOOKUP(B1103,Formulas_Majors!A$2:B$1000,2,FALSE)</f>
        <v>Hospitality</v>
      </c>
      <c r="J1103" s="5"/>
      <c r="K1103">
        <f t="shared" si="0"/>
        <v>-9</v>
      </c>
      <c r="L1103" s="7">
        <f t="shared" si="1"/>
        <v>-0.05</v>
      </c>
      <c r="M1103" s="34">
        <f t="shared" si="722"/>
        <v>60</v>
      </c>
      <c r="N1103" s="34" t="str">
        <f t="shared" si="723"/>
        <v>Below Benchmark</v>
      </c>
      <c r="O1103" s="34">
        <f t="shared" si="724"/>
        <v>57</v>
      </c>
      <c r="P1103" s="34" t="str">
        <f t="shared" si="725"/>
        <v>Below Benchmark</v>
      </c>
    </row>
    <row r="1104" spans="1:16" ht="15.75" customHeight="1" x14ac:dyDescent="0.75">
      <c r="A1104" s="5" t="s">
        <v>713</v>
      </c>
      <c r="B1104" s="5" t="s">
        <v>737</v>
      </c>
      <c r="C1104" s="5" t="s">
        <v>71</v>
      </c>
      <c r="D1104" s="5" t="s">
        <v>72</v>
      </c>
      <c r="E1104" s="6">
        <v>84</v>
      </c>
      <c r="F1104" s="6">
        <v>32</v>
      </c>
      <c r="G1104" s="6">
        <v>85</v>
      </c>
      <c r="H1104" s="6">
        <v>30</v>
      </c>
      <c r="I1104" s="5" t="str">
        <f>VLOOKUP(B1104,Formulas_Majors!A$2:B$1000,2,FALSE)</f>
        <v>Natural Sciences</v>
      </c>
      <c r="J1104" s="5"/>
      <c r="K1104">
        <f t="shared" si="0"/>
        <v>1</v>
      </c>
      <c r="L1104" s="7">
        <f t="shared" si="1"/>
        <v>1.1904761904761904E-2</v>
      </c>
      <c r="M1104" s="34">
        <f t="shared" si="722"/>
        <v>28</v>
      </c>
      <c r="N1104" s="34" t="str">
        <f t="shared" si="723"/>
        <v>Above Benchmark</v>
      </c>
      <c r="O1104" s="34">
        <f t="shared" si="724"/>
        <v>28</v>
      </c>
      <c r="P1104" s="34" t="str">
        <f t="shared" si="725"/>
        <v>Above Benchmark</v>
      </c>
    </row>
    <row r="1105" spans="1:16" ht="15.75" customHeight="1" x14ac:dyDescent="0.75">
      <c r="A1105" s="5" t="s">
        <v>713</v>
      </c>
      <c r="B1105" s="5" t="s">
        <v>116</v>
      </c>
      <c r="C1105" s="5" t="s">
        <v>71</v>
      </c>
      <c r="D1105" s="5" t="s">
        <v>79</v>
      </c>
      <c r="E1105" s="6">
        <v>117</v>
      </c>
      <c r="F1105" s="6">
        <v>29</v>
      </c>
      <c r="G1105" s="6">
        <v>146</v>
      </c>
      <c r="H1105" s="6">
        <v>32</v>
      </c>
      <c r="I1105" s="5" t="str">
        <f>VLOOKUP(B1105,Formulas_Majors!A$2:B$1000,2,FALSE)</f>
        <v>Liberal Arts</v>
      </c>
      <c r="J1105" s="5"/>
      <c r="K1105">
        <f t="shared" si="0"/>
        <v>29</v>
      </c>
      <c r="L1105" s="7">
        <f t="shared" si="1"/>
        <v>0.24786324786324787</v>
      </c>
      <c r="M1105" s="34">
        <f t="shared" si="722"/>
        <v>39</v>
      </c>
      <c r="N1105" s="34" t="str">
        <f t="shared" si="723"/>
        <v>Below Benchmark</v>
      </c>
      <c r="O1105" s="34">
        <f t="shared" si="724"/>
        <v>49</v>
      </c>
      <c r="P1105" s="34" t="str">
        <f t="shared" si="725"/>
        <v>Below Benchmark</v>
      </c>
    </row>
    <row r="1106" spans="1:16" ht="15.75" customHeight="1" x14ac:dyDescent="0.75">
      <c r="A1106" s="5" t="s">
        <v>738</v>
      </c>
      <c r="B1106" s="5" t="s">
        <v>739</v>
      </c>
      <c r="C1106" s="5" t="s">
        <v>315</v>
      </c>
      <c r="D1106" s="5" t="s">
        <v>740</v>
      </c>
      <c r="E1106" s="6">
        <v>412</v>
      </c>
      <c r="F1106" s="6">
        <v>95</v>
      </c>
      <c r="G1106" s="6">
        <v>424</v>
      </c>
      <c r="H1106" s="6">
        <v>133</v>
      </c>
      <c r="I1106" s="5" t="str">
        <f>VLOOKUP(B1106,Formulas_Majors!A$2:B$1000,2,FALSE)</f>
        <v>Law</v>
      </c>
      <c r="J1106" s="5"/>
      <c r="K1106">
        <f t="shared" si="0"/>
        <v>12</v>
      </c>
      <c r="L1106" s="7">
        <f t="shared" si="1"/>
        <v>2.9126213592233011E-2</v>
      </c>
      <c r="M1106" s="37"/>
      <c r="N1106" s="37"/>
      <c r="O1106" s="38"/>
      <c r="P1106" s="38"/>
    </row>
    <row r="1107" spans="1:16" ht="15.75" customHeight="1" x14ac:dyDescent="0.75">
      <c r="A1107" s="5" t="s">
        <v>738</v>
      </c>
      <c r="B1107" s="5" t="s">
        <v>739</v>
      </c>
      <c r="C1107" s="5" t="s">
        <v>315</v>
      </c>
      <c r="D1107" s="5" t="s">
        <v>740</v>
      </c>
      <c r="E1107" s="6">
        <v>1</v>
      </c>
      <c r="F1107" s="6">
        <v>0</v>
      </c>
      <c r="G1107" s="6">
        <v>3</v>
      </c>
      <c r="H1107" s="6">
        <v>0</v>
      </c>
      <c r="I1107" s="5" t="str">
        <f>VLOOKUP(B1107,Formulas_Majors!A$2:B$1000,2,FALSE)</f>
        <v>Law</v>
      </c>
      <c r="J1107" s="5"/>
      <c r="K1107">
        <f t="shared" si="0"/>
        <v>2</v>
      </c>
      <c r="L1107" s="7">
        <f t="shared" si="1"/>
        <v>2</v>
      </c>
      <c r="M1107" s="37"/>
      <c r="N1107" s="37"/>
      <c r="O1107" s="38"/>
      <c r="P1107" s="38"/>
    </row>
    <row r="1108" spans="1:16" ht="15.75" customHeight="1" x14ac:dyDescent="0.75">
      <c r="A1108" s="5" t="s">
        <v>738</v>
      </c>
      <c r="B1108" s="5" t="s">
        <v>739</v>
      </c>
      <c r="C1108" s="5" t="s">
        <v>315</v>
      </c>
      <c r="D1108" s="5" t="s">
        <v>740</v>
      </c>
      <c r="E1108" s="6">
        <v>158</v>
      </c>
      <c r="F1108" s="6">
        <v>0</v>
      </c>
      <c r="G1108" s="6">
        <v>191</v>
      </c>
      <c r="H1108" s="6">
        <v>31</v>
      </c>
      <c r="I1108" s="5" t="str">
        <f>VLOOKUP(B1108,Formulas_Majors!A$2:B$1000,2,FALSE)</f>
        <v>Law</v>
      </c>
      <c r="J1108" s="5"/>
      <c r="K1108">
        <f t="shared" si="0"/>
        <v>33</v>
      </c>
      <c r="L1108" s="7">
        <f t="shared" si="1"/>
        <v>0.20886075949367089</v>
      </c>
      <c r="M1108" s="37"/>
      <c r="N1108" s="37"/>
      <c r="O1108" s="38"/>
      <c r="P1108" s="38"/>
    </row>
    <row r="1109" spans="1:16" ht="15.75" customHeight="1" x14ac:dyDescent="0.75">
      <c r="A1109" s="5" t="s">
        <v>738</v>
      </c>
      <c r="B1109" s="5" t="s">
        <v>739</v>
      </c>
      <c r="C1109" s="5" t="s">
        <v>315</v>
      </c>
      <c r="D1109" s="5" t="s">
        <v>740</v>
      </c>
      <c r="E1109" s="6">
        <v>3</v>
      </c>
      <c r="F1109" s="6">
        <v>0</v>
      </c>
      <c r="G1109" s="6">
        <v>2</v>
      </c>
      <c r="H1109" s="6">
        <v>1</v>
      </c>
      <c r="I1109" s="5" t="str">
        <f>VLOOKUP(B1109,Formulas_Majors!A$2:B$1000,2,FALSE)</f>
        <v>Law</v>
      </c>
      <c r="J1109" s="5"/>
      <c r="K1109">
        <f t="shared" si="0"/>
        <v>-1</v>
      </c>
      <c r="L1109" s="7">
        <f t="shared" si="1"/>
        <v>-0.33333333333333331</v>
      </c>
      <c r="M1109" s="37"/>
      <c r="N1109" s="37"/>
      <c r="O1109" s="38"/>
      <c r="P1109" s="38"/>
    </row>
    <row r="1110" spans="1:16" ht="15.75" customHeight="1" x14ac:dyDescent="0.75">
      <c r="A1110" s="5" t="s">
        <v>738</v>
      </c>
      <c r="B1110" s="5" t="s">
        <v>741</v>
      </c>
      <c r="C1110" s="5" t="s">
        <v>315</v>
      </c>
      <c r="D1110" s="5" t="s">
        <v>740</v>
      </c>
      <c r="E1110" s="6">
        <v>3</v>
      </c>
      <c r="F1110" s="6">
        <v>0</v>
      </c>
      <c r="G1110" s="6">
        <v>3</v>
      </c>
      <c r="H1110" s="6">
        <v>0</v>
      </c>
      <c r="I1110" s="5" t="str">
        <f>VLOOKUP(B1110,Formulas_Majors!A$2:B$1000,2,FALSE)</f>
        <v>Law</v>
      </c>
      <c r="J1110" s="5"/>
      <c r="K1110">
        <f t="shared" si="0"/>
        <v>0</v>
      </c>
      <c r="L1110" s="7">
        <f t="shared" si="1"/>
        <v>0</v>
      </c>
      <c r="M1110" s="37"/>
      <c r="N1110" s="37"/>
      <c r="O1110" s="38"/>
      <c r="P1110" s="38"/>
    </row>
    <row r="1111" spans="1:16" ht="15.75" customHeight="1" x14ac:dyDescent="0.75">
      <c r="A1111" s="5" t="s">
        <v>742</v>
      </c>
      <c r="B1111" s="5" t="s">
        <v>17</v>
      </c>
      <c r="C1111" s="5" t="s">
        <v>18</v>
      </c>
      <c r="D1111" s="5" t="s">
        <v>21</v>
      </c>
      <c r="E1111" s="6">
        <v>143</v>
      </c>
      <c r="F1111" s="6">
        <v>34</v>
      </c>
      <c r="G1111" s="6">
        <v>111</v>
      </c>
      <c r="H1111" s="6">
        <v>46</v>
      </c>
      <c r="I1111" s="5" t="str">
        <f>VLOOKUP(B1111,Formulas_Majors!A$2:B$1000,2,FALSE)</f>
        <v>Finance/Accounting</v>
      </c>
      <c r="J1111" s="5" t="s">
        <v>743</v>
      </c>
      <c r="K1111">
        <f t="shared" si="0"/>
        <v>-32</v>
      </c>
      <c r="L1111" s="7">
        <f t="shared" si="1"/>
        <v>-0.22377622377622378</v>
      </c>
      <c r="M1111" s="34">
        <f t="shared" ref="M1111:M1112" si="726">ROUND(E1111*1/6,)</f>
        <v>24</v>
      </c>
      <c r="N1111" s="34" t="str">
        <f t="shared" ref="N1111:N1112" si="727">IF(F1111&gt;M1111, "Above Benchmark", "Below Benchmark")</f>
        <v>Above Benchmark</v>
      </c>
      <c r="O1111" s="34">
        <f t="shared" ref="O1111:O1112" si="728">ROUND(G1111*1/6,)</f>
        <v>19</v>
      </c>
      <c r="P1111" s="34" t="str">
        <f t="shared" ref="P1111:P1112" si="729">IF(H1111&gt;O1111,"Above Benchmark","Below Benchmark")</f>
        <v>Above Benchmark</v>
      </c>
    </row>
    <row r="1112" spans="1:16" ht="15.75" customHeight="1" x14ac:dyDescent="0.75">
      <c r="A1112" s="5" t="s">
        <v>742</v>
      </c>
      <c r="B1112" s="5" t="s">
        <v>17</v>
      </c>
      <c r="C1112" s="5" t="s">
        <v>18</v>
      </c>
      <c r="D1112" s="5" t="s">
        <v>37</v>
      </c>
      <c r="E1112" s="6">
        <v>359</v>
      </c>
      <c r="F1112" s="6">
        <v>118</v>
      </c>
      <c r="G1112" s="6">
        <v>353</v>
      </c>
      <c r="H1112" s="6">
        <v>118</v>
      </c>
      <c r="I1112" s="5" t="str">
        <f>VLOOKUP(B1112,Formulas_Majors!A$2:B$1000,2,FALSE)</f>
        <v>Finance/Accounting</v>
      </c>
      <c r="J1112" s="5" t="s">
        <v>743</v>
      </c>
      <c r="K1112">
        <f t="shared" si="0"/>
        <v>-6</v>
      </c>
      <c r="L1112" s="7">
        <f t="shared" si="1"/>
        <v>-1.6713091922005572E-2</v>
      </c>
      <c r="M1112" s="34">
        <f t="shared" si="726"/>
        <v>60</v>
      </c>
      <c r="N1112" s="34" t="str">
        <f t="shared" si="727"/>
        <v>Above Benchmark</v>
      </c>
      <c r="O1112" s="34">
        <f t="shared" si="728"/>
        <v>59</v>
      </c>
      <c r="P1112" s="34" t="str">
        <f t="shared" si="729"/>
        <v>Above Benchmark</v>
      </c>
    </row>
    <row r="1113" spans="1:16" ht="15.75" customHeight="1" x14ac:dyDescent="0.75">
      <c r="A1113" s="5" t="s">
        <v>742</v>
      </c>
      <c r="B1113" s="5" t="s">
        <v>17</v>
      </c>
      <c r="C1113" s="5" t="s">
        <v>14</v>
      </c>
      <c r="D1113" s="5" t="s">
        <v>16</v>
      </c>
      <c r="E1113" s="6">
        <v>44</v>
      </c>
      <c r="F1113" s="6">
        <v>20</v>
      </c>
      <c r="G1113" s="6">
        <v>56</v>
      </c>
      <c r="H1113" s="6">
        <v>17</v>
      </c>
      <c r="I1113" s="5" t="str">
        <f>VLOOKUP(B1113,Formulas_Majors!A$2:B$1000,2,FALSE)</f>
        <v>Finance/Accounting</v>
      </c>
      <c r="J1113" s="5" t="s">
        <v>743</v>
      </c>
      <c r="K1113">
        <f t="shared" si="0"/>
        <v>12</v>
      </c>
      <c r="L1113" s="7">
        <f t="shared" si="1"/>
        <v>0.27272727272727271</v>
      </c>
      <c r="M1113" s="34">
        <f>ROUND(E1113*1/3,)</f>
        <v>15</v>
      </c>
      <c r="N1113" s="34" t="str">
        <f>IF(F1113&gt;M1113,"Above Benchmark","Below Benchmark")</f>
        <v>Above Benchmark</v>
      </c>
      <c r="O1113" s="34">
        <f>ROUND(G1113*1/3,)</f>
        <v>19</v>
      </c>
      <c r="P1113" s="34" t="str">
        <f>IF(H1113&gt;O1113,"Above Benchmark", "Below Benchmark")</f>
        <v>Below Benchmark</v>
      </c>
    </row>
    <row r="1114" spans="1:16" ht="15.75" customHeight="1" x14ac:dyDescent="0.75">
      <c r="A1114" s="5" t="s">
        <v>742</v>
      </c>
      <c r="B1114" s="5" t="s">
        <v>744</v>
      </c>
      <c r="C1114" s="5" t="s">
        <v>73</v>
      </c>
      <c r="D1114" s="5" t="s">
        <v>158</v>
      </c>
      <c r="E1114" s="6">
        <v>2</v>
      </c>
      <c r="F1114" s="6">
        <v>1</v>
      </c>
      <c r="G1114" s="6">
        <v>9</v>
      </c>
      <c r="H1114" s="6">
        <v>5</v>
      </c>
      <c r="I1114" s="5" t="str">
        <f>VLOOKUP(B1114,Formulas_Majors!A$2:B$1000,2,FALSE)</f>
        <v>Education</v>
      </c>
      <c r="J1114" s="5"/>
      <c r="K1114">
        <f t="shared" si="0"/>
        <v>7</v>
      </c>
      <c r="L1114" s="7">
        <f t="shared" si="1"/>
        <v>3.5</v>
      </c>
      <c r="M1114" s="37"/>
      <c r="N1114" s="37"/>
      <c r="O1114" s="38"/>
      <c r="P1114" s="38"/>
    </row>
    <row r="1115" spans="1:16" ht="15.75" customHeight="1" x14ac:dyDescent="0.75">
      <c r="A1115" s="5" t="s">
        <v>742</v>
      </c>
      <c r="B1115" s="5" t="s">
        <v>745</v>
      </c>
      <c r="C1115" s="5" t="s">
        <v>18</v>
      </c>
      <c r="D1115" s="5" t="s">
        <v>21</v>
      </c>
      <c r="E1115" s="6">
        <v>52</v>
      </c>
      <c r="F1115" s="6">
        <v>22</v>
      </c>
      <c r="G1115" s="6">
        <v>51</v>
      </c>
      <c r="H1115" s="6">
        <v>19</v>
      </c>
      <c r="I1115" s="5" t="str">
        <f>VLOOKUP(B1115,Formulas_Majors!A$2:B$1000,2,FALSE)</f>
        <v>Liberal Arts</v>
      </c>
      <c r="J1115" s="5"/>
      <c r="K1115">
        <f t="shared" si="0"/>
        <v>-1</v>
      </c>
      <c r="L1115" s="7">
        <f t="shared" si="1"/>
        <v>-1.9230769230769232E-2</v>
      </c>
      <c r="M1115" s="34">
        <f t="shared" ref="M1115:M1118" si="730">ROUND(E1115*1/6,)</f>
        <v>9</v>
      </c>
      <c r="N1115" s="34" t="str">
        <f t="shared" ref="N1115:N1118" si="731">IF(F1115&gt;M1115, "Above Benchmark", "Below Benchmark")</f>
        <v>Above Benchmark</v>
      </c>
      <c r="O1115" s="34">
        <f t="shared" ref="O1115:O1118" si="732">ROUND(G1115*1/6,)</f>
        <v>9</v>
      </c>
      <c r="P1115" s="34" t="str">
        <f t="shared" ref="P1115:P1118" si="733">IF(H1115&gt;O1115,"Above Benchmark","Below Benchmark")</f>
        <v>Above Benchmark</v>
      </c>
    </row>
    <row r="1116" spans="1:16" ht="15.75" customHeight="1" x14ac:dyDescent="0.75">
      <c r="A1116" s="5" t="s">
        <v>742</v>
      </c>
      <c r="B1116" s="5" t="s">
        <v>149</v>
      </c>
      <c r="C1116" s="5" t="s">
        <v>18</v>
      </c>
      <c r="D1116" s="5" t="s">
        <v>21</v>
      </c>
      <c r="E1116" s="6">
        <v>42</v>
      </c>
      <c r="F1116" s="6">
        <v>10</v>
      </c>
      <c r="G1116" s="6">
        <v>41</v>
      </c>
      <c r="H1116" s="6">
        <v>13</v>
      </c>
      <c r="I1116" s="5" t="str">
        <f>VLOOKUP(B1116,Formulas_Majors!A$2:B$1000,2,FALSE)</f>
        <v>Liberal Arts</v>
      </c>
      <c r="J1116" s="5" t="s">
        <v>743</v>
      </c>
      <c r="K1116">
        <f t="shared" si="0"/>
        <v>-1</v>
      </c>
      <c r="L1116" s="7">
        <f t="shared" si="1"/>
        <v>-2.3809523809523808E-2</v>
      </c>
      <c r="M1116" s="34">
        <f t="shared" si="730"/>
        <v>7</v>
      </c>
      <c r="N1116" s="34" t="str">
        <f t="shared" si="731"/>
        <v>Above Benchmark</v>
      </c>
      <c r="O1116" s="34">
        <f t="shared" si="732"/>
        <v>7</v>
      </c>
      <c r="P1116" s="34" t="str">
        <f t="shared" si="733"/>
        <v>Above Benchmark</v>
      </c>
    </row>
    <row r="1117" spans="1:16" ht="15.75" customHeight="1" x14ac:dyDescent="0.75">
      <c r="A1117" s="5" t="s">
        <v>742</v>
      </c>
      <c r="B1117" s="5" t="s">
        <v>150</v>
      </c>
      <c r="C1117" s="5" t="s">
        <v>18</v>
      </c>
      <c r="D1117" s="5" t="s">
        <v>21</v>
      </c>
      <c r="E1117" s="6">
        <v>94</v>
      </c>
      <c r="F1117" s="6">
        <v>24</v>
      </c>
      <c r="G1117" s="6">
        <v>83</v>
      </c>
      <c r="H1117" s="6">
        <v>27</v>
      </c>
      <c r="I1117" s="5" t="str">
        <f>VLOOKUP(B1117,Formulas_Majors!A$2:B$1000,2,FALSE)</f>
        <v>Performance and Fine Arts</v>
      </c>
      <c r="J1117" s="5"/>
      <c r="K1117">
        <f t="shared" si="0"/>
        <v>-11</v>
      </c>
      <c r="L1117" s="7">
        <f t="shared" si="1"/>
        <v>-0.11702127659574468</v>
      </c>
      <c r="M1117" s="34">
        <f t="shared" si="730"/>
        <v>16</v>
      </c>
      <c r="N1117" s="34" t="str">
        <f t="shared" si="731"/>
        <v>Above Benchmark</v>
      </c>
      <c r="O1117" s="34">
        <f t="shared" si="732"/>
        <v>14</v>
      </c>
      <c r="P1117" s="34" t="str">
        <f t="shared" si="733"/>
        <v>Above Benchmark</v>
      </c>
    </row>
    <row r="1118" spans="1:16" ht="15.75" customHeight="1" x14ac:dyDescent="0.75">
      <c r="A1118" s="5" t="s">
        <v>742</v>
      </c>
      <c r="B1118" s="5" t="s">
        <v>150</v>
      </c>
      <c r="C1118" s="5" t="s">
        <v>18</v>
      </c>
      <c r="D1118" s="5" t="s">
        <v>151</v>
      </c>
      <c r="E1118" s="6">
        <v>45</v>
      </c>
      <c r="F1118" s="6">
        <v>9</v>
      </c>
      <c r="G1118" s="6">
        <v>57</v>
      </c>
      <c r="H1118" s="6">
        <v>12</v>
      </c>
      <c r="I1118" s="5" t="str">
        <f>VLOOKUP(B1118,Formulas_Majors!A$2:B$1000,2,FALSE)</f>
        <v>Performance and Fine Arts</v>
      </c>
      <c r="J1118" s="5"/>
      <c r="K1118">
        <f t="shared" si="0"/>
        <v>12</v>
      </c>
      <c r="L1118" s="7">
        <f t="shared" si="1"/>
        <v>0.26666666666666666</v>
      </c>
      <c r="M1118" s="34">
        <f t="shared" si="730"/>
        <v>8</v>
      </c>
      <c r="N1118" s="34" t="str">
        <f t="shared" si="731"/>
        <v>Above Benchmark</v>
      </c>
      <c r="O1118" s="34">
        <f t="shared" si="732"/>
        <v>10</v>
      </c>
      <c r="P1118" s="34" t="str">
        <f t="shared" si="733"/>
        <v>Above Benchmark</v>
      </c>
    </row>
    <row r="1119" spans="1:16" ht="15.75" customHeight="1" x14ac:dyDescent="0.75">
      <c r="A1119" s="5" t="s">
        <v>742</v>
      </c>
      <c r="B1119" s="5" t="s">
        <v>150</v>
      </c>
      <c r="C1119" s="5" t="s">
        <v>14</v>
      </c>
      <c r="D1119" s="5" t="s">
        <v>23</v>
      </c>
      <c r="E1119" s="6">
        <v>6</v>
      </c>
      <c r="F1119" s="6">
        <v>0</v>
      </c>
      <c r="G1119" s="6">
        <v>8</v>
      </c>
      <c r="H1119" s="6">
        <v>0</v>
      </c>
      <c r="I1119" s="5" t="str">
        <f>VLOOKUP(B1119,Formulas_Majors!A$2:B$1000,2,FALSE)</f>
        <v>Performance and Fine Arts</v>
      </c>
      <c r="J1119" s="5"/>
      <c r="K1119">
        <f t="shared" si="0"/>
        <v>2</v>
      </c>
      <c r="L1119" s="7">
        <f t="shared" si="1"/>
        <v>0.33333333333333331</v>
      </c>
      <c r="M1119" s="34">
        <f t="shared" ref="M1119:M1120" si="734">ROUND(E1119*1/3,)</f>
        <v>2</v>
      </c>
      <c r="N1119" s="34" t="str">
        <f t="shared" ref="N1119:N1120" si="735">IF(F1119&gt;M1119,"Above Benchmark","Below Benchmark")</f>
        <v>Below Benchmark</v>
      </c>
      <c r="O1119" s="34">
        <f t="shared" ref="O1119:O1120" si="736">ROUND(G1119*1/3,)</f>
        <v>3</v>
      </c>
      <c r="P1119" s="34" t="str">
        <f t="shared" ref="P1119:P1120" si="737">IF(H1119&gt;O1119,"Above Benchmark", "Below Benchmark")</f>
        <v>Below Benchmark</v>
      </c>
    </row>
    <row r="1120" spans="1:16" ht="15.75" customHeight="1" x14ac:dyDescent="0.75">
      <c r="A1120" s="5" t="s">
        <v>742</v>
      </c>
      <c r="B1120" s="5" t="s">
        <v>150</v>
      </c>
      <c r="C1120" s="5" t="s">
        <v>14</v>
      </c>
      <c r="D1120" s="5" t="s">
        <v>152</v>
      </c>
      <c r="E1120" s="6">
        <v>13</v>
      </c>
      <c r="F1120" s="6">
        <v>3</v>
      </c>
      <c r="G1120" s="6">
        <v>9</v>
      </c>
      <c r="H1120" s="6">
        <v>4</v>
      </c>
      <c r="I1120" s="5" t="str">
        <f>VLOOKUP(B1120,Formulas_Majors!A$2:B$1000,2,FALSE)</f>
        <v>Performance and Fine Arts</v>
      </c>
      <c r="J1120" s="5"/>
      <c r="K1120">
        <f t="shared" si="0"/>
        <v>-4</v>
      </c>
      <c r="L1120" s="7">
        <f t="shared" si="1"/>
        <v>-0.30769230769230771</v>
      </c>
      <c r="M1120" s="34">
        <f t="shared" si="734"/>
        <v>4</v>
      </c>
      <c r="N1120" s="34" t="str">
        <f t="shared" si="735"/>
        <v>Below Benchmark</v>
      </c>
      <c r="O1120" s="34">
        <f t="shared" si="736"/>
        <v>3</v>
      </c>
      <c r="P1120" s="34" t="str">
        <f t="shared" si="737"/>
        <v>Above Benchmark</v>
      </c>
    </row>
    <row r="1121" spans="1:16" ht="15.75" customHeight="1" x14ac:dyDescent="0.75">
      <c r="A1121" s="5" t="s">
        <v>742</v>
      </c>
      <c r="B1121" s="5" t="s">
        <v>156</v>
      </c>
      <c r="C1121" s="5" t="s">
        <v>18</v>
      </c>
      <c r="D1121" s="5" t="s">
        <v>21</v>
      </c>
      <c r="E1121" s="6">
        <v>1</v>
      </c>
      <c r="F1121" s="6">
        <v>0</v>
      </c>
      <c r="G1121" s="6">
        <v>7</v>
      </c>
      <c r="H1121" s="6">
        <v>0</v>
      </c>
      <c r="I1121" s="5" t="str">
        <f>VLOOKUP(B1121,Formulas_Majors!A$2:B$1000,2,FALSE)</f>
        <v>Education</v>
      </c>
      <c r="J1121" s="5"/>
      <c r="K1121">
        <f t="shared" si="0"/>
        <v>6</v>
      </c>
      <c r="L1121" s="7">
        <f t="shared" si="1"/>
        <v>6</v>
      </c>
      <c r="M1121" s="34">
        <f>ROUND(E1121*1/6,)</f>
        <v>0</v>
      </c>
      <c r="N1121" s="34" t="str">
        <f>IF(F1121&gt;M1121, "Above Benchmark", "Below Benchmark")</f>
        <v>Below Benchmark</v>
      </c>
      <c r="O1121" s="34">
        <f>ROUND(G1121*1/6,)</f>
        <v>1</v>
      </c>
      <c r="P1121" s="34" t="str">
        <f>IF(H1121&gt;O1121,"Above Benchmark","Below Benchmark")</f>
        <v>Below Benchmark</v>
      </c>
    </row>
    <row r="1122" spans="1:16" ht="15.75" customHeight="1" x14ac:dyDescent="0.75">
      <c r="A1122" s="5" t="s">
        <v>742</v>
      </c>
      <c r="B1122" s="5" t="s">
        <v>156</v>
      </c>
      <c r="C1122" s="5" t="s">
        <v>14</v>
      </c>
      <c r="D1122" s="5" t="s">
        <v>23</v>
      </c>
      <c r="E1122" s="6">
        <v>11</v>
      </c>
      <c r="F1122" s="6">
        <v>3</v>
      </c>
      <c r="G1122" s="6">
        <v>7</v>
      </c>
      <c r="H1122" s="6">
        <v>6</v>
      </c>
      <c r="I1122" s="5" t="str">
        <f>VLOOKUP(B1122,Formulas_Majors!A$2:B$1000,2,FALSE)</f>
        <v>Education</v>
      </c>
      <c r="J1122" s="5"/>
      <c r="K1122">
        <f t="shared" si="0"/>
        <v>-4</v>
      </c>
      <c r="L1122" s="7">
        <f t="shared" si="1"/>
        <v>-0.36363636363636365</v>
      </c>
      <c r="M1122" s="34">
        <f>ROUND(E1122*1/3,)</f>
        <v>4</v>
      </c>
      <c r="N1122" s="34" t="str">
        <f>IF(F1122&gt;M1122,"Above Benchmark","Below Benchmark")</f>
        <v>Below Benchmark</v>
      </c>
      <c r="O1122" s="34">
        <f>ROUND(G1122*1/3,)</f>
        <v>2</v>
      </c>
      <c r="P1122" s="34" t="str">
        <f>IF(H1122&gt;O1122,"Above Benchmark", "Below Benchmark")</f>
        <v>Above Benchmark</v>
      </c>
    </row>
    <row r="1123" spans="1:16" ht="15.75" customHeight="1" x14ac:dyDescent="0.75">
      <c r="A1123" s="5" t="s">
        <v>742</v>
      </c>
      <c r="B1123" s="5" t="s">
        <v>746</v>
      </c>
      <c r="C1123" s="5" t="s">
        <v>73</v>
      </c>
      <c r="D1123" s="5" t="s">
        <v>158</v>
      </c>
      <c r="E1123" s="6">
        <v>5</v>
      </c>
      <c r="F1123" s="6">
        <v>3</v>
      </c>
      <c r="G1123" s="6">
        <v>16</v>
      </c>
      <c r="H1123" s="6">
        <v>10</v>
      </c>
      <c r="I1123" s="5" t="str">
        <f>VLOOKUP(B1123,Formulas_Majors!A$2:B$1000,2,FALSE)</f>
        <v>Education</v>
      </c>
      <c r="J1123" s="5"/>
      <c r="K1123">
        <f t="shared" si="0"/>
        <v>11</v>
      </c>
      <c r="L1123" s="7">
        <f t="shared" si="1"/>
        <v>2.2000000000000002</v>
      </c>
      <c r="M1123" s="37"/>
      <c r="N1123" s="37"/>
      <c r="O1123" s="38"/>
      <c r="P1123" s="38"/>
    </row>
    <row r="1124" spans="1:16" ht="15.75" customHeight="1" x14ac:dyDescent="0.75">
      <c r="A1124" s="5" t="s">
        <v>742</v>
      </c>
      <c r="B1124" s="5" t="s">
        <v>160</v>
      </c>
      <c r="C1124" s="5" t="s">
        <v>18</v>
      </c>
      <c r="D1124" s="5" t="s">
        <v>21</v>
      </c>
      <c r="E1124" s="6">
        <v>343</v>
      </c>
      <c r="F1124" s="6">
        <v>0</v>
      </c>
      <c r="G1124" s="6">
        <v>137</v>
      </c>
      <c r="H1124" s="6">
        <v>48</v>
      </c>
      <c r="I1124" s="5" t="str">
        <f>VLOOKUP(B1124,Formulas_Majors!A$2:B$1000,2,FALSE)</f>
        <v>Natural Sciences</v>
      </c>
      <c r="J1124" s="5" t="s">
        <v>743</v>
      </c>
      <c r="K1124">
        <f t="shared" si="0"/>
        <v>-206</v>
      </c>
      <c r="L1124" s="7">
        <f t="shared" si="1"/>
        <v>-0.6005830903790087</v>
      </c>
      <c r="M1124" s="34">
        <f t="shared" ref="M1124:M1125" si="738">ROUND(E1124*1/6,)</f>
        <v>57</v>
      </c>
      <c r="N1124" s="34" t="str">
        <f t="shared" ref="N1124:N1125" si="739">IF(F1124&gt;M1124, "Above Benchmark", "Below Benchmark")</f>
        <v>Below Benchmark</v>
      </c>
      <c r="O1124" s="34">
        <f t="shared" ref="O1124:O1125" si="740">ROUND(G1124*1/6,)</f>
        <v>23</v>
      </c>
      <c r="P1124" s="34" t="str">
        <f t="shared" ref="P1124:P1125" si="741">IF(H1124&gt;O1124,"Above Benchmark","Below Benchmark")</f>
        <v>Above Benchmark</v>
      </c>
    </row>
    <row r="1125" spans="1:16" ht="15.75" customHeight="1" x14ac:dyDescent="0.75">
      <c r="A1125" s="5" t="s">
        <v>742</v>
      </c>
      <c r="B1125" s="5" t="s">
        <v>160</v>
      </c>
      <c r="C1125" s="5" t="s">
        <v>18</v>
      </c>
      <c r="D1125" s="5" t="s">
        <v>21</v>
      </c>
      <c r="E1125" s="6">
        <v>4</v>
      </c>
      <c r="F1125" s="6">
        <v>0</v>
      </c>
      <c r="G1125" s="6">
        <v>0</v>
      </c>
      <c r="H1125" s="6">
        <v>0</v>
      </c>
      <c r="I1125" s="5" t="str">
        <f>VLOOKUP(B1125,Formulas_Majors!A$2:B$1000,2,FALSE)</f>
        <v>Natural Sciences</v>
      </c>
      <c r="J1125" s="5" t="s">
        <v>743</v>
      </c>
      <c r="K1125">
        <f t="shared" si="0"/>
        <v>-4</v>
      </c>
      <c r="L1125" s="7">
        <f t="shared" si="1"/>
        <v>-1</v>
      </c>
      <c r="M1125" s="34">
        <f t="shared" si="738"/>
        <v>1</v>
      </c>
      <c r="N1125" s="34" t="str">
        <f t="shared" si="739"/>
        <v>Below Benchmark</v>
      </c>
      <c r="O1125" s="34">
        <f t="shared" si="740"/>
        <v>0</v>
      </c>
      <c r="P1125" s="34" t="str">
        <f t="shared" si="741"/>
        <v>Below Benchmark</v>
      </c>
    </row>
    <row r="1126" spans="1:16" ht="15.75" customHeight="1" x14ac:dyDescent="0.75">
      <c r="A1126" s="5" t="s">
        <v>742</v>
      </c>
      <c r="B1126" s="5" t="s">
        <v>160</v>
      </c>
      <c r="C1126" s="5" t="s">
        <v>14</v>
      </c>
      <c r="D1126" s="5" t="s">
        <v>23</v>
      </c>
      <c r="E1126" s="6">
        <v>15</v>
      </c>
      <c r="F1126" s="6">
        <v>7</v>
      </c>
      <c r="G1126" s="6">
        <v>13</v>
      </c>
      <c r="H1126" s="6">
        <v>4</v>
      </c>
      <c r="I1126" s="5" t="str">
        <f>VLOOKUP(B1126,Formulas_Majors!A$2:B$1000,2,FALSE)</f>
        <v>Natural Sciences</v>
      </c>
      <c r="J1126" s="5" t="s">
        <v>743</v>
      </c>
      <c r="K1126">
        <f t="shared" si="0"/>
        <v>-2</v>
      </c>
      <c r="L1126" s="7">
        <f t="shared" si="1"/>
        <v>-0.13333333333333333</v>
      </c>
      <c r="M1126" s="34">
        <f t="shared" ref="M1126:M1127" si="742">ROUND(E1126*1/3,)</f>
        <v>5</v>
      </c>
      <c r="N1126" s="34" t="str">
        <f t="shared" ref="N1126:N1127" si="743">IF(F1126&gt;M1126,"Above Benchmark","Below Benchmark")</f>
        <v>Above Benchmark</v>
      </c>
      <c r="O1126" s="34">
        <f t="shared" ref="O1126:O1127" si="744">ROUND(G1126*1/3,)</f>
        <v>4</v>
      </c>
      <c r="P1126" s="34" t="str">
        <f t="shared" ref="P1126:P1127" si="745">IF(H1126&gt;O1126,"Above Benchmark", "Below Benchmark")</f>
        <v>Below Benchmark</v>
      </c>
    </row>
    <row r="1127" spans="1:16" ht="15.75" customHeight="1" x14ac:dyDescent="0.75">
      <c r="A1127" s="5" t="s">
        <v>742</v>
      </c>
      <c r="B1127" s="5" t="s">
        <v>160</v>
      </c>
      <c r="C1127" s="5" t="s">
        <v>14</v>
      </c>
      <c r="D1127" s="5" t="s">
        <v>16</v>
      </c>
      <c r="E1127" s="6">
        <v>4</v>
      </c>
      <c r="F1127" s="6">
        <v>0</v>
      </c>
      <c r="G1127" s="6">
        <v>8</v>
      </c>
      <c r="H1127" s="6">
        <v>0</v>
      </c>
      <c r="I1127" s="5" t="str">
        <f>VLOOKUP(B1127,Formulas_Majors!A$2:B$1000,2,FALSE)</f>
        <v>Natural Sciences</v>
      </c>
      <c r="J1127" s="5" t="s">
        <v>743</v>
      </c>
      <c r="K1127">
        <f t="shared" si="0"/>
        <v>4</v>
      </c>
      <c r="L1127" s="7">
        <f t="shared" si="1"/>
        <v>1</v>
      </c>
      <c r="M1127" s="34">
        <f t="shared" si="742"/>
        <v>1</v>
      </c>
      <c r="N1127" s="34" t="str">
        <f t="shared" si="743"/>
        <v>Below Benchmark</v>
      </c>
      <c r="O1127" s="34">
        <f t="shared" si="744"/>
        <v>3</v>
      </c>
      <c r="P1127" s="34" t="str">
        <f t="shared" si="745"/>
        <v>Below Benchmark</v>
      </c>
    </row>
    <row r="1128" spans="1:16" ht="15.75" customHeight="1" x14ac:dyDescent="0.75">
      <c r="A1128" s="5" t="s">
        <v>742</v>
      </c>
      <c r="B1128" s="5" t="s">
        <v>161</v>
      </c>
      <c r="C1128" s="5" t="s">
        <v>18</v>
      </c>
      <c r="D1128" s="5" t="s">
        <v>21</v>
      </c>
      <c r="E1128" s="6">
        <v>4</v>
      </c>
      <c r="F1128" s="6">
        <v>0</v>
      </c>
      <c r="G1128" s="6">
        <v>7</v>
      </c>
      <c r="H1128" s="6">
        <v>0</v>
      </c>
      <c r="I1128" s="5" t="str">
        <f>VLOOKUP(B1128,Formulas_Majors!A$2:B$1000,2,FALSE)</f>
        <v>Education</v>
      </c>
      <c r="J1128" s="5"/>
      <c r="K1128">
        <f t="shared" si="0"/>
        <v>3</v>
      </c>
      <c r="L1128" s="7">
        <f t="shared" si="1"/>
        <v>0.75</v>
      </c>
      <c r="M1128" s="34">
        <f>ROUND(E1128*1/6,)</f>
        <v>1</v>
      </c>
      <c r="N1128" s="34" t="str">
        <f>IF(F1128&gt;M1128, "Above Benchmark", "Below Benchmark")</f>
        <v>Below Benchmark</v>
      </c>
      <c r="O1128" s="34">
        <f>ROUND(G1128*1/6,)</f>
        <v>1</v>
      </c>
      <c r="P1128" s="34" t="str">
        <f>IF(H1128&gt;O1128,"Above Benchmark","Below Benchmark")</f>
        <v>Below Benchmark</v>
      </c>
    </row>
    <row r="1129" spans="1:16" ht="15.75" customHeight="1" x14ac:dyDescent="0.75">
      <c r="A1129" s="5" t="s">
        <v>742</v>
      </c>
      <c r="B1129" s="5" t="s">
        <v>747</v>
      </c>
      <c r="C1129" s="5" t="s">
        <v>14</v>
      </c>
      <c r="D1129" s="5" t="s">
        <v>16</v>
      </c>
      <c r="E1129" s="6">
        <v>95</v>
      </c>
      <c r="F1129" s="6">
        <v>34</v>
      </c>
      <c r="G1129" s="6">
        <v>81</v>
      </c>
      <c r="H1129" s="6">
        <v>53</v>
      </c>
      <c r="I1129" s="5" t="str">
        <f>VLOOKUP(B1129,Formulas_Majors!A$2:B$1000,2,FALSE)</f>
        <v>Business-Other</v>
      </c>
      <c r="J1129" s="5" t="s">
        <v>743</v>
      </c>
      <c r="K1129">
        <f t="shared" si="0"/>
        <v>-14</v>
      </c>
      <c r="L1129" s="7">
        <f t="shared" si="1"/>
        <v>-0.14736842105263157</v>
      </c>
      <c r="M1129" s="34">
        <f>ROUND(E1129*1/3,)</f>
        <v>32</v>
      </c>
      <c r="N1129" s="34" t="str">
        <f>IF(F1129&gt;M1129,"Above Benchmark","Below Benchmark")</f>
        <v>Above Benchmark</v>
      </c>
      <c r="O1129" s="34">
        <f>ROUND(G1129*1/3,)</f>
        <v>27</v>
      </c>
      <c r="P1129" s="34" t="str">
        <f>IF(H1129&gt;O1129,"Above Benchmark", "Below Benchmark")</f>
        <v>Above Benchmark</v>
      </c>
    </row>
    <row r="1130" spans="1:16" ht="15.75" customHeight="1" x14ac:dyDescent="0.75">
      <c r="A1130" s="5" t="s">
        <v>742</v>
      </c>
      <c r="B1130" s="5" t="s">
        <v>82</v>
      </c>
      <c r="C1130" s="5" t="s">
        <v>18</v>
      </c>
      <c r="D1130" s="5" t="s">
        <v>19</v>
      </c>
      <c r="E1130" s="6">
        <v>811</v>
      </c>
      <c r="F1130" s="6">
        <v>263</v>
      </c>
      <c r="G1130" s="6">
        <v>824</v>
      </c>
      <c r="H1130" s="6">
        <v>297</v>
      </c>
      <c r="I1130" s="5" t="str">
        <f>VLOOKUP(B1130,Formulas_Majors!A$2:B$1000,2,FALSE)</f>
        <v>Business-Other</v>
      </c>
      <c r="J1130" s="5" t="s">
        <v>743</v>
      </c>
      <c r="K1130">
        <f t="shared" si="0"/>
        <v>13</v>
      </c>
      <c r="L1130" s="7">
        <f t="shared" si="1"/>
        <v>1.6029593094944512E-2</v>
      </c>
      <c r="M1130" s="34">
        <f t="shared" ref="M1130:M1136" si="746">ROUND(E1130*1/6,)</f>
        <v>135</v>
      </c>
      <c r="N1130" s="34" t="str">
        <f t="shared" ref="N1130:N1136" si="747">IF(F1130&gt;M1130, "Above Benchmark", "Below Benchmark")</f>
        <v>Above Benchmark</v>
      </c>
      <c r="O1130" s="34">
        <f t="shared" ref="O1130:O1136" si="748">ROUND(G1130*1/6,)</f>
        <v>137</v>
      </c>
      <c r="P1130" s="34" t="str">
        <f t="shared" ref="P1130:P1136" si="749">IF(H1130&gt;O1130,"Above Benchmark","Below Benchmark")</f>
        <v>Above Benchmark</v>
      </c>
    </row>
    <row r="1131" spans="1:16" ht="15.75" customHeight="1" x14ac:dyDescent="0.75">
      <c r="A1131" s="5" t="s">
        <v>742</v>
      </c>
      <c r="B1131" s="5" t="s">
        <v>164</v>
      </c>
      <c r="C1131" s="5" t="s">
        <v>18</v>
      </c>
      <c r="D1131" s="5" t="s">
        <v>21</v>
      </c>
      <c r="E1131" s="6">
        <v>77</v>
      </c>
      <c r="F1131" s="6">
        <v>15</v>
      </c>
      <c r="G1131" s="6">
        <v>85</v>
      </c>
      <c r="H1131" s="6">
        <v>18</v>
      </c>
      <c r="I1131" s="5" t="str">
        <f>VLOOKUP(B1131,Formulas_Majors!A$2:B$1000,2,FALSE)</f>
        <v>Natural Sciences</v>
      </c>
      <c r="J1131" s="5" t="s">
        <v>743</v>
      </c>
      <c r="K1131">
        <f t="shared" si="0"/>
        <v>8</v>
      </c>
      <c r="L1131" s="7">
        <f t="shared" si="1"/>
        <v>0.1038961038961039</v>
      </c>
      <c r="M1131" s="34">
        <f t="shared" si="746"/>
        <v>13</v>
      </c>
      <c r="N1131" s="34" t="str">
        <f t="shared" si="747"/>
        <v>Above Benchmark</v>
      </c>
      <c r="O1131" s="34">
        <f t="shared" si="748"/>
        <v>14</v>
      </c>
      <c r="P1131" s="34" t="str">
        <f t="shared" si="749"/>
        <v>Above Benchmark</v>
      </c>
    </row>
    <row r="1132" spans="1:16" ht="15.75" customHeight="1" x14ac:dyDescent="0.75">
      <c r="A1132" s="5" t="s">
        <v>742</v>
      </c>
      <c r="B1132" s="5" t="s">
        <v>164</v>
      </c>
      <c r="C1132" s="5" t="s">
        <v>18</v>
      </c>
      <c r="D1132" s="5" t="s">
        <v>37</v>
      </c>
      <c r="E1132" s="6">
        <v>34</v>
      </c>
      <c r="F1132" s="6">
        <v>13</v>
      </c>
      <c r="G1132" s="6">
        <v>43</v>
      </c>
      <c r="H1132" s="6">
        <v>6</v>
      </c>
      <c r="I1132" s="5" t="str">
        <f>VLOOKUP(B1132,Formulas_Majors!A$2:B$1000,2,FALSE)</f>
        <v>Natural Sciences</v>
      </c>
      <c r="J1132" s="5" t="s">
        <v>743</v>
      </c>
      <c r="K1132">
        <f t="shared" si="0"/>
        <v>9</v>
      </c>
      <c r="L1132" s="7">
        <f t="shared" si="1"/>
        <v>0.26470588235294118</v>
      </c>
      <c r="M1132" s="34">
        <f t="shared" si="746"/>
        <v>6</v>
      </c>
      <c r="N1132" s="34" t="str">
        <f t="shared" si="747"/>
        <v>Above Benchmark</v>
      </c>
      <c r="O1132" s="34">
        <f t="shared" si="748"/>
        <v>7</v>
      </c>
      <c r="P1132" s="34" t="str">
        <f t="shared" si="749"/>
        <v>Below Benchmark</v>
      </c>
    </row>
    <row r="1133" spans="1:16" ht="15.75" customHeight="1" x14ac:dyDescent="0.75">
      <c r="A1133" s="5" t="s">
        <v>742</v>
      </c>
      <c r="B1133" s="5" t="s">
        <v>411</v>
      </c>
      <c r="C1133" s="5" t="s">
        <v>18</v>
      </c>
      <c r="D1133" s="5" t="s">
        <v>21</v>
      </c>
      <c r="E1133" s="6">
        <v>1</v>
      </c>
      <c r="F1133" s="6">
        <v>0</v>
      </c>
      <c r="G1133" s="6">
        <v>5</v>
      </c>
      <c r="H1133" s="6">
        <v>0</v>
      </c>
      <c r="I1133" s="5" t="str">
        <f>VLOOKUP(B1133,Formulas_Majors!A$2:B$1000,2,FALSE)</f>
        <v>Liberal Arts</v>
      </c>
      <c r="J1133" s="5"/>
      <c r="K1133">
        <f t="shared" si="0"/>
        <v>4</v>
      </c>
      <c r="L1133" s="7">
        <f t="shared" si="1"/>
        <v>4</v>
      </c>
      <c r="M1133" s="34">
        <f t="shared" si="746"/>
        <v>0</v>
      </c>
      <c r="N1133" s="34" t="str">
        <f t="shared" si="747"/>
        <v>Below Benchmark</v>
      </c>
      <c r="O1133" s="34">
        <f t="shared" si="748"/>
        <v>1</v>
      </c>
      <c r="P1133" s="34" t="str">
        <f t="shared" si="749"/>
        <v>Below Benchmark</v>
      </c>
    </row>
    <row r="1134" spans="1:16" ht="15.75" customHeight="1" x14ac:dyDescent="0.75">
      <c r="A1134" s="5" t="s">
        <v>742</v>
      </c>
      <c r="B1134" s="5" t="s">
        <v>748</v>
      </c>
      <c r="C1134" s="5" t="s">
        <v>18</v>
      </c>
      <c r="D1134" s="5" t="s">
        <v>37</v>
      </c>
      <c r="E1134" s="6">
        <v>52</v>
      </c>
      <c r="F1134" s="6">
        <v>9</v>
      </c>
      <c r="G1134" s="6">
        <v>59</v>
      </c>
      <c r="H1134" s="6">
        <v>7</v>
      </c>
      <c r="I1134" s="5" t="str">
        <f>VLOOKUP(B1134,Formulas_Majors!A$2:B$1000,2,FALSE)</f>
        <v>Tech</v>
      </c>
      <c r="J1134" s="5"/>
      <c r="K1134">
        <f t="shared" si="0"/>
        <v>7</v>
      </c>
      <c r="L1134" s="7">
        <f t="shared" si="1"/>
        <v>0.13461538461538461</v>
      </c>
      <c r="M1134" s="34">
        <f t="shared" si="746"/>
        <v>9</v>
      </c>
      <c r="N1134" s="34" t="str">
        <f t="shared" si="747"/>
        <v>Below Benchmark</v>
      </c>
      <c r="O1134" s="34">
        <f t="shared" si="748"/>
        <v>10</v>
      </c>
      <c r="P1134" s="34" t="str">
        <f t="shared" si="749"/>
        <v>Below Benchmark</v>
      </c>
    </row>
    <row r="1135" spans="1:16" ht="15.75" customHeight="1" x14ac:dyDescent="0.75">
      <c r="A1135" s="5" t="s">
        <v>742</v>
      </c>
      <c r="B1135" s="5" t="s">
        <v>29</v>
      </c>
      <c r="C1135" s="5" t="s">
        <v>18</v>
      </c>
      <c r="D1135" s="5" t="s">
        <v>37</v>
      </c>
      <c r="E1135" s="6">
        <v>244</v>
      </c>
      <c r="F1135" s="6">
        <v>56</v>
      </c>
      <c r="G1135" s="6">
        <v>245</v>
      </c>
      <c r="H1135" s="6">
        <v>70</v>
      </c>
      <c r="I1135" s="5" t="str">
        <f>VLOOKUP(B1135,Formulas_Majors!A$2:B$1000,2,FALSE)</f>
        <v>Tech</v>
      </c>
      <c r="J1135" s="5"/>
      <c r="K1135">
        <f t="shared" si="0"/>
        <v>1</v>
      </c>
      <c r="L1135" s="7">
        <f t="shared" si="1"/>
        <v>4.0983606557377051E-3</v>
      </c>
      <c r="M1135" s="34">
        <f t="shared" si="746"/>
        <v>41</v>
      </c>
      <c r="N1135" s="34" t="str">
        <f t="shared" si="747"/>
        <v>Above Benchmark</v>
      </c>
      <c r="O1135" s="34">
        <f t="shared" si="748"/>
        <v>41</v>
      </c>
      <c r="P1135" s="34" t="str">
        <f t="shared" si="749"/>
        <v>Above Benchmark</v>
      </c>
    </row>
    <row r="1136" spans="1:16" ht="15.75" customHeight="1" x14ac:dyDescent="0.75">
      <c r="A1136" s="5" t="s">
        <v>742</v>
      </c>
      <c r="B1136" s="5" t="s">
        <v>88</v>
      </c>
      <c r="C1136" s="5" t="s">
        <v>18</v>
      </c>
      <c r="D1136" s="5" t="s">
        <v>37</v>
      </c>
      <c r="E1136" s="6">
        <v>311</v>
      </c>
      <c r="F1136" s="6">
        <v>62</v>
      </c>
      <c r="G1136" s="6">
        <v>334</v>
      </c>
      <c r="H1136" s="6">
        <v>77</v>
      </c>
      <c r="I1136" s="5" t="str">
        <f>VLOOKUP(B1136,Formulas_Majors!A$2:B$1000,2,FALSE)</f>
        <v>Tech</v>
      </c>
      <c r="J1136" s="5" t="s">
        <v>743</v>
      </c>
      <c r="K1136">
        <f t="shared" si="0"/>
        <v>23</v>
      </c>
      <c r="L1136" s="7">
        <f t="shared" si="1"/>
        <v>7.3954983922829579E-2</v>
      </c>
      <c r="M1136" s="34">
        <f t="shared" si="746"/>
        <v>52</v>
      </c>
      <c r="N1136" s="34" t="str">
        <f t="shared" si="747"/>
        <v>Above Benchmark</v>
      </c>
      <c r="O1136" s="34">
        <f t="shared" si="748"/>
        <v>56</v>
      </c>
      <c r="P1136" s="34" t="str">
        <f t="shared" si="749"/>
        <v>Above Benchmark</v>
      </c>
    </row>
    <row r="1137" spans="1:16" ht="15.75" customHeight="1" x14ac:dyDescent="0.75">
      <c r="A1137" s="5" t="s">
        <v>742</v>
      </c>
      <c r="B1137" s="5" t="s">
        <v>88</v>
      </c>
      <c r="C1137" s="5" t="s">
        <v>14</v>
      </c>
      <c r="D1137" s="5" t="s">
        <v>16</v>
      </c>
      <c r="E1137" s="6">
        <v>16</v>
      </c>
      <c r="F1137" s="6">
        <v>4</v>
      </c>
      <c r="G1137" s="6">
        <v>15</v>
      </c>
      <c r="H1137" s="6">
        <v>2</v>
      </c>
      <c r="I1137" s="5" t="str">
        <f>VLOOKUP(B1137,Formulas_Majors!A$2:B$1000,2,FALSE)</f>
        <v>Tech</v>
      </c>
      <c r="J1137" s="5" t="s">
        <v>743</v>
      </c>
      <c r="K1137">
        <f t="shared" si="0"/>
        <v>-1</v>
      </c>
      <c r="L1137" s="7">
        <f t="shared" si="1"/>
        <v>-6.25E-2</v>
      </c>
      <c r="M1137" s="34">
        <f>ROUND(E1137*1/3,)</f>
        <v>5</v>
      </c>
      <c r="N1137" s="34" t="str">
        <f>IF(F1137&gt;M1137,"Above Benchmark","Below Benchmark")</f>
        <v>Below Benchmark</v>
      </c>
      <c r="O1137" s="34">
        <f>ROUND(G1137*1/3,)</f>
        <v>5</v>
      </c>
      <c r="P1137" s="34" t="str">
        <f>IF(H1137&gt;O1137,"Above Benchmark", "Below Benchmark")</f>
        <v>Below Benchmark</v>
      </c>
    </row>
    <row r="1138" spans="1:16" ht="15.75" customHeight="1" x14ac:dyDescent="0.75">
      <c r="A1138" s="5" t="s">
        <v>742</v>
      </c>
      <c r="B1138" s="5" t="s">
        <v>88</v>
      </c>
      <c r="C1138" s="5" t="s">
        <v>18</v>
      </c>
      <c r="D1138" s="5" t="s">
        <v>21</v>
      </c>
      <c r="E1138" s="6">
        <v>21</v>
      </c>
      <c r="F1138" s="6">
        <v>5</v>
      </c>
      <c r="G1138" s="6">
        <v>35</v>
      </c>
      <c r="H1138" s="6">
        <v>4</v>
      </c>
      <c r="I1138" s="5" t="str">
        <f>VLOOKUP(B1138,Formulas_Majors!A$2:B$1000,2,FALSE)</f>
        <v>Tech</v>
      </c>
      <c r="J1138" s="5" t="s">
        <v>743</v>
      </c>
      <c r="K1138">
        <f t="shared" si="0"/>
        <v>14</v>
      </c>
      <c r="L1138" s="7">
        <f t="shared" si="1"/>
        <v>0.66666666666666663</v>
      </c>
      <c r="M1138" s="34">
        <f>ROUND(E1138*1/6,)</f>
        <v>4</v>
      </c>
      <c r="N1138" s="34" t="str">
        <f>IF(F1138&gt;M1138, "Above Benchmark", "Below Benchmark")</f>
        <v>Above Benchmark</v>
      </c>
      <c r="O1138" s="34">
        <f>ROUND(G1138*1/6,)</f>
        <v>6</v>
      </c>
      <c r="P1138" s="34" t="str">
        <f>IF(H1138&gt;O1138,"Above Benchmark","Below Benchmark")</f>
        <v>Below Benchmark</v>
      </c>
    </row>
    <row r="1139" spans="1:16" ht="15.75" customHeight="1" x14ac:dyDescent="0.75">
      <c r="A1139" s="5" t="s">
        <v>742</v>
      </c>
      <c r="B1139" s="5" t="s">
        <v>749</v>
      </c>
      <c r="C1139" s="5" t="s">
        <v>14</v>
      </c>
      <c r="D1139" s="5" t="s">
        <v>41</v>
      </c>
      <c r="E1139" s="6">
        <v>118</v>
      </c>
      <c r="F1139" s="6">
        <v>26</v>
      </c>
      <c r="G1139" s="6">
        <v>107</v>
      </c>
      <c r="H1139" s="6">
        <v>34</v>
      </c>
      <c r="I1139" s="5" t="str">
        <f>VLOOKUP(B1139,Formulas_Majors!A$2:B$1000,2,FALSE)</f>
        <v>Education</v>
      </c>
      <c r="J1139" s="5"/>
      <c r="K1139">
        <f t="shared" si="0"/>
        <v>-11</v>
      </c>
      <c r="L1139" s="7">
        <f t="shared" si="1"/>
        <v>-9.3220338983050849E-2</v>
      </c>
      <c r="M1139" s="34">
        <f>ROUND(E1139*1/3,)</f>
        <v>39</v>
      </c>
      <c r="N1139" s="34" t="str">
        <f>IF(F1139&gt;M1139,"Above Benchmark","Below Benchmark")</f>
        <v>Below Benchmark</v>
      </c>
      <c r="O1139" s="34">
        <f>ROUND(G1139*1/3,)</f>
        <v>36</v>
      </c>
      <c r="P1139" s="34" t="str">
        <f>IF(H1139&gt;O1139,"Above Benchmark", "Below Benchmark")</f>
        <v>Below Benchmark</v>
      </c>
    </row>
    <row r="1140" spans="1:16" ht="15.75" customHeight="1" x14ac:dyDescent="0.75">
      <c r="A1140" s="5" t="s">
        <v>742</v>
      </c>
      <c r="B1140" s="5" t="s">
        <v>502</v>
      </c>
      <c r="C1140" s="5" t="s">
        <v>18</v>
      </c>
      <c r="D1140" s="5" t="s">
        <v>21</v>
      </c>
      <c r="E1140" s="6">
        <v>18</v>
      </c>
      <c r="F1140" s="6">
        <v>3</v>
      </c>
      <c r="G1140" s="6">
        <v>12</v>
      </c>
      <c r="H1140" s="6">
        <v>6</v>
      </c>
      <c r="I1140" s="5" t="str">
        <f>VLOOKUP(B1140,Formulas_Majors!A$2:B$1000,2,FALSE)</f>
        <v>Performance and Fine Arts</v>
      </c>
      <c r="J1140" s="5"/>
      <c r="K1140">
        <f t="shared" si="0"/>
        <v>-6</v>
      </c>
      <c r="L1140" s="7">
        <f t="shared" si="1"/>
        <v>-0.33333333333333331</v>
      </c>
      <c r="M1140" s="34">
        <f t="shared" ref="M1140:M1142" si="750">ROUND(E1140*1/6,)</f>
        <v>3</v>
      </c>
      <c r="N1140" s="34" t="str">
        <f t="shared" ref="N1140:N1142" si="751">IF(F1140&gt;M1140, "Above Benchmark", "Below Benchmark")</f>
        <v>Below Benchmark</v>
      </c>
      <c r="O1140" s="34">
        <f t="shared" ref="O1140:O1142" si="752">ROUND(G1140*1/6,)</f>
        <v>2</v>
      </c>
      <c r="P1140" s="34" t="str">
        <f t="shared" ref="P1140:P1142" si="753">IF(H1140&gt;O1140,"Above Benchmark","Below Benchmark")</f>
        <v>Above Benchmark</v>
      </c>
    </row>
    <row r="1141" spans="1:16" ht="15.75" customHeight="1" x14ac:dyDescent="0.75">
      <c r="A1141" s="5" t="s">
        <v>742</v>
      </c>
      <c r="B1141" s="5" t="s">
        <v>750</v>
      </c>
      <c r="C1141" s="5" t="s">
        <v>18</v>
      </c>
      <c r="D1141" s="5" t="s">
        <v>37</v>
      </c>
      <c r="E1141" s="6">
        <v>3</v>
      </c>
      <c r="F1141" s="6">
        <v>0</v>
      </c>
      <c r="G1141" s="6">
        <v>4</v>
      </c>
      <c r="H1141" s="6">
        <v>0</v>
      </c>
      <c r="I1141" s="5" t="str">
        <f>VLOOKUP(B1141,Formulas_Majors!A$2:B$1000,2,FALSE)</f>
        <v>Health</v>
      </c>
      <c r="J1141" s="5"/>
      <c r="K1141">
        <f t="shared" si="0"/>
        <v>1</v>
      </c>
      <c r="L1141" s="7">
        <f t="shared" si="1"/>
        <v>0.33333333333333331</v>
      </c>
      <c r="M1141" s="34">
        <f t="shared" si="750"/>
        <v>1</v>
      </c>
      <c r="N1141" s="34" t="str">
        <f t="shared" si="751"/>
        <v>Below Benchmark</v>
      </c>
      <c r="O1141" s="34">
        <f t="shared" si="752"/>
        <v>1</v>
      </c>
      <c r="P1141" s="34" t="str">
        <f t="shared" si="753"/>
        <v>Below Benchmark</v>
      </c>
    </row>
    <row r="1142" spans="1:16" ht="15.75" customHeight="1" x14ac:dyDescent="0.75">
      <c r="A1142" s="5" t="s">
        <v>742</v>
      </c>
      <c r="B1142" s="5" t="s">
        <v>750</v>
      </c>
      <c r="C1142" s="5" t="s">
        <v>18</v>
      </c>
      <c r="D1142" s="5" t="s">
        <v>37</v>
      </c>
      <c r="E1142" s="6">
        <v>283</v>
      </c>
      <c r="F1142" s="6">
        <v>87</v>
      </c>
      <c r="G1142" s="6">
        <v>259</v>
      </c>
      <c r="H1142" s="6">
        <v>83</v>
      </c>
      <c r="I1142" s="5" t="str">
        <f>VLOOKUP(B1142,Formulas_Majors!A$2:B$1000,2,FALSE)</f>
        <v>Health</v>
      </c>
      <c r="J1142" s="5"/>
      <c r="K1142">
        <f t="shared" si="0"/>
        <v>-24</v>
      </c>
      <c r="L1142" s="7">
        <f t="shared" si="1"/>
        <v>-8.4805653710247356E-2</v>
      </c>
      <c r="M1142" s="34">
        <f t="shared" si="750"/>
        <v>47</v>
      </c>
      <c r="N1142" s="34" t="str">
        <f t="shared" si="751"/>
        <v>Above Benchmark</v>
      </c>
      <c r="O1142" s="34">
        <f t="shared" si="752"/>
        <v>43</v>
      </c>
      <c r="P1142" s="34" t="str">
        <f t="shared" si="753"/>
        <v>Above Benchmark</v>
      </c>
    </row>
    <row r="1143" spans="1:16" ht="15.75" customHeight="1" x14ac:dyDescent="0.75">
      <c r="A1143" s="5" t="s">
        <v>742</v>
      </c>
      <c r="B1143" s="5" t="s">
        <v>331</v>
      </c>
      <c r="C1143" s="5" t="s">
        <v>14</v>
      </c>
      <c r="D1143" s="5" t="s">
        <v>41</v>
      </c>
      <c r="E1143" s="6">
        <v>69</v>
      </c>
      <c r="F1143" s="6">
        <v>20</v>
      </c>
      <c r="G1143" s="6">
        <v>56</v>
      </c>
      <c r="H1143" s="6">
        <v>26</v>
      </c>
      <c r="I1143" s="5" t="str">
        <f>VLOOKUP(B1143,Formulas_Majors!A$2:B$1000,2,FALSE)</f>
        <v>Education</v>
      </c>
      <c r="J1143" s="5"/>
      <c r="K1143">
        <f t="shared" si="0"/>
        <v>-13</v>
      </c>
      <c r="L1143" s="7">
        <f t="shared" si="1"/>
        <v>-0.18840579710144928</v>
      </c>
      <c r="M1143" s="34">
        <f t="shared" ref="M1143:M1144" si="754">ROUND(E1143*1/3,)</f>
        <v>23</v>
      </c>
      <c r="N1143" s="34" t="str">
        <f t="shared" ref="N1143:N1144" si="755">IF(F1143&gt;M1143,"Above Benchmark","Below Benchmark")</f>
        <v>Below Benchmark</v>
      </c>
      <c r="O1143" s="34">
        <f t="shared" ref="O1143:O1144" si="756">ROUND(G1143*1/3,)</f>
        <v>19</v>
      </c>
      <c r="P1143" s="34" t="str">
        <f t="shared" ref="P1143:P1144" si="757">IF(H1143&gt;O1143,"Above Benchmark", "Below Benchmark")</f>
        <v>Above Benchmark</v>
      </c>
    </row>
    <row r="1144" spans="1:16" ht="15.75" customHeight="1" x14ac:dyDescent="0.75">
      <c r="A1144" s="5" t="s">
        <v>742</v>
      </c>
      <c r="B1144" s="5" t="s">
        <v>751</v>
      </c>
      <c r="C1144" s="5" t="s">
        <v>14</v>
      </c>
      <c r="D1144" s="5" t="s">
        <v>41</v>
      </c>
      <c r="E1144" s="6">
        <v>44</v>
      </c>
      <c r="F1144" s="6">
        <v>9</v>
      </c>
      <c r="G1144" s="6">
        <v>52</v>
      </c>
      <c r="H1144" s="6">
        <v>12</v>
      </c>
      <c r="I1144" s="5" t="str">
        <f>VLOOKUP(B1144,Formulas_Majors!A$2:B$1000,2,FALSE)</f>
        <v>Education</v>
      </c>
      <c r="J1144" s="5"/>
      <c r="K1144">
        <f t="shared" si="0"/>
        <v>8</v>
      </c>
      <c r="L1144" s="7">
        <f t="shared" si="1"/>
        <v>0.18181818181818182</v>
      </c>
      <c r="M1144" s="34">
        <f t="shared" si="754"/>
        <v>15</v>
      </c>
      <c r="N1144" s="34" t="str">
        <f t="shared" si="755"/>
        <v>Below Benchmark</v>
      </c>
      <c r="O1144" s="34">
        <f t="shared" si="756"/>
        <v>17</v>
      </c>
      <c r="P1144" s="34" t="str">
        <f t="shared" si="757"/>
        <v>Below Benchmark</v>
      </c>
    </row>
    <row r="1145" spans="1:16" ht="15.75" customHeight="1" x14ac:dyDescent="0.75">
      <c r="A1145" s="5" t="s">
        <v>742</v>
      </c>
      <c r="B1145" s="5" t="s">
        <v>752</v>
      </c>
      <c r="C1145" s="5" t="s">
        <v>18</v>
      </c>
      <c r="D1145" s="5" t="s">
        <v>21</v>
      </c>
      <c r="E1145" s="6">
        <v>17</v>
      </c>
      <c r="F1145" s="6">
        <v>8</v>
      </c>
      <c r="G1145" s="6">
        <v>16</v>
      </c>
      <c r="H1145" s="6">
        <v>7</v>
      </c>
      <c r="I1145" s="5" t="str">
        <f>VLOOKUP(B1145,Formulas_Majors!A$2:B$1000,2,FALSE)</f>
        <v>Natural Sciences</v>
      </c>
      <c r="J1145" s="5" t="s">
        <v>743</v>
      </c>
      <c r="K1145">
        <f t="shared" si="0"/>
        <v>-1</v>
      </c>
      <c r="L1145" s="7">
        <f t="shared" si="1"/>
        <v>-5.8823529411764705E-2</v>
      </c>
      <c r="M1145" s="34">
        <f t="shared" ref="M1145:M1147" si="758">ROUND(E1145*1/6,)</f>
        <v>3</v>
      </c>
      <c r="N1145" s="34" t="str">
        <f t="shared" ref="N1145:N1147" si="759">IF(F1145&gt;M1145, "Above Benchmark", "Below Benchmark")</f>
        <v>Above Benchmark</v>
      </c>
      <c r="O1145" s="34">
        <f t="shared" ref="O1145:O1147" si="760">ROUND(G1145*1/6,)</f>
        <v>3</v>
      </c>
      <c r="P1145" s="34" t="str">
        <f t="shared" ref="P1145:P1147" si="761">IF(H1145&gt;O1145,"Above Benchmark","Below Benchmark")</f>
        <v>Above Benchmark</v>
      </c>
    </row>
    <row r="1146" spans="1:16" ht="15.75" customHeight="1" x14ac:dyDescent="0.75">
      <c r="A1146" s="5" t="s">
        <v>742</v>
      </c>
      <c r="B1146" s="5" t="s">
        <v>31</v>
      </c>
      <c r="C1146" s="5" t="s">
        <v>18</v>
      </c>
      <c r="D1146" s="5" t="s">
        <v>21</v>
      </c>
      <c r="E1146" s="6">
        <v>44</v>
      </c>
      <c r="F1146" s="6">
        <v>21</v>
      </c>
      <c r="G1146" s="6">
        <v>56</v>
      </c>
      <c r="H1146" s="6">
        <v>16</v>
      </c>
      <c r="I1146" s="5" t="str">
        <f>VLOOKUP(B1146,Formulas_Majors!A$2:B$1000,2,FALSE)</f>
        <v>Business-Other</v>
      </c>
      <c r="J1146" s="5" t="s">
        <v>743</v>
      </c>
      <c r="K1146">
        <f t="shared" si="0"/>
        <v>12</v>
      </c>
      <c r="L1146" s="7">
        <f t="shared" si="1"/>
        <v>0.27272727272727271</v>
      </c>
      <c r="M1146" s="34">
        <f t="shared" si="758"/>
        <v>7</v>
      </c>
      <c r="N1146" s="34" t="str">
        <f t="shared" si="759"/>
        <v>Above Benchmark</v>
      </c>
      <c r="O1146" s="34">
        <f t="shared" si="760"/>
        <v>9</v>
      </c>
      <c r="P1146" s="34" t="str">
        <f t="shared" si="761"/>
        <v>Above Benchmark</v>
      </c>
    </row>
    <row r="1147" spans="1:16" ht="15.75" customHeight="1" x14ac:dyDescent="0.75">
      <c r="A1147" s="5" t="s">
        <v>742</v>
      </c>
      <c r="B1147" s="5" t="s">
        <v>753</v>
      </c>
      <c r="C1147" s="5" t="s">
        <v>18</v>
      </c>
      <c r="D1147" s="5" t="s">
        <v>21</v>
      </c>
      <c r="E1147" s="6">
        <v>9</v>
      </c>
      <c r="F1147" s="6">
        <v>1</v>
      </c>
      <c r="G1147" s="6">
        <v>13</v>
      </c>
      <c r="H1147" s="6">
        <v>2</v>
      </c>
      <c r="I1147" s="5" t="str">
        <f>VLOOKUP(B1147,Formulas_Majors!A$2:B$1000,2,FALSE)</f>
        <v>Business-Other</v>
      </c>
      <c r="J1147" s="5" t="s">
        <v>743</v>
      </c>
      <c r="K1147">
        <f t="shared" si="0"/>
        <v>4</v>
      </c>
      <c r="L1147" s="7">
        <f t="shared" si="1"/>
        <v>0.44444444444444442</v>
      </c>
      <c r="M1147" s="34">
        <f t="shared" si="758"/>
        <v>2</v>
      </c>
      <c r="N1147" s="34" t="str">
        <f t="shared" si="759"/>
        <v>Below Benchmark</v>
      </c>
      <c r="O1147" s="34">
        <f t="shared" si="760"/>
        <v>2</v>
      </c>
      <c r="P1147" s="34" t="str">
        <f t="shared" si="761"/>
        <v>Below Benchmark</v>
      </c>
    </row>
    <row r="1148" spans="1:16" ht="15.75" customHeight="1" x14ac:dyDescent="0.75">
      <c r="A1148" s="5" t="s">
        <v>742</v>
      </c>
      <c r="B1148" s="5" t="s">
        <v>754</v>
      </c>
      <c r="C1148" s="5" t="s">
        <v>14</v>
      </c>
      <c r="D1148" s="5" t="s">
        <v>41</v>
      </c>
      <c r="E1148" s="6">
        <v>53</v>
      </c>
      <c r="F1148" s="6">
        <v>14</v>
      </c>
      <c r="G1148" s="6">
        <v>62</v>
      </c>
      <c r="H1148" s="6">
        <v>21</v>
      </c>
      <c r="I1148" s="5" t="str">
        <f>VLOOKUP(B1148,Formulas_Majors!A$2:B$1000,2,FALSE)</f>
        <v>Education</v>
      </c>
      <c r="J1148" s="5"/>
      <c r="K1148">
        <f t="shared" si="0"/>
        <v>9</v>
      </c>
      <c r="L1148" s="7">
        <f t="shared" si="1"/>
        <v>0.16981132075471697</v>
      </c>
      <c r="M1148" s="34">
        <f t="shared" ref="M1148:M1150" si="762">ROUND(E1148*1/3,)</f>
        <v>18</v>
      </c>
      <c r="N1148" s="34" t="str">
        <f t="shared" ref="N1148:N1150" si="763">IF(F1148&gt;M1148,"Above Benchmark","Below Benchmark")</f>
        <v>Below Benchmark</v>
      </c>
      <c r="O1148" s="34">
        <f t="shared" ref="O1148:O1150" si="764">ROUND(G1148*1/3,)</f>
        <v>21</v>
      </c>
      <c r="P1148" s="34" t="str">
        <f t="shared" ref="P1148:P1150" si="765">IF(H1148&gt;O1148,"Above Benchmark", "Below Benchmark")</f>
        <v>Below Benchmark</v>
      </c>
    </row>
    <row r="1149" spans="1:16" ht="15.75" customHeight="1" x14ac:dyDescent="0.75">
      <c r="A1149" s="5" t="s">
        <v>742</v>
      </c>
      <c r="B1149" s="5" t="s">
        <v>755</v>
      </c>
      <c r="C1149" s="5" t="s">
        <v>14</v>
      </c>
      <c r="D1149" s="5" t="s">
        <v>41</v>
      </c>
      <c r="E1149" s="6">
        <v>33</v>
      </c>
      <c r="F1149" s="6">
        <v>15</v>
      </c>
      <c r="G1149" s="6">
        <v>30</v>
      </c>
      <c r="H1149" s="6">
        <v>17</v>
      </c>
      <c r="I1149" s="5" t="str">
        <f>VLOOKUP(B1149,Formulas_Majors!A$2:B$1000,2,FALSE)</f>
        <v>Education</v>
      </c>
      <c r="J1149" s="5"/>
      <c r="K1149">
        <f t="shared" si="0"/>
        <v>-3</v>
      </c>
      <c r="L1149" s="7">
        <f t="shared" si="1"/>
        <v>-9.0909090909090912E-2</v>
      </c>
      <c r="M1149" s="34">
        <f t="shared" si="762"/>
        <v>11</v>
      </c>
      <c r="N1149" s="34" t="str">
        <f t="shared" si="763"/>
        <v>Above Benchmark</v>
      </c>
      <c r="O1149" s="34">
        <f t="shared" si="764"/>
        <v>10</v>
      </c>
      <c r="P1149" s="34" t="str">
        <f t="shared" si="765"/>
        <v>Above Benchmark</v>
      </c>
    </row>
    <row r="1150" spans="1:16" ht="15.75" customHeight="1" x14ac:dyDescent="0.75">
      <c r="A1150" s="5" t="s">
        <v>742</v>
      </c>
      <c r="B1150" s="5" t="s">
        <v>756</v>
      </c>
      <c r="C1150" s="5" t="s">
        <v>14</v>
      </c>
      <c r="D1150" s="5" t="s">
        <v>41</v>
      </c>
      <c r="E1150" s="6">
        <v>20</v>
      </c>
      <c r="F1150" s="6">
        <v>4</v>
      </c>
      <c r="G1150" s="6">
        <v>16</v>
      </c>
      <c r="H1150" s="6">
        <v>8</v>
      </c>
      <c r="I1150" s="5" t="str">
        <f>VLOOKUP(B1150,Formulas_Majors!A$2:B$1000,2,FALSE)</f>
        <v>Education</v>
      </c>
      <c r="J1150" s="5"/>
      <c r="K1150">
        <f t="shared" si="0"/>
        <v>-4</v>
      </c>
      <c r="L1150" s="7">
        <f t="shared" si="1"/>
        <v>-0.2</v>
      </c>
      <c r="M1150" s="34">
        <f t="shared" si="762"/>
        <v>7</v>
      </c>
      <c r="N1150" s="34" t="str">
        <f t="shared" si="763"/>
        <v>Below Benchmark</v>
      </c>
      <c r="O1150" s="34">
        <f t="shared" si="764"/>
        <v>5</v>
      </c>
      <c r="P1150" s="34" t="str">
        <f t="shared" si="765"/>
        <v>Above Benchmark</v>
      </c>
    </row>
    <row r="1151" spans="1:16" ht="15.75" customHeight="1" x14ac:dyDescent="0.75">
      <c r="A1151" s="5" t="s">
        <v>742</v>
      </c>
      <c r="B1151" s="5" t="s">
        <v>32</v>
      </c>
      <c r="C1151" s="5" t="s">
        <v>18</v>
      </c>
      <c r="D1151" s="5" t="s">
        <v>21</v>
      </c>
      <c r="E1151" s="6">
        <v>273</v>
      </c>
      <c r="F1151" s="6">
        <v>85</v>
      </c>
      <c r="G1151" s="6">
        <v>274</v>
      </c>
      <c r="H1151" s="6">
        <v>85</v>
      </c>
      <c r="I1151" s="5" t="str">
        <f>VLOOKUP(B1151,Formulas_Majors!A$2:B$1000,2,FALSE)</f>
        <v>Liberal Arts</v>
      </c>
      <c r="J1151" s="5"/>
      <c r="K1151">
        <f t="shared" si="0"/>
        <v>1</v>
      </c>
      <c r="L1151" s="7">
        <f t="shared" si="1"/>
        <v>3.663003663003663E-3</v>
      </c>
      <c r="M1151" s="34">
        <f>ROUND(E1151*1/6,)</f>
        <v>46</v>
      </c>
      <c r="N1151" s="34" t="str">
        <f>IF(F1151&gt;M1151, "Above Benchmark", "Below Benchmark")</f>
        <v>Above Benchmark</v>
      </c>
      <c r="O1151" s="34">
        <f>ROUND(G1151*1/6,)</f>
        <v>46</v>
      </c>
      <c r="P1151" s="34" t="str">
        <f>IF(H1151&gt;O1151,"Above Benchmark","Below Benchmark")</f>
        <v>Above Benchmark</v>
      </c>
    </row>
    <row r="1152" spans="1:16" ht="15.75" customHeight="1" x14ac:dyDescent="0.75">
      <c r="A1152" s="5" t="s">
        <v>742</v>
      </c>
      <c r="B1152" s="5" t="s">
        <v>32</v>
      </c>
      <c r="C1152" s="5" t="s">
        <v>14</v>
      </c>
      <c r="D1152" s="5" t="s">
        <v>23</v>
      </c>
      <c r="E1152" s="6">
        <v>5</v>
      </c>
      <c r="F1152" s="6">
        <v>3</v>
      </c>
      <c r="G1152" s="6">
        <v>8</v>
      </c>
      <c r="H1152" s="6">
        <v>3</v>
      </c>
      <c r="I1152" s="5" t="str">
        <f>VLOOKUP(B1152,Formulas_Majors!A$2:B$1000,2,FALSE)</f>
        <v>Liberal Arts</v>
      </c>
      <c r="J1152" s="5"/>
      <c r="K1152">
        <f t="shared" si="0"/>
        <v>3</v>
      </c>
      <c r="L1152" s="7">
        <f t="shared" si="1"/>
        <v>0.6</v>
      </c>
      <c r="M1152" s="34">
        <f>ROUND(E1152*1/3,)</f>
        <v>2</v>
      </c>
      <c r="N1152" s="34" t="str">
        <f>IF(F1152&gt;M1152,"Above Benchmark","Below Benchmark")</f>
        <v>Above Benchmark</v>
      </c>
      <c r="O1152" s="34">
        <f>ROUND(G1152*1/3,)</f>
        <v>3</v>
      </c>
      <c r="P1152" s="34" t="str">
        <f>IF(H1152&gt;O1152,"Above Benchmark", "Below Benchmark")</f>
        <v>Below Benchmark</v>
      </c>
    </row>
    <row r="1153" spans="1:16" ht="15.75" customHeight="1" x14ac:dyDescent="0.75">
      <c r="A1153" s="5" t="s">
        <v>742</v>
      </c>
      <c r="B1153" s="5" t="s">
        <v>187</v>
      </c>
      <c r="C1153" s="5" t="s">
        <v>73</v>
      </c>
      <c r="D1153" s="5" t="s">
        <v>158</v>
      </c>
      <c r="E1153" s="6">
        <v>1</v>
      </c>
      <c r="F1153" s="6">
        <v>2</v>
      </c>
      <c r="G1153" s="6">
        <v>1</v>
      </c>
      <c r="H1153" s="6">
        <v>0</v>
      </c>
      <c r="I1153" s="5" t="str">
        <f>VLOOKUP(B1153,Formulas_Majors!A$2:B$1000,2,FALSE)</f>
        <v>Education</v>
      </c>
      <c r="J1153" s="5"/>
      <c r="K1153">
        <f t="shared" si="0"/>
        <v>0</v>
      </c>
      <c r="L1153" s="7">
        <f t="shared" si="1"/>
        <v>0</v>
      </c>
      <c r="M1153" s="37"/>
      <c r="N1153" s="37"/>
      <c r="O1153" s="38"/>
      <c r="P1153" s="38"/>
    </row>
    <row r="1154" spans="1:16" ht="15.75" customHeight="1" x14ac:dyDescent="0.75">
      <c r="A1154" s="5" t="s">
        <v>742</v>
      </c>
      <c r="B1154" s="5" t="s">
        <v>187</v>
      </c>
      <c r="C1154" s="5" t="s">
        <v>18</v>
      </c>
      <c r="D1154" s="5" t="s">
        <v>21</v>
      </c>
      <c r="E1154" s="6">
        <v>3</v>
      </c>
      <c r="F1154" s="6">
        <v>0</v>
      </c>
      <c r="G1154" s="6">
        <v>1</v>
      </c>
      <c r="H1154" s="6">
        <v>0</v>
      </c>
      <c r="I1154" s="5" t="str">
        <f>VLOOKUP(B1154,Formulas_Majors!A$2:B$1000,2,FALSE)</f>
        <v>Education</v>
      </c>
      <c r="J1154" s="5"/>
      <c r="K1154">
        <f t="shared" si="0"/>
        <v>-2</v>
      </c>
      <c r="L1154" s="7">
        <f t="shared" si="1"/>
        <v>-0.66666666666666663</v>
      </c>
      <c r="M1154" s="34">
        <f>ROUND(E1154*1/6,)</f>
        <v>1</v>
      </c>
      <c r="N1154" s="34" t="str">
        <f>IF(F1154&gt;M1154, "Above Benchmark", "Below Benchmark")</f>
        <v>Below Benchmark</v>
      </c>
      <c r="O1154" s="34">
        <f>ROUND(G1154*1/6,)</f>
        <v>0</v>
      </c>
      <c r="P1154" s="34" t="str">
        <f>IF(H1154&gt;O1154,"Above Benchmark","Below Benchmark")</f>
        <v>Below Benchmark</v>
      </c>
    </row>
    <row r="1155" spans="1:16" ht="15.75" customHeight="1" x14ac:dyDescent="0.75">
      <c r="A1155" s="5" t="s">
        <v>742</v>
      </c>
      <c r="B1155" s="5" t="s">
        <v>187</v>
      </c>
      <c r="C1155" s="5" t="s">
        <v>14</v>
      </c>
      <c r="D1155" s="5" t="s">
        <v>41</v>
      </c>
      <c r="E1155" s="6">
        <v>21</v>
      </c>
      <c r="F1155" s="6">
        <v>22</v>
      </c>
      <c r="G1155" s="6">
        <v>23</v>
      </c>
      <c r="H1155" s="6">
        <v>2</v>
      </c>
      <c r="I1155" s="5" t="str">
        <f>VLOOKUP(B1155,Formulas_Majors!A$2:B$1000,2,FALSE)</f>
        <v>Education</v>
      </c>
      <c r="J1155" s="5"/>
      <c r="K1155">
        <f t="shared" si="0"/>
        <v>2</v>
      </c>
      <c r="L1155" s="7">
        <f t="shared" si="1"/>
        <v>9.5238095238095233E-2</v>
      </c>
      <c r="M1155" s="34">
        <f>ROUND(E1155*1/3,)</f>
        <v>7</v>
      </c>
      <c r="N1155" s="34" t="str">
        <f>IF(F1155&gt;M1155,"Above Benchmark","Below Benchmark")</f>
        <v>Above Benchmark</v>
      </c>
      <c r="O1155" s="34">
        <f>ROUND(G1155*1/3,)</f>
        <v>8</v>
      </c>
      <c r="P1155" s="34" t="str">
        <f>IF(H1155&gt;O1155,"Above Benchmark", "Below Benchmark")</f>
        <v>Below Benchmark</v>
      </c>
    </row>
    <row r="1156" spans="1:16" ht="15.75" customHeight="1" x14ac:dyDescent="0.75">
      <c r="A1156" s="5" t="s">
        <v>742</v>
      </c>
      <c r="B1156" s="5" t="s">
        <v>188</v>
      </c>
      <c r="C1156" s="5" t="s">
        <v>73</v>
      </c>
      <c r="D1156" s="5" t="s">
        <v>158</v>
      </c>
      <c r="E1156" s="6">
        <v>2</v>
      </c>
      <c r="F1156" s="6">
        <v>0</v>
      </c>
      <c r="G1156" s="6">
        <v>1</v>
      </c>
      <c r="H1156" s="6">
        <v>1</v>
      </c>
      <c r="I1156" s="5" t="str">
        <f>VLOOKUP(B1156,Formulas_Majors!A$2:B$1000,2,FALSE)</f>
        <v>Education</v>
      </c>
      <c r="J1156" s="5"/>
      <c r="K1156">
        <f t="shared" si="0"/>
        <v>-1</v>
      </c>
      <c r="L1156" s="7">
        <f t="shared" si="1"/>
        <v>-0.5</v>
      </c>
      <c r="M1156" s="37"/>
      <c r="N1156" s="37"/>
      <c r="O1156" s="38"/>
      <c r="P1156" s="38"/>
    </row>
    <row r="1157" spans="1:16" ht="15.75" customHeight="1" x14ac:dyDescent="0.75">
      <c r="A1157" s="5" t="s">
        <v>742</v>
      </c>
      <c r="B1157" s="5" t="s">
        <v>188</v>
      </c>
      <c r="C1157" s="5" t="s">
        <v>14</v>
      </c>
      <c r="D1157" s="5" t="s">
        <v>41</v>
      </c>
      <c r="E1157" s="6">
        <v>71</v>
      </c>
      <c r="F1157" s="6">
        <v>0</v>
      </c>
      <c r="G1157" s="6">
        <v>59</v>
      </c>
      <c r="H1157" s="6">
        <v>19</v>
      </c>
      <c r="I1157" s="5" t="str">
        <f>VLOOKUP(B1157,Formulas_Majors!A$2:B$1000,2,FALSE)</f>
        <v>Education</v>
      </c>
      <c r="J1157" s="5"/>
      <c r="K1157">
        <f t="shared" si="0"/>
        <v>-12</v>
      </c>
      <c r="L1157" s="7">
        <f t="shared" si="1"/>
        <v>-0.16901408450704225</v>
      </c>
      <c r="M1157" s="34">
        <f>ROUND(E1157*1/3,)</f>
        <v>24</v>
      </c>
      <c r="N1157" s="34" t="str">
        <f>IF(F1157&gt;M1157,"Above Benchmark","Below Benchmark")</f>
        <v>Below Benchmark</v>
      </c>
      <c r="O1157" s="34">
        <f>ROUND(G1157*1/3,)</f>
        <v>20</v>
      </c>
      <c r="P1157" s="34" t="str">
        <f>IF(H1157&gt;O1157,"Above Benchmark", "Below Benchmark")</f>
        <v>Below Benchmark</v>
      </c>
    </row>
    <row r="1158" spans="1:16" ht="15.75" customHeight="1" x14ac:dyDescent="0.75">
      <c r="A1158" s="5" t="s">
        <v>742</v>
      </c>
      <c r="B1158" s="5" t="s">
        <v>190</v>
      </c>
      <c r="C1158" s="5" t="s">
        <v>18</v>
      </c>
      <c r="D1158" s="5" t="s">
        <v>37</v>
      </c>
      <c r="E1158" s="6">
        <v>242</v>
      </c>
      <c r="F1158" s="6">
        <v>46</v>
      </c>
      <c r="G1158" s="6">
        <v>278</v>
      </c>
      <c r="H1158" s="6">
        <v>69</v>
      </c>
      <c r="I1158" s="5" t="str">
        <f>VLOOKUP(B1158,Formulas_Majors!A$2:B$1000,2,FALSE)</f>
        <v>Health</v>
      </c>
      <c r="J1158" s="5"/>
      <c r="K1158">
        <f t="shared" si="0"/>
        <v>36</v>
      </c>
      <c r="L1158" s="7">
        <f t="shared" si="1"/>
        <v>0.1487603305785124</v>
      </c>
      <c r="M1158" s="34">
        <f>ROUND(E1158*1/6,)</f>
        <v>40</v>
      </c>
      <c r="N1158" s="34" t="str">
        <f>IF(F1158&gt;M1158, "Above Benchmark", "Below Benchmark")</f>
        <v>Above Benchmark</v>
      </c>
      <c r="O1158" s="34">
        <f>ROUND(G1158*1/6,)</f>
        <v>46</v>
      </c>
      <c r="P1158" s="34" t="str">
        <f>IF(H1158&gt;O1158,"Above Benchmark","Below Benchmark")</f>
        <v>Above Benchmark</v>
      </c>
    </row>
    <row r="1159" spans="1:16" ht="15.75" customHeight="1" x14ac:dyDescent="0.75">
      <c r="A1159" s="5" t="s">
        <v>742</v>
      </c>
      <c r="B1159" s="5" t="s">
        <v>519</v>
      </c>
      <c r="C1159" s="5" t="s">
        <v>73</v>
      </c>
      <c r="D1159" s="5" t="s">
        <v>154</v>
      </c>
      <c r="E1159" s="6">
        <v>25</v>
      </c>
      <c r="F1159" s="6">
        <v>8</v>
      </c>
      <c r="G1159" s="6">
        <v>23</v>
      </c>
      <c r="H1159" s="6">
        <v>4</v>
      </c>
      <c r="I1159" s="5" t="str">
        <f>VLOOKUP(B1159,Formulas_Majors!A$2:B$1000,2,FALSE)</f>
        <v>Nursing</v>
      </c>
      <c r="J1159" s="5"/>
      <c r="K1159">
        <f t="shared" si="0"/>
        <v>-2</v>
      </c>
      <c r="L1159" s="7">
        <f t="shared" si="1"/>
        <v>-0.08</v>
      </c>
      <c r="M1159" s="37"/>
      <c r="N1159" s="37"/>
      <c r="O1159" s="38"/>
      <c r="P1159" s="38"/>
    </row>
    <row r="1160" spans="1:16" ht="15.75" customHeight="1" x14ac:dyDescent="0.75">
      <c r="A1160" s="5" t="s">
        <v>742</v>
      </c>
      <c r="B1160" s="5" t="s">
        <v>519</v>
      </c>
      <c r="C1160" s="5" t="s">
        <v>14</v>
      </c>
      <c r="D1160" s="5" t="s">
        <v>16</v>
      </c>
      <c r="E1160" s="6">
        <v>273</v>
      </c>
      <c r="F1160" s="6">
        <v>71</v>
      </c>
      <c r="G1160" s="6">
        <v>216</v>
      </c>
      <c r="H1160" s="6">
        <v>52</v>
      </c>
      <c r="I1160" s="5" t="str">
        <f>VLOOKUP(B1160,Formulas_Majors!A$2:B$1000,2,FALSE)</f>
        <v>Nursing</v>
      </c>
      <c r="J1160" s="5"/>
      <c r="K1160">
        <f t="shared" si="0"/>
        <v>-57</v>
      </c>
      <c r="L1160" s="7">
        <f t="shared" si="1"/>
        <v>-0.2087912087912088</v>
      </c>
      <c r="M1160" s="34">
        <f>ROUND(E1160*1/3,)</f>
        <v>91</v>
      </c>
      <c r="N1160" s="34" t="str">
        <f>IF(F1160&gt;M1160,"Above Benchmark","Below Benchmark")</f>
        <v>Below Benchmark</v>
      </c>
      <c r="O1160" s="34">
        <f>ROUND(G1160*1/3,)</f>
        <v>72</v>
      </c>
      <c r="P1160" s="34" t="str">
        <f>IF(H1160&gt;O1160,"Above Benchmark", "Below Benchmark")</f>
        <v>Below Benchmark</v>
      </c>
    </row>
    <row r="1161" spans="1:16" ht="15.75" customHeight="1" x14ac:dyDescent="0.75">
      <c r="A1161" s="5" t="s">
        <v>742</v>
      </c>
      <c r="B1161" s="5" t="s">
        <v>757</v>
      </c>
      <c r="C1161" s="5" t="s">
        <v>18</v>
      </c>
      <c r="D1161" s="5" t="s">
        <v>21</v>
      </c>
      <c r="E1161" s="6">
        <v>81</v>
      </c>
      <c r="F1161" s="6">
        <v>19</v>
      </c>
      <c r="G1161" s="6">
        <v>102</v>
      </c>
      <c r="H1161" s="6">
        <v>116</v>
      </c>
      <c r="I1161" s="5" t="str">
        <f>VLOOKUP(B1161,Formulas_Majors!A$2:B$1000,2,FALSE)</f>
        <v>Communications/Media</v>
      </c>
      <c r="J1161" s="5"/>
      <c r="K1161">
        <f t="shared" si="0"/>
        <v>21</v>
      </c>
      <c r="L1161" s="7">
        <f t="shared" si="1"/>
        <v>0.25925925925925924</v>
      </c>
      <c r="M1161" s="34">
        <f t="shared" ref="M1161:M1162" si="766">ROUND(E1161*1/6,)</f>
        <v>14</v>
      </c>
      <c r="N1161" s="34" t="str">
        <f t="shared" ref="N1161:N1162" si="767">IF(F1161&gt;M1161, "Above Benchmark", "Below Benchmark")</f>
        <v>Above Benchmark</v>
      </c>
      <c r="O1161" s="34">
        <f t="shared" ref="O1161:O1162" si="768">ROUND(G1161*1/6,)</f>
        <v>17</v>
      </c>
      <c r="P1161" s="34" t="str">
        <f t="shared" ref="P1161:P1162" si="769">IF(H1161&gt;O1161,"Above Benchmark","Below Benchmark")</f>
        <v>Above Benchmark</v>
      </c>
    </row>
    <row r="1162" spans="1:16" ht="15.75" customHeight="1" x14ac:dyDescent="0.75">
      <c r="A1162" s="5" t="s">
        <v>742</v>
      </c>
      <c r="B1162" s="5" t="s">
        <v>193</v>
      </c>
      <c r="C1162" s="5" t="s">
        <v>18</v>
      </c>
      <c r="D1162" s="5" t="s">
        <v>21</v>
      </c>
      <c r="E1162" s="6">
        <v>10</v>
      </c>
      <c r="F1162" s="6">
        <v>0</v>
      </c>
      <c r="G1162" s="6">
        <v>7</v>
      </c>
      <c r="H1162" s="6">
        <v>1</v>
      </c>
      <c r="I1162" s="5" t="str">
        <f>VLOOKUP(B1162,Formulas_Majors!A$2:B$1000,2,FALSE)</f>
        <v>Liberal Arts</v>
      </c>
      <c r="J1162" s="5"/>
      <c r="K1162">
        <f t="shared" si="0"/>
        <v>-3</v>
      </c>
      <c r="L1162" s="7">
        <f t="shared" si="1"/>
        <v>-0.3</v>
      </c>
      <c r="M1162" s="34">
        <f t="shared" si="766"/>
        <v>2</v>
      </c>
      <c r="N1162" s="34" t="str">
        <f t="shared" si="767"/>
        <v>Below Benchmark</v>
      </c>
      <c r="O1162" s="34">
        <f t="shared" si="768"/>
        <v>1</v>
      </c>
      <c r="P1162" s="34" t="str">
        <f t="shared" si="769"/>
        <v>Below Benchmark</v>
      </c>
    </row>
    <row r="1163" spans="1:16" ht="15.75" customHeight="1" x14ac:dyDescent="0.75">
      <c r="A1163" s="5" t="s">
        <v>742</v>
      </c>
      <c r="B1163" s="5" t="s">
        <v>95</v>
      </c>
      <c r="C1163" s="5" t="s">
        <v>73</v>
      </c>
      <c r="D1163" s="5" t="s">
        <v>158</v>
      </c>
      <c r="E1163" s="6">
        <v>2</v>
      </c>
      <c r="F1163" s="6">
        <v>1</v>
      </c>
      <c r="G1163" s="6">
        <v>0</v>
      </c>
      <c r="H1163" s="6">
        <v>1</v>
      </c>
      <c r="I1163" s="5" t="str">
        <f>VLOOKUP(B1163,Formulas_Majors!A$2:B$1000,2,FALSE)</f>
        <v>Natural Sciences</v>
      </c>
      <c r="J1163" s="5" t="s">
        <v>743</v>
      </c>
      <c r="K1163">
        <f t="shared" si="0"/>
        <v>-2</v>
      </c>
      <c r="L1163" s="7">
        <f t="shared" si="1"/>
        <v>-1</v>
      </c>
      <c r="M1163" s="37"/>
      <c r="N1163" s="37"/>
      <c r="O1163" s="38"/>
      <c r="P1163" s="38"/>
    </row>
    <row r="1164" spans="1:16" ht="15.75" customHeight="1" x14ac:dyDescent="0.75">
      <c r="A1164" s="5" t="s">
        <v>742</v>
      </c>
      <c r="B1164" s="5" t="s">
        <v>95</v>
      </c>
      <c r="C1164" s="5" t="s">
        <v>14</v>
      </c>
      <c r="D1164" s="5" t="s">
        <v>16</v>
      </c>
      <c r="E1164" s="6">
        <v>18</v>
      </c>
      <c r="F1164" s="6">
        <v>11</v>
      </c>
      <c r="G1164" s="6">
        <v>16</v>
      </c>
      <c r="H1164" s="6">
        <v>11</v>
      </c>
      <c r="I1164" s="5" t="str">
        <f>VLOOKUP(B1164,Formulas_Majors!A$2:B$1000,2,FALSE)</f>
        <v>Natural Sciences</v>
      </c>
      <c r="J1164" s="5" t="s">
        <v>743</v>
      </c>
      <c r="K1164">
        <f t="shared" si="0"/>
        <v>-2</v>
      </c>
      <c r="L1164" s="7">
        <f t="shared" si="1"/>
        <v>-0.1111111111111111</v>
      </c>
      <c r="M1164" s="34">
        <f>ROUND(E1164*1/3,)</f>
        <v>6</v>
      </c>
      <c r="N1164" s="34" t="str">
        <f>IF(F1164&gt;M1164,"Above Benchmark","Below Benchmark")</f>
        <v>Above Benchmark</v>
      </c>
      <c r="O1164" s="34">
        <f>ROUND(G1164*1/3,)</f>
        <v>5</v>
      </c>
      <c r="P1164" s="34" t="str">
        <f>IF(H1164&gt;O1164,"Above Benchmark", "Below Benchmark")</f>
        <v>Above Benchmark</v>
      </c>
    </row>
    <row r="1165" spans="1:16" ht="15.75" customHeight="1" x14ac:dyDescent="0.75">
      <c r="A1165" s="5" t="s">
        <v>742</v>
      </c>
      <c r="B1165" s="5" t="s">
        <v>758</v>
      </c>
      <c r="C1165" s="5" t="s">
        <v>18</v>
      </c>
      <c r="D1165" s="5" t="s">
        <v>21</v>
      </c>
      <c r="E1165" s="6">
        <v>4</v>
      </c>
      <c r="F1165" s="6">
        <v>1</v>
      </c>
      <c r="G1165" s="6">
        <v>6</v>
      </c>
      <c r="H1165" s="6">
        <v>1</v>
      </c>
      <c r="I1165" s="5" t="str">
        <f>VLOOKUP(B1165,Formulas_Majors!A$2:B$1000,2,FALSE)</f>
        <v>Natural Sciences</v>
      </c>
      <c r="J1165" s="5" t="s">
        <v>743</v>
      </c>
      <c r="K1165">
        <f t="shared" si="0"/>
        <v>2</v>
      </c>
      <c r="L1165" s="7">
        <f t="shared" si="1"/>
        <v>0.5</v>
      </c>
      <c r="M1165" s="34">
        <f>ROUND(E1165*1/6,)</f>
        <v>1</v>
      </c>
      <c r="N1165" s="34" t="str">
        <f>IF(F1165&gt;M1165, "Above Benchmark", "Below Benchmark")</f>
        <v>Below Benchmark</v>
      </c>
      <c r="O1165" s="34">
        <f>ROUND(G1165*1/6,)</f>
        <v>1</v>
      </c>
      <c r="P1165" s="34" t="str">
        <f>IF(H1165&gt;O1165,"Above Benchmark","Below Benchmark")</f>
        <v>Below Benchmark</v>
      </c>
    </row>
    <row r="1166" spans="1:16" ht="15.75" customHeight="1" x14ac:dyDescent="0.75">
      <c r="A1166" s="5" t="s">
        <v>742</v>
      </c>
      <c r="B1166" s="5" t="s">
        <v>759</v>
      </c>
      <c r="C1166" s="5" t="s">
        <v>73</v>
      </c>
      <c r="D1166" s="5" t="s">
        <v>158</v>
      </c>
      <c r="E1166" s="6">
        <v>10</v>
      </c>
      <c r="F1166" s="6">
        <v>5</v>
      </c>
      <c r="G1166" s="6">
        <v>12</v>
      </c>
      <c r="H1166" s="6">
        <v>17</v>
      </c>
      <c r="I1166" s="5" t="str">
        <f>VLOOKUP(B1166,Formulas_Majors!A$2:B$1000,2,FALSE)</f>
        <v>Education</v>
      </c>
      <c r="J1166" s="5"/>
      <c r="K1166">
        <f t="shared" si="0"/>
        <v>2</v>
      </c>
      <c r="L1166" s="7">
        <f t="shared" si="1"/>
        <v>0.2</v>
      </c>
      <c r="M1166" s="37"/>
      <c r="N1166" s="37"/>
      <c r="O1166" s="38"/>
      <c r="P1166" s="38"/>
    </row>
    <row r="1167" spans="1:16" ht="15.75" customHeight="1" x14ac:dyDescent="0.75">
      <c r="A1167" s="5" t="s">
        <v>742</v>
      </c>
      <c r="B1167" s="5" t="s">
        <v>760</v>
      </c>
      <c r="C1167" s="5" t="s">
        <v>18</v>
      </c>
      <c r="D1167" s="5" t="s">
        <v>37</v>
      </c>
      <c r="E1167" s="6">
        <v>183</v>
      </c>
      <c r="F1167" s="6">
        <v>44</v>
      </c>
      <c r="G1167" s="6">
        <v>220</v>
      </c>
      <c r="H1167" s="6">
        <v>48</v>
      </c>
      <c r="I1167" s="5" t="str">
        <f>VLOOKUP(B1167,Formulas_Majors!A$2:B$1000,2,FALSE)</f>
        <v>Health</v>
      </c>
      <c r="J1167" s="5"/>
      <c r="K1167">
        <f t="shared" si="0"/>
        <v>37</v>
      </c>
      <c r="L1167" s="7">
        <f t="shared" si="1"/>
        <v>0.20218579234972678</v>
      </c>
      <c r="M1167" s="34">
        <f>ROUND(E1167*1/6,)</f>
        <v>31</v>
      </c>
      <c r="N1167" s="34" t="str">
        <f>IF(F1167&gt;M1167, "Above Benchmark", "Below Benchmark")</f>
        <v>Above Benchmark</v>
      </c>
      <c r="O1167" s="34">
        <f>ROUND(G1167*1/6,)</f>
        <v>37</v>
      </c>
      <c r="P1167" s="34" t="str">
        <f>IF(H1167&gt;O1167,"Above Benchmark","Below Benchmark")</f>
        <v>Above Benchmark</v>
      </c>
    </row>
    <row r="1168" spans="1:16" ht="15.75" customHeight="1" x14ac:dyDescent="0.75">
      <c r="A1168" s="5" t="s">
        <v>742</v>
      </c>
      <c r="B1168" s="5" t="s">
        <v>761</v>
      </c>
      <c r="C1168" s="5" t="s">
        <v>14</v>
      </c>
      <c r="D1168" s="5" t="s">
        <v>23</v>
      </c>
      <c r="E1168" s="6">
        <v>57</v>
      </c>
      <c r="F1168" s="6">
        <v>17</v>
      </c>
      <c r="G1168" s="6">
        <v>57</v>
      </c>
      <c r="H1168" s="6">
        <v>23</v>
      </c>
      <c r="I1168" s="5" t="str">
        <f>VLOOKUP(B1168,Formulas_Majors!A$2:B$1000,2,FALSE)</f>
        <v>Health</v>
      </c>
      <c r="J1168" s="5"/>
      <c r="K1168">
        <f t="shared" si="0"/>
        <v>0</v>
      </c>
      <c r="L1168" s="7">
        <f t="shared" si="1"/>
        <v>0</v>
      </c>
      <c r="M1168" s="34">
        <f>ROUND(E1168*1/3,)</f>
        <v>19</v>
      </c>
      <c r="N1168" s="34" t="str">
        <f>IF(F1168&gt;M1168,"Above Benchmark","Below Benchmark")</f>
        <v>Below Benchmark</v>
      </c>
      <c r="O1168" s="34">
        <f>ROUND(G1168*1/3,)</f>
        <v>19</v>
      </c>
      <c r="P1168" s="34" t="str">
        <f>IF(H1168&gt;O1168,"Above Benchmark", "Below Benchmark")</f>
        <v>Above Benchmark</v>
      </c>
    </row>
    <row r="1169" spans="1:16" ht="15.75" customHeight="1" x14ac:dyDescent="0.75">
      <c r="A1169" s="5" t="s">
        <v>742</v>
      </c>
      <c r="B1169" s="5" t="s">
        <v>762</v>
      </c>
      <c r="C1169" s="5" t="s">
        <v>18</v>
      </c>
      <c r="D1169" s="5" t="s">
        <v>37</v>
      </c>
      <c r="E1169" s="6">
        <v>568</v>
      </c>
      <c r="F1169" s="6">
        <v>231</v>
      </c>
      <c r="G1169" s="6">
        <v>595</v>
      </c>
      <c r="H1169" s="6">
        <v>231</v>
      </c>
      <c r="I1169" s="5" t="str">
        <f>VLOOKUP(B1169,Formulas_Majors!A$2:B$1000,2,FALSE)</f>
        <v>Health</v>
      </c>
      <c r="J1169" s="5"/>
      <c r="K1169">
        <f t="shared" si="0"/>
        <v>27</v>
      </c>
      <c r="L1169" s="7">
        <f t="shared" si="1"/>
        <v>4.7535211267605633E-2</v>
      </c>
      <c r="M1169" s="34">
        <f>ROUND(E1169*1/6,)</f>
        <v>95</v>
      </c>
      <c r="N1169" s="34" t="str">
        <f>IF(F1169&gt;M1169, "Above Benchmark", "Below Benchmark")</f>
        <v>Above Benchmark</v>
      </c>
      <c r="O1169" s="34">
        <f>ROUND(G1169*1/6,)</f>
        <v>99</v>
      </c>
      <c r="P1169" s="34" t="str">
        <f>IF(H1169&gt;O1169,"Above Benchmark","Below Benchmark")</f>
        <v>Above Benchmark</v>
      </c>
    </row>
    <row r="1170" spans="1:16" ht="15.75" customHeight="1" x14ac:dyDescent="0.75">
      <c r="A1170" s="5" t="s">
        <v>742</v>
      </c>
      <c r="B1170" s="5" t="s">
        <v>763</v>
      </c>
      <c r="C1170" s="5" t="s">
        <v>14</v>
      </c>
      <c r="D1170" s="5" t="s">
        <v>41</v>
      </c>
      <c r="E1170" s="6">
        <v>32</v>
      </c>
      <c r="F1170" s="6">
        <v>21</v>
      </c>
      <c r="G1170" s="6">
        <v>32</v>
      </c>
      <c r="H1170" s="6">
        <v>10</v>
      </c>
      <c r="I1170" s="5" t="str">
        <f>VLOOKUP(B1170,Formulas_Majors!A$2:B$1000,2,FALSE)</f>
        <v>Education</v>
      </c>
      <c r="J1170" s="5"/>
      <c r="K1170">
        <f t="shared" si="0"/>
        <v>0</v>
      </c>
      <c r="L1170" s="7">
        <f t="shared" si="1"/>
        <v>0</v>
      </c>
      <c r="M1170" s="34">
        <f>ROUND(E1170*1/3,)</f>
        <v>11</v>
      </c>
      <c r="N1170" s="34" t="str">
        <f>IF(F1170&gt;M1170,"Above Benchmark","Below Benchmark")</f>
        <v>Above Benchmark</v>
      </c>
      <c r="O1170" s="34">
        <f>ROUND(G1170*1/3,)</f>
        <v>11</v>
      </c>
      <c r="P1170" s="34" t="str">
        <f>IF(H1170&gt;O1170,"Above Benchmark", "Below Benchmark")</f>
        <v>Below Benchmark</v>
      </c>
    </row>
    <row r="1171" spans="1:16" ht="15.75" customHeight="1" x14ac:dyDescent="0.75">
      <c r="A1171" s="5" t="s">
        <v>742</v>
      </c>
      <c r="B1171" s="5" t="s">
        <v>42</v>
      </c>
      <c r="C1171" s="5" t="s">
        <v>18</v>
      </c>
      <c r="D1171" s="5" t="s">
        <v>21</v>
      </c>
      <c r="E1171" s="6">
        <v>76</v>
      </c>
      <c r="F1171" s="6">
        <v>18</v>
      </c>
      <c r="G1171" s="6">
        <v>64</v>
      </c>
      <c r="H1171" s="6">
        <v>36</v>
      </c>
      <c r="I1171" s="5" t="str">
        <f>VLOOKUP(B1171,Formulas_Majors!A$2:B$1000,2,FALSE)</f>
        <v>Liberal Arts</v>
      </c>
      <c r="J1171" s="5"/>
      <c r="K1171">
        <f t="shared" si="0"/>
        <v>-12</v>
      </c>
      <c r="L1171" s="7">
        <f t="shared" si="1"/>
        <v>-0.15789473684210525</v>
      </c>
      <c r="M1171" s="34">
        <f>ROUND(E1171*1/6,)</f>
        <v>13</v>
      </c>
      <c r="N1171" s="34" t="str">
        <f>IF(F1171&gt;M1171, "Above Benchmark", "Below Benchmark")</f>
        <v>Above Benchmark</v>
      </c>
      <c r="O1171" s="34">
        <f>ROUND(G1171*1/6,)</f>
        <v>11</v>
      </c>
      <c r="P1171" s="34" t="str">
        <f>IF(H1171&gt;O1171,"Above Benchmark","Below Benchmark")</f>
        <v>Above Benchmark</v>
      </c>
    </row>
    <row r="1172" spans="1:16" ht="15.75" customHeight="1" x14ac:dyDescent="0.75">
      <c r="A1172" s="5" t="s">
        <v>742</v>
      </c>
      <c r="B1172" s="5" t="s">
        <v>42</v>
      </c>
      <c r="C1172" s="5" t="s">
        <v>14</v>
      </c>
      <c r="D1172" s="5" t="s">
        <v>23</v>
      </c>
      <c r="E1172" s="6">
        <v>7</v>
      </c>
      <c r="F1172" s="6">
        <v>3</v>
      </c>
      <c r="G1172" s="6">
        <v>6</v>
      </c>
      <c r="H1172" s="6">
        <v>2</v>
      </c>
      <c r="I1172" s="5" t="str">
        <f>VLOOKUP(B1172,Formulas_Majors!A$2:B$1000,2,FALSE)</f>
        <v>Liberal Arts</v>
      </c>
      <c r="J1172" s="5"/>
      <c r="K1172">
        <f t="shared" si="0"/>
        <v>-1</v>
      </c>
      <c r="L1172" s="7">
        <f t="shared" si="1"/>
        <v>-0.14285714285714285</v>
      </c>
      <c r="M1172" s="34">
        <f>ROUND(E1172*1/3,)</f>
        <v>2</v>
      </c>
      <c r="N1172" s="34" t="str">
        <f>IF(F1172&gt;M1172,"Above Benchmark","Below Benchmark")</f>
        <v>Above Benchmark</v>
      </c>
      <c r="O1172" s="34">
        <f>ROUND(G1172*1/3,)</f>
        <v>2</v>
      </c>
      <c r="P1172" s="34" t="str">
        <f>IF(H1172&gt;O1172,"Above Benchmark", "Below Benchmark")</f>
        <v>Below Benchmark</v>
      </c>
    </row>
    <row r="1173" spans="1:16" ht="15.75" customHeight="1" x14ac:dyDescent="0.75">
      <c r="A1173" s="5" t="s">
        <v>742</v>
      </c>
      <c r="B1173" s="5" t="s">
        <v>764</v>
      </c>
      <c r="C1173" s="5" t="s">
        <v>18</v>
      </c>
      <c r="D1173" s="5" t="s">
        <v>21</v>
      </c>
      <c r="E1173" s="6">
        <v>47</v>
      </c>
      <c r="F1173" s="6">
        <v>0</v>
      </c>
      <c r="G1173" s="6">
        <v>38</v>
      </c>
      <c r="H1173" s="6">
        <v>12</v>
      </c>
      <c r="I1173" s="5" t="str">
        <f>VLOOKUP(B1173,Formulas_Majors!A$2:B$1000,2,FALSE)</f>
        <v>Education</v>
      </c>
      <c r="J1173" s="5"/>
      <c r="K1173">
        <f t="shared" si="0"/>
        <v>-9</v>
      </c>
      <c r="L1173" s="7">
        <f t="shared" si="1"/>
        <v>-0.19148936170212766</v>
      </c>
      <c r="M1173" s="34">
        <f t="shared" ref="M1173:M1178" si="770">ROUND(E1173*1/6,)</f>
        <v>8</v>
      </c>
      <c r="N1173" s="34" t="str">
        <f t="shared" ref="N1173:N1178" si="771">IF(F1173&gt;M1173, "Above Benchmark", "Below Benchmark")</f>
        <v>Below Benchmark</v>
      </c>
      <c r="O1173" s="34">
        <f t="shared" ref="O1173:O1178" si="772">ROUND(G1173*1/6,)</f>
        <v>6</v>
      </c>
      <c r="P1173" s="34" t="str">
        <f t="shared" ref="P1173:P1178" si="773">IF(H1173&gt;O1173,"Above Benchmark","Below Benchmark")</f>
        <v>Above Benchmark</v>
      </c>
    </row>
    <row r="1174" spans="1:16" ht="15.75" customHeight="1" x14ac:dyDescent="0.75">
      <c r="A1174" s="5" t="s">
        <v>742</v>
      </c>
      <c r="B1174" s="5" t="s">
        <v>765</v>
      </c>
      <c r="C1174" s="5" t="s">
        <v>18</v>
      </c>
      <c r="D1174" s="5" t="s">
        <v>37</v>
      </c>
      <c r="E1174" s="6">
        <v>141</v>
      </c>
      <c r="F1174" s="6">
        <v>31</v>
      </c>
      <c r="G1174" s="6">
        <v>139</v>
      </c>
      <c r="H1174" s="6">
        <v>60</v>
      </c>
      <c r="I1174" s="5" t="str">
        <f>VLOOKUP(B1174,Formulas_Majors!A$2:B$1000,2,FALSE)</f>
        <v>Liberal Arts</v>
      </c>
      <c r="J1174" s="5" t="s">
        <v>743</v>
      </c>
      <c r="K1174">
        <f t="shared" si="0"/>
        <v>-2</v>
      </c>
      <c r="L1174" s="7">
        <f t="shared" si="1"/>
        <v>-1.4184397163120567E-2</v>
      </c>
      <c r="M1174" s="34">
        <f t="shared" si="770"/>
        <v>24</v>
      </c>
      <c r="N1174" s="34" t="str">
        <f t="shared" si="771"/>
        <v>Above Benchmark</v>
      </c>
      <c r="O1174" s="34">
        <f t="shared" si="772"/>
        <v>23</v>
      </c>
      <c r="P1174" s="34" t="str">
        <f t="shared" si="773"/>
        <v>Above Benchmark</v>
      </c>
    </row>
    <row r="1175" spans="1:16" ht="15.75" customHeight="1" x14ac:dyDescent="0.75">
      <c r="A1175" s="5" t="s">
        <v>742</v>
      </c>
      <c r="B1175" s="5" t="s">
        <v>766</v>
      </c>
      <c r="C1175" s="5" t="s">
        <v>18</v>
      </c>
      <c r="D1175" s="5" t="s">
        <v>37</v>
      </c>
      <c r="E1175" s="6">
        <v>40</v>
      </c>
      <c r="F1175" s="6">
        <v>13</v>
      </c>
      <c r="G1175" s="6">
        <v>44</v>
      </c>
      <c r="H1175" s="6">
        <v>12</v>
      </c>
      <c r="I1175" s="5" t="str">
        <f>VLOOKUP(B1175,Formulas_Majors!A$2:B$1000,2,FALSE)</f>
        <v>Natural Sciences</v>
      </c>
      <c r="J1175" s="5" t="s">
        <v>743</v>
      </c>
      <c r="K1175">
        <f t="shared" si="0"/>
        <v>4</v>
      </c>
      <c r="L1175" s="7">
        <f t="shared" si="1"/>
        <v>0.1</v>
      </c>
      <c r="M1175" s="34">
        <f t="shared" si="770"/>
        <v>7</v>
      </c>
      <c r="N1175" s="34" t="str">
        <f t="shared" si="771"/>
        <v>Above Benchmark</v>
      </c>
      <c r="O1175" s="34">
        <f t="shared" si="772"/>
        <v>7</v>
      </c>
      <c r="P1175" s="34" t="str">
        <f t="shared" si="773"/>
        <v>Above Benchmark</v>
      </c>
    </row>
    <row r="1176" spans="1:16" ht="15.75" customHeight="1" x14ac:dyDescent="0.75">
      <c r="A1176" s="5" t="s">
        <v>742</v>
      </c>
      <c r="B1176" s="5" t="s">
        <v>202</v>
      </c>
      <c r="C1176" s="5" t="s">
        <v>18</v>
      </c>
      <c r="D1176" s="5" t="s">
        <v>21</v>
      </c>
      <c r="E1176" s="6">
        <v>1</v>
      </c>
      <c r="F1176" s="6">
        <v>1</v>
      </c>
      <c r="G1176" s="6">
        <v>0</v>
      </c>
      <c r="H1176" s="6">
        <v>0</v>
      </c>
      <c r="I1176" s="5" t="str">
        <f>VLOOKUP(B1176,Formulas_Majors!A$2:B$1000,2,FALSE)</f>
        <v>Liberal Arts</v>
      </c>
      <c r="J1176" s="5"/>
      <c r="K1176">
        <f t="shared" si="0"/>
        <v>-1</v>
      </c>
      <c r="L1176" s="7">
        <f t="shared" si="1"/>
        <v>-1</v>
      </c>
      <c r="M1176" s="34">
        <f t="shared" si="770"/>
        <v>0</v>
      </c>
      <c r="N1176" s="34" t="str">
        <f t="shared" si="771"/>
        <v>Above Benchmark</v>
      </c>
      <c r="O1176" s="34">
        <f t="shared" si="772"/>
        <v>0</v>
      </c>
      <c r="P1176" s="34" t="str">
        <f t="shared" si="773"/>
        <v>Below Benchmark</v>
      </c>
    </row>
    <row r="1177" spans="1:16" ht="15.75" customHeight="1" x14ac:dyDescent="0.75">
      <c r="A1177" s="5" t="s">
        <v>742</v>
      </c>
      <c r="B1177" s="5" t="s">
        <v>50</v>
      </c>
      <c r="C1177" s="5" t="s">
        <v>18</v>
      </c>
      <c r="D1177" s="5" t="s">
        <v>21</v>
      </c>
      <c r="E1177" s="6">
        <v>62</v>
      </c>
      <c r="F1177" s="6">
        <v>14</v>
      </c>
      <c r="G1177" s="6">
        <v>64</v>
      </c>
      <c r="H1177" s="6">
        <v>20</v>
      </c>
      <c r="I1177" s="5" t="str">
        <f>VLOOKUP(B1177,Formulas_Majors!A$2:B$1000,2,FALSE)</f>
        <v>Communications/Media</v>
      </c>
      <c r="J1177" s="5"/>
      <c r="K1177">
        <f t="shared" si="0"/>
        <v>2</v>
      </c>
      <c r="L1177" s="7">
        <f t="shared" si="1"/>
        <v>3.2258064516129031E-2</v>
      </c>
      <c r="M1177" s="34">
        <f t="shared" si="770"/>
        <v>10</v>
      </c>
      <c r="N1177" s="34" t="str">
        <f t="shared" si="771"/>
        <v>Above Benchmark</v>
      </c>
      <c r="O1177" s="34">
        <f t="shared" si="772"/>
        <v>11</v>
      </c>
      <c r="P1177" s="34" t="str">
        <f t="shared" si="773"/>
        <v>Above Benchmark</v>
      </c>
    </row>
    <row r="1178" spans="1:16" ht="15.75" customHeight="1" x14ac:dyDescent="0.75">
      <c r="A1178" s="5" t="s">
        <v>742</v>
      </c>
      <c r="B1178" s="5" t="s">
        <v>535</v>
      </c>
      <c r="C1178" s="5" t="s">
        <v>18</v>
      </c>
      <c r="D1178" s="5" t="s">
        <v>21</v>
      </c>
      <c r="E1178" s="6">
        <v>28</v>
      </c>
      <c r="F1178" s="6">
        <v>7</v>
      </c>
      <c r="G1178" s="6">
        <v>17</v>
      </c>
      <c r="H1178" s="6">
        <v>13</v>
      </c>
      <c r="I1178" s="5" t="str">
        <f>VLOOKUP(B1178,Formulas_Majors!A$2:B$1000,2,FALSE)</f>
        <v>Liberal Arts</v>
      </c>
      <c r="J1178" s="5"/>
      <c r="K1178">
        <f t="shared" si="0"/>
        <v>-11</v>
      </c>
      <c r="L1178" s="7">
        <f t="shared" si="1"/>
        <v>-0.39285714285714285</v>
      </c>
      <c r="M1178" s="34">
        <f t="shared" si="770"/>
        <v>5</v>
      </c>
      <c r="N1178" s="34" t="str">
        <f t="shared" si="771"/>
        <v>Above Benchmark</v>
      </c>
      <c r="O1178" s="34">
        <f t="shared" si="772"/>
        <v>3</v>
      </c>
      <c r="P1178" s="34" t="str">
        <f t="shared" si="773"/>
        <v>Above Benchmark</v>
      </c>
    </row>
    <row r="1179" spans="1:16" ht="15.75" customHeight="1" x14ac:dyDescent="0.75">
      <c r="A1179" s="5" t="s">
        <v>742</v>
      </c>
      <c r="B1179" s="5" t="s">
        <v>419</v>
      </c>
      <c r="C1179" s="5" t="s">
        <v>14</v>
      </c>
      <c r="D1179" s="5" t="s">
        <v>23</v>
      </c>
      <c r="E1179" s="6">
        <v>30</v>
      </c>
      <c r="F1179" s="6">
        <v>8</v>
      </c>
      <c r="G1179" s="6">
        <v>31</v>
      </c>
      <c r="H1179" s="6">
        <v>7</v>
      </c>
      <c r="I1179" s="5" t="str">
        <f>VLOOKUP(B1179,Formulas_Majors!A$2:B$1000,2,FALSE)</f>
        <v>Liberal Arts</v>
      </c>
      <c r="J1179" s="5"/>
      <c r="K1179">
        <f t="shared" si="0"/>
        <v>1</v>
      </c>
      <c r="L1179" s="7">
        <f t="shared" si="1"/>
        <v>3.3333333333333333E-2</v>
      </c>
      <c r="M1179" s="34">
        <f>ROUND(E1179*1/3,)</f>
        <v>10</v>
      </c>
      <c r="N1179" s="34" t="str">
        <f>IF(F1179&gt;M1179,"Above Benchmark","Below Benchmark")</f>
        <v>Below Benchmark</v>
      </c>
      <c r="O1179" s="34">
        <f>ROUND(G1179*1/3,)</f>
        <v>10</v>
      </c>
      <c r="P1179" s="34" t="str">
        <f>IF(H1179&gt;O1179,"Above Benchmark", "Below Benchmark")</f>
        <v>Below Benchmark</v>
      </c>
    </row>
    <row r="1180" spans="1:16" ht="15.75" customHeight="1" x14ac:dyDescent="0.75">
      <c r="A1180" s="5" t="s">
        <v>742</v>
      </c>
      <c r="B1180" s="5" t="s">
        <v>205</v>
      </c>
      <c r="C1180" s="5" t="s">
        <v>18</v>
      </c>
      <c r="D1180" s="5" t="s">
        <v>21</v>
      </c>
      <c r="E1180" s="6">
        <v>14</v>
      </c>
      <c r="F1180" s="6">
        <v>4</v>
      </c>
      <c r="G1180" s="6">
        <v>14</v>
      </c>
      <c r="H1180" s="6">
        <v>9</v>
      </c>
      <c r="I1180" s="5" t="str">
        <f>VLOOKUP(B1180,Formulas_Majors!A$2:B$1000,2,FALSE)</f>
        <v>Liberal Arts</v>
      </c>
      <c r="J1180" s="5"/>
      <c r="K1180">
        <f t="shared" si="0"/>
        <v>0</v>
      </c>
      <c r="L1180" s="7">
        <f t="shared" si="1"/>
        <v>0</v>
      </c>
      <c r="M1180" s="34">
        <f>ROUND(E1180*1/6,)</f>
        <v>2</v>
      </c>
      <c r="N1180" s="34" t="str">
        <f>IF(F1180&gt;M1180, "Above Benchmark", "Below Benchmark")</f>
        <v>Above Benchmark</v>
      </c>
      <c r="O1180" s="34">
        <f>ROUND(G1180*1/6,)</f>
        <v>2</v>
      </c>
      <c r="P1180" s="34" t="str">
        <f>IF(H1180&gt;O1180,"Above Benchmark","Below Benchmark")</f>
        <v>Above Benchmark</v>
      </c>
    </row>
    <row r="1181" spans="1:16" ht="15.75" customHeight="1" x14ac:dyDescent="0.75">
      <c r="A1181" s="5" t="s">
        <v>742</v>
      </c>
      <c r="B1181" s="5" t="s">
        <v>767</v>
      </c>
      <c r="C1181" s="5" t="s">
        <v>14</v>
      </c>
      <c r="D1181" s="5" t="s">
        <v>41</v>
      </c>
      <c r="E1181" s="6">
        <v>1</v>
      </c>
      <c r="F1181" s="6">
        <v>2</v>
      </c>
      <c r="G1181" s="6">
        <v>3</v>
      </c>
      <c r="H1181" s="6">
        <v>0</v>
      </c>
      <c r="I1181" s="5" t="str">
        <f>VLOOKUP(B1181,Formulas_Majors!A$2:B$1000,2,FALSE)</f>
        <v>Education</v>
      </c>
      <c r="J1181" s="5"/>
      <c r="K1181">
        <f t="shared" si="0"/>
        <v>2</v>
      </c>
      <c r="L1181" s="7">
        <f t="shared" si="1"/>
        <v>2</v>
      </c>
      <c r="M1181" s="34">
        <f>ROUND(E1181*1/3,)</f>
        <v>0</v>
      </c>
      <c r="N1181" s="34" t="str">
        <f>IF(F1181&gt;M1181,"Above Benchmark","Below Benchmark")</f>
        <v>Above Benchmark</v>
      </c>
      <c r="O1181" s="34">
        <f>ROUND(G1181*1/3,)</f>
        <v>1</v>
      </c>
      <c r="P1181" s="34" t="str">
        <f>IF(H1181&gt;O1181,"Above Benchmark", "Below Benchmark")</f>
        <v>Below Benchmark</v>
      </c>
    </row>
    <row r="1182" spans="1:16" ht="15.75" customHeight="1" x14ac:dyDescent="0.75">
      <c r="A1182" s="5" t="s">
        <v>742</v>
      </c>
      <c r="B1182" s="5" t="s">
        <v>55</v>
      </c>
      <c r="C1182" s="5" t="s">
        <v>18</v>
      </c>
      <c r="D1182" s="5" t="s">
        <v>21</v>
      </c>
      <c r="E1182" s="6">
        <v>123</v>
      </c>
      <c r="F1182" s="6">
        <v>29</v>
      </c>
      <c r="G1182" s="6">
        <v>131</v>
      </c>
      <c r="H1182" s="6">
        <v>30</v>
      </c>
      <c r="I1182" s="5" t="str">
        <f>VLOOKUP(B1182,Formulas_Majors!A$2:B$1000,2,FALSE)</f>
        <v>Mathematics</v>
      </c>
      <c r="J1182" s="5" t="s">
        <v>743</v>
      </c>
      <c r="K1182">
        <f t="shared" si="0"/>
        <v>8</v>
      </c>
      <c r="L1182" s="7">
        <f t="shared" si="1"/>
        <v>6.5040650406504072E-2</v>
      </c>
      <c r="M1182" s="34">
        <f>ROUND(E1182*1/6,)</f>
        <v>21</v>
      </c>
      <c r="N1182" s="34" t="str">
        <f>IF(F1182&gt;M1182, "Above Benchmark", "Below Benchmark")</f>
        <v>Above Benchmark</v>
      </c>
      <c r="O1182" s="34">
        <f>ROUND(G1182*1/6,)</f>
        <v>22</v>
      </c>
      <c r="P1182" s="34" t="str">
        <f>IF(H1182&gt;O1182,"Above Benchmark","Below Benchmark")</f>
        <v>Above Benchmark</v>
      </c>
    </row>
    <row r="1183" spans="1:16" ht="15.75" customHeight="1" x14ac:dyDescent="0.75">
      <c r="A1183" s="5" t="s">
        <v>742</v>
      </c>
      <c r="B1183" s="5" t="s">
        <v>55</v>
      </c>
      <c r="C1183" s="5" t="s">
        <v>14</v>
      </c>
      <c r="D1183" s="5" t="s">
        <v>23</v>
      </c>
      <c r="E1183" s="6">
        <v>11</v>
      </c>
      <c r="F1183" s="6">
        <v>13</v>
      </c>
      <c r="G1183" s="6">
        <v>11</v>
      </c>
      <c r="H1183" s="6">
        <v>8</v>
      </c>
      <c r="I1183" s="5" t="str">
        <f>VLOOKUP(B1183,Formulas_Majors!A$2:B$1000,2,FALSE)</f>
        <v>Mathematics</v>
      </c>
      <c r="J1183" s="5" t="s">
        <v>743</v>
      </c>
      <c r="K1183">
        <f t="shared" si="0"/>
        <v>0</v>
      </c>
      <c r="L1183" s="7">
        <f t="shared" si="1"/>
        <v>0</v>
      </c>
      <c r="M1183" s="34">
        <f t="shared" ref="M1183:M1184" si="774">ROUND(E1183*1/3,)</f>
        <v>4</v>
      </c>
      <c r="N1183" s="34" t="str">
        <f t="shared" ref="N1183:N1184" si="775">IF(F1183&gt;M1183,"Above Benchmark","Below Benchmark")</f>
        <v>Above Benchmark</v>
      </c>
      <c r="O1183" s="34">
        <f t="shared" ref="O1183:O1184" si="776">ROUND(G1183*1/3,)</f>
        <v>4</v>
      </c>
      <c r="P1183" s="34" t="str">
        <f t="shared" ref="P1183:P1184" si="777">IF(H1183&gt;O1183,"Above Benchmark", "Below Benchmark")</f>
        <v>Above Benchmark</v>
      </c>
    </row>
    <row r="1184" spans="1:16" ht="15.75" customHeight="1" x14ac:dyDescent="0.75">
      <c r="A1184" s="5" t="s">
        <v>742</v>
      </c>
      <c r="B1184" s="5" t="s">
        <v>768</v>
      </c>
      <c r="C1184" s="5" t="s">
        <v>14</v>
      </c>
      <c r="D1184" s="5" t="s">
        <v>23</v>
      </c>
      <c r="E1184" s="6">
        <v>1</v>
      </c>
      <c r="F1184" s="6">
        <v>0</v>
      </c>
      <c r="G1184" s="6">
        <v>3</v>
      </c>
      <c r="H1184" s="6">
        <v>0</v>
      </c>
      <c r="I1184" s="5" t="str">
        <f>VLOOKUP(B1184,Formulas_Majors!A$2:B$1000,2,FALSE)</f>
        <v>Education</v>
      </c>
      <c r="J1184" s="5"/>
      <c r="K1184">
        <f t="shared" si="0"/>
        <v>2</v>
      </c>
      <c r="L1184" s="7">
        <f t="shared" si="1"/>
        <v>2</v>
      </c>
      <c r="M1184" s="34">
        <f t="shared" si="774"/>
        <v>0</v>
      </c>
      <c r="N1184" s="34" t="str">
        <f t="shared" si="775"/>
        <v>Below Benchmark</v>
      </c>
      <c r="O1184" s="34">
        <f t="shared" si="776"/>
        <v>1</v>
      </c>
      <c r="P1184" s="34" t="str">
        <f t="shared" si="777"/>
        <v>Below Benchmark</v>
      </c>
    </row>
    <row r="1185" spans="1:16" ht="15.75" customHeight="1" x14ac:dyDescent="0.75">
      <c r="A1185" s="5" t="s">
        <v>742</v>
      </c>
      <c r="B1185" s="5" t="s">
        <v>769</v>
      </c>
      <c r="C1185" s="5" t="s">
        <v>18</v>
      </c>
      <c r="D1185" s="5" t="s">
        <v>21</v>
      </c>
      <c r="E1185" s="6">
        <v>2</v>
      </c>
      <c r="F1185" s="6">
        <v>1</v>
      </c>
      <c r="G1185" s="6">
        <v>12</v>
      </c>
      <c r="H1185" s="6">
        <v>1</v>
      </c>
      <c r="I1185" s="5" t="str">
        <f>VLOOKUP(B1185,Formulas_Majors!A$2:B$1000,2,FALSE)</f>
        <v>Education</v>
      </c>
      <c r="J1185" s="5"/>
      <c r="K1185">
        <f t="shared" si="0"/>
        <v>10</v>
      </c>
      <c r="L1185" s="7">
        <f t="shared" si="1"/>
        <v>5</v>
      </c>
      <c r="M1185" s="34">
        <f>ROUND(E1185*1/6,)</f>
        <v>0</v>
      </c>
      <c r="N1185" s="34" t="str">
        <f>IF(F1185&gt;M1185, "Above Benchmark", "Below Benchmark")</f>
        <v>Above Benchmark</v>
      </c>
      <c r="O1185" s="34">
        <f>ROUND(G1185*1/6,)</f>
        <v>2</v>
      </c>
      <c r="P1185" s="34" t="str">
        <f>IF(H1185&gt;O1185,"Above Benchmark","Below Benchmark")</f>
        <v>Below Benchmark</v>
      </c>
    </row>
    <row r="1186" spans="1:16" ht="15.75" customHeight="1" x14ac:dyDescent="0.75">
      <c r="A1186" s="5" t="s">
        <v>742</v>
      </c>
      <c r="B1186" s="5" t="s">
        <v>206</v>
      </c>
      <c r="C1186" s="5" t="s">
        <v>14</v>
      </c>
      <c r="D1186" s="5" t="s">
        <v>41</v>
      </c>
      <c r="E1186" s="6">
        <v>67</v>
      </c>
      <c r="F1186" s="6">
        <v>15</v>
      </c>
      <c r="G1186" s="6">
        <v>26</v>
      </c>
      <c r="H1186" s="6">
        <v>11</v>
      </c>
      <c r="I1186" s="5" t="str">
        <f>VLOOKUP(B1186,Formulas_Majors!A$2:B$1000,2,FALSE)</f>
        <v>Education</v>
      </c>
      <c r="J1186" s="5"/>
      <c r="K1186">
        <f t="shared" si="0"/>
        <v>-41</v>
      </c>
      <c r="L1186" s="7">
        <f t="shared" si="1"/>
        <v>-0.61194029850746268</v>
      </c>
      <c r="M1186" s="34">
        <f>ROUND(E1186*1/3,)</f>
        <v>22</v>
      </c>
      <c r="N1186" s="34" t="str">
        <f>IF(F1186&gt;M1186,"Above Benchmark","Below Benchmark")</f>
        <v>Below Benchmark</v>
      </c>
      <c r="O1186" s="34">
        <f>ROUND(G1186*1/3,)</f>
        <v>9</v>
      </c>
      <c r="P1186" s="34" t="str">
        <f>IF(H1186&gt;O1186,"Above Benchmark", "Below Benchmark")</f>
        <v>Above Benchmark</v>
      </c>
    </row>
    <row r="1187" spans="1:16" ht="15.75" customHeight="1" x14ac:dyDescent="0.75">
      <c r="A1187" s="5" t="s">
        <v>742</v>
      </c>
      <c r="B1187" s="5" t="s">
        <v>770</v>
      </c>
      <c r="C1187" s="5" t="s">
        <v>73</v>
      </c>
      <c r="D1187" s="5" t="s">
        <v>158</v>
      </c>
      <c r="E1187" s="6">
        <v>3</v>
      </c>
      <c r="F1187" s="6">
        <v>0</v>
      </c>
      <c r="G1187" s="6">
        <v>2</v>
      </c>
      <c r="H1187" s="6">
        <v>0</v>
      </c>
      <c r="I1187" s="5" t="str">
        <f>VLOOKUP(B1187,Formulas_Majors!A$2:B$1000,2,FALSE)</f>
        <v>Education</v>
      </c>
      <c r="J1187" s="5"/>
      <c r="K1187">
        <f t="shared" si="0"/>
        <v>-1</v>
      </c>
      <c r="L1187" s="7">
        <f t="shared" si="1"/>
        <v>-0.33333333333333331</v>
      </c>
      <c r="M1187" s="37"/>
      <c r="N1187" s="37"/>
      <c r="O1187" s="38"/>
      <c r="P1187" s="38"/>
    </row>
    <row r="1188" spans="1:16" ht="15.75" customHeight="1" x14ac:dyDescent="0.75">
      <c r="A1188" s="5" t="s">
        <v>742</v>
      </c>
      <c r="B1188" s="5" t="s">
        <v>770</v>
      </c>
      <c r="C1188" s="5" t="s">
        <v>14</v>
      </c>
      <c r="D1188" s="5" t="s">
        <v>41</v>
      </c>
      <c r="E1188" s="6">
        <v>37</v>
      </c>
      <c r="F1188" s="6">
        <v>0</v>
      </c>
      <c r="G1188" s="6">
        <v>87</v>
      </c>
      <c r="H1188" s="6">
        <v>11</v>
      </c>
      <c r="I1188" s="5" t="str">
        <f>VLOOKUP(B1188,Formulas_Majors!A$2:B$1000,2,FALSE)</f>
        <v>Education</v>
      </c>
      <c r="J1188" s="5"/>
      <c r="K1188">
        <f t="shared" si="0"/>
        <v>50</v>
      </c>
      <c r="L1188" s="7">
        <f t="shared" si="1"/>
        <v>1.3513513513513513</v>
      </c>
      <c r="M1188" s="34">
        <f>ROUND(E1188*1/3,)</f>
        <v>12</v>
      </c>
      <c r="N1188" s="34" t="str">
        <f>IF(F1188&gt;M1188,"Above Benchmark","Below Benchmark")</f>
        <v>Below Benchmark</v>
      </c>
      <c r="O1188" s="34">
        <f>ROUND(G1188*1/3,)</f>
        <v>29</v>
      </c>
      <c r="P1188" s="34" t="str">
        <f>IF(H1188&gt;O1188,"Above Benchmark", "Below Benchmark")</f>
        <v>Below Benchmark</v>
      </c>
    </row>
    <row r="1189" spans="1:16" ht="15.75" customHeight="1" x14ac:dyDescent="0.75">
      <c r="A1189" s="5" t="s">
        <v>742</v>
      </c>
      <c r="B1189" s="5" t="s">
        <v>771</v>
      </c>
      <c r="C1189" s="5" t="s">
        <v>18</v>
      </c>
      <c r="D1189" s="5" t="s">
        <v>21</v>
      </c>
      <c r="E1189" s="6">
        <v>132</v>
      </c>
      <c r="F1189" s="6">
        <v>31</v>
      </c>
      <c r="G1189" s="6">
        <v>130</v>
      </c>
      <c r="H1189" s="6">
        <v>36</v>
      </c>
      <c r="I1189" s="5" t="str">
        <f>VLOOKUP(B1189,Formulas_Majors!A$2:B$1000,2,FALSE)</f>
        <v>Communications/Media</v>
      </c>
      <c r="J1189" s="5"/>
      <c r="K1189">
        <f t="shared" si="0"/>
        <v>-2</v>
      </c>
      <c r="L1189" s="7">
        <f t="shared" si="1"/>
        <v>-1.5151515151515152E-2</v>
      </c>
      <c r="M1189" s="34">
        <f t="shared" ref="M1189:M1201" si="778">ROUND(E1189*1/6,)</f>
        <v>22</v>
      </c>
      <c r="N1189" s="34" t="str">
        <f t="shared" ref="N1189:N1201" si="779">IF(F1189&gt;M1189, "Above Benchmark", "Below Benchmark")</f>
        <v>Above Benchmark</v>
      </c>
      <c r="O1189" s="34">
        <f t="shared" ref="O1189:O1201" si="780">ROUND(G1189*1/6,)</f>
        <v>22</v>
      </c>
      <c r="P1189" s="34" t="str">
        <f t="shared" ref="P1189:P1201" si="781">IF(H1189&gt;O1189,"Above Benchmark","Below Benchmark")</f>
        <v>Above Benchmark</v>
      </c>
    </row>
    <row r="1190" spans="1:16" ht="15.75" customHeight="1" x14ac:dyDescent="0.75">
      <c r="A1190" s="5" t="s">
        <v>742</v>
      </c>
      <c r="B1190" s="5" t="s">
        <v>227</v>
      </c>
      <c r="C1190" s="5" t="s">
        <v>18</v>
      </c>
      <c r="D1190" s="5" t="s">
        <v>21</v>
      </c>
      <c r="E1190" s="6">
        <v>2</v>
      </c>
      <c r="F1190" s="6">
        <v>1</v>
      </c>
      <c r="G1190" s="6">
        <v>3</v>
      </c>
      <c r="H1190" s="6">
        <v>2</v>
      </c>
      <c r="I1190" s="5" t="str">
        <f>VLOOKUP(B1190,Formulas_Majors!A$2:B$1000,2,FALSE)</f>
        <v>Natural Sciences</v>
      </c>
      <c r="J1190" s="5" t="s">
        <v>743</v>
      </c>
      <c r="K1190">
        <f t="shared" si="0"/>
        <v>1</v>
      </c>
      <c r="L1190" s="7">
        <f t="shared" si="1"/>
        <v>0.5</v>
      </c>
      <c r="M1190" s="34">
        <f t="shared" si="778"/>
        <v>0</v>
      </c>
      <c r="N1190" s="34" t="str">
        <f t="shared" si="779"/>
        <v>Above Benchmark</v>
      </c>
      <c r="O1190" s="34">
        <f t="shared" si="780"/>
        <v>1</v>
      </c>
      <c r="P1190" s="34" t="str">
        <f t="shared" si="781"/>
        <v>Above Benchmark</v>
      </c>
    </row>
    <row r="1191" spans="1:16" ht="15.75" customHeight="1" x14ac:dyDescent="0.75">
      <c r="A1191" s="5" t="s">
        <v>742</v>
      </c>
      <c r="B1191" s="5" t="s">
        <v>772</v>
      </c>
      <c r="C1191" s="5" t="s">
        <v>18</v>
      </c>
      <c r="D1191" s="5" t="s">
        <v>37</v>
      </c>
      <c r="E1191" s="6">
        <v>1</v>
      </c>
      <c r="F1191" s="6">
        <v>0</v>
      </c>
      <c r="G1191" s="6">
        <v>2</v>
      </c>
      <c r="H1191" s="6">
        <v>0</v>
      </c>
      <c r="I1191" s="5" t="str">
        <f>VLOOKUP(B1191,Formulas_Majors!A$2:B$1000,2,FALSE)</f>
        <v>Tech</v>
      </c>
      <c r="J1191" s="5" t="s">
        <v>743</v>
      </c>
      <c r="K1191">
        <f t="shared" si="0"/>
        <v>1</v>
      </c>
      <c r="L1191" s="7">
        <f t="shared" si="1"/>
        <v>1</v>
      </c>
      <c r="M1191" s="34">
        <f t="shared" si="778"/>
        <v>0</v>
      </c>
      <c r="N1191" s="34" t="str">
        <f t="shared" si="779"/>
        <v>Below Benchmark</v>
      </c>
      <c r="O1191" s="34">
        <f t="shared" si="780"/>
        <v>0</v>
      </c>
      <c r="P1191" s="34" t="str">
        <f t="shared" si="781"/>
        <v>Below Benchmark</v>
      </c>
    </row>
    <row r="1192" spans="1:16" ht="15.75" customHeight="1" x14ac:dyDescent="0.75">
      <c r="A1192" s="5" t="s">
        <v>742</v>
      </c>
      <c r="B1192" s="5" t="s">
        <v>231</v>
      </c>
      <c r="C1192" s="5" t="s">
        <v>18</v>
      </c>
      <c r="D1192" s="5" t="s">
        <v>37</v>
      </c>
      <c r="E1192" s="6">
        <v>3</v>
      </c>
      <c r="F1192" s="6">
        <v>1</v>
      </c>
      <c r="G1192" s="6">
        <v>5</v>
      </c>
      <c r="H1192" s="6">
        <v>2</v>
      </c>
      <c r="I1192" s="5" t="str">
        <f>VLOOKUP(B1192,Formulas_Majors!A$2:B$1000,2,FALSE)</f>
        <v>Tech</v>
      </c>
      <c r="J1192" s="5" t="s">
        <v>743</v>
      </c>
      <c r="K1192">
        <f t="shared" si="0"/>
        <v>2</v>
      </c>
      <c r="L1192" s="7">
        <f t="shared" si="1"/>
        <v>0.66666666666666663</v>
      </c>
      <c r="M1192" s="34">
        <f t="shared" si="778"/>
        <v>1</v>
      </c>
      <c r="N1192" s="34" t="str">
        <f t="shared" si="779"/>
        <v>Below Benchmark</v>
      </c>
      <c r="O1192" s="34">
        <f t="shared" si="780"/>
        <v>1</v>
      </c>
      <c r="P1192" s="34" t="str">
        <f t="shared" si="781"/>
        <v>Above Benchmark</v>
      </c>
    </row>
    <row r="1193" spans="1:16" ht="15.75" customHeight="1" x14ac:dyDescent="0.75">
      <c r="A1193" s="5" t="s">
        <v>742</v>
      </c>
      <c r="B1193" s="5" t="s">
        <v>234</v>
      </c>
      <c r="C1193" s="5" t="s">
        <v>18</v>
      </c>
      <c r="D1193" s="5" t="s">
        <v>21</v>
      </c>
      <c r="E1193" s="6">
        <v>4</v>
      </c>
      <c r="F1193" s="6">
        <v>1</v>
      </c>
      <c r="G1193" s="6">
        <v>3</v>
      </c>
      <c r="H1193" s="6">
        <v>2</v>
      </c>
      <c r="I1193" s="5" t="str">
        <f>VLOOKUP(B1193,Formulas_Majors!A$2:B$1000,2,FALSE)</f>
        <v>Liberal Arts</v>
      </c>
      <c r="J1193" s="5"/>
      <c r="K1193">
        <f t="shared" si="0"/>
        <v>-1</v>
      </c>
      <c r="L1193" s="7">
        <f t="shared" si="1"/>
        <v>-0.25</v>
      </c>
      <c r="M1193" s="34">
        <f t="shared" si="778"/>
        <v>1</v>
      </c>
      <c r="N1193" s="34" t="str">
        <f t="shared" si="779"/>
        <v>Below Benchmark</v>
      </c>
      <c r="O1193" s="34">
        <f t="shared" si="780"/>
        <v>1</v>
      </c>
      <c r="P1193" s="34" t="str">
        <f t="shared" si="781"/>
        <v>Above Benchmark</v>
      </c>
    </row>
    <row r="1194" spans="1:16" ht="15.75" customHeight="1" x14ac:dyDescent="0.75">
      <c r="A1194" s="5" t="s">
        <v>742</v>
      </c>
      <c r="B1194" s="5" t="s">
        <v>241</v>
      </c>
      <c r="C1194" s="5" t="s">
        <v>18</v>
      </c>
      <c r="D1194" s="5" t="s">
        <v>21</v>
      </c>
      <c r="E1194" s="6">
        <v>1</v>
      </c>
      <c r="F1194" s="6">
        <v>0</v>
      </c>
      <c r="G1194" s="6">
        <v>1</v>
      </c>
      <c r="H1194" s="6">
        <v>2</v>
      </c>
      <c r="I1194" s="5" t="str">
        <f>VLOOKUP(B1194,Formulas_Majors!A$2:B$1000,2,FALSE)</f>
        <v>Liberal Arts</v>
      </c>
      <c r="J1194" s="5"/>
      <c r="K1194">
        <f t="shared" si="0"/>
        <v>0</v>
      </c>
      <c r="L1194" s="7">
        <f t="shared" si="1"/>
        <v>0</v>
      </c>
      <c r="M1194" s="34">
        <f t="shared" si="778"/>
        <v>0</v>
      </c>
      <c r="N1194" s="34" t="str">
        <f t="shared" si="779"/>
        <v>Below Benchmark</v>
      </c>
      <c r="O1194" s="34">
        <f t="shared" si="780"/>
        <v>0</v>
      </c>
      <c r="P1194" s="34" t="str">
        <f t="shared" si="781"/>
        <v>Above Benchmark</v>
      </c>
    </row>
    <row r="1195" spans="1:16" ht="15.75" customHeight="1" x14ac:dyDescent="0.75">
      <c r="A1195" s="5" t="s">
        <v>742</v>
      </c>
      <c r="B1195" s="5" t="s">
        <v>244</v>
      </c>
      <c r="C1195" s="5" t="s">
        <v>18</v>
      </c>
      <c r="D1195" s="5" t="s">
        <v>21</v>
      </c>
      <c r="E1195" s="6">
        <v>3</v>
      </c>
      <c r="F1195" s="6">
        <v>0</v>
      </c>
      <c r="G1195" s="6">
        <v>2</v>
      </c>
      <c r="H1195" s="6">
        <v>1</v>
      </c>
      <c r="I1195" s="5" t="str">
        <f>VLOOKUP(B1195,Formulas_Majors!A$2:B$1000,2,FALSE)</f>
        <v>Mathematics</v>
      </c>
      <c r="J1195" s="5" t="s">
        <v>743</v>
      </c>
      <c r="K1195">
        <f t="shared" si="0"/>
        <v>-1</v>
      </c>
      <c r="L1195" s="7">
        <f t="shared" si="1"/>
        <v>-0.33333333333333331</v>
      </c>
      <c r="M1195" s="34">
        <f t="shared" si="778"/>
        <v>1</v>
      </c>
      <c r="N1195" s="34" t="str">
        <f t="shared" si="779"/>
        <v>Below Benchmark</v>
      </c>
      <c r="O1195" s="34">
        <f t="shared" si="780"/>
        <v>0</v>
      </c>
      <c r="P1195" s="34" t="str">
        <f t="shared" si="781"/>
        <v>Above Benchmark</v>
      </c>
    </row>
    <row r="1196" spans="1:16" ht="15.75" customHeight="1" x14ac:dyDescent="0.75">
      <c r="A1196" s="5" t="s">
        <v>742</v>
      </c>
      <c r="B1196" s="5" t="s">
        <v>773</v>
      </c>
      <c r="C1196" s="5" t="s">
        <v>18</v>
      </c>
      <c r="D1196" s="5" t="s">
        <v>21</v>
      </c>
      <c r="E1196" s="6">
        <v>2</v>
      </c>
      <c r="F1196" s="6">
        <v>0</v>
      </c>
      <c r="G1196" s="6">
        <v>1</v>
      </c>
      <c r="H1196" s="6">
        <v>0</v>
      </c>
      <c r="I1196" s="5" t="str">
        <f>VLOOKUP(B1196,Formulas_Majors!A$2:B$1000,2,FALSE)</f>
        <v>Communications/Media</v>
      </c>
      <c r="J1196" s="5"/>
      <c r="K1196">
        <f t="shared" si="0"/>
        <v>-1</v>
      </c>
      <c r="L1196" s="7">
        <f t="shared" si="1"/>
        <v>-0.5</v>
      </c>
      <c r="M1196" s="34">
        <f t="shared" si="778"/>
        <v>0</v>
      </c>
      <c r="N1196" s="34" t="str">
        <f t="shared" si="779"/>
        <v>Below Benchmark</v>
      </c>
      <c r="O1196" s="34">
        <f t="shared" si="780"/>
        <v>0</v>
      </c>
      <c r="P1196" s="34" t="str">
        <f t="shared" si="781"/>
        <v>Below Benchmark</v>
      </c>
    </row>
    <row r="1197" spans="1:16" ht="15.75" customHeight="1" x14ac:dyDescent="0.75">
      <c r="A1197" s="5" t="s">
        <v>742</v>
      </c>
      <c r="B1197" s="5" t="s">
        <v>566</v>
      </c>
      <c r="C1197" s="5" t="s">
        <v>18</v>
      </c>
      <c r="D1197" s="5" t="s">
        <v>37</v>
      </c>
      <c r="E1197" s="6">
        <v>1</v>
      </c>
      <c r="F1197" s="6">
        <v>0</v>
      </c>
      <c r="G1197" s="6">
        <v>3</v>
      </c>
      <c r="H1197" s="6">
        <v>0</v>
      </c>
      <c r="I1197" s="5" t="str">
        <f>VLOOKUP(B1197,Formulas_Majors!A$2:B$1000,2,FALSE)</f>
        <v>Nursing</v>
      </c>
      <c r="J1197" s="5"/>
      <c r="K1197">
        <f t="shared" si="0"/>
        <v>2</v>
      </c>
      <c r="L1197" s="7">
        <f t="shared" si="1"/>
        <v>2</v>
      </c>
      <c r="M1197" s="34">
        <f t="shared" si="778"/>
        <v>0</v>
      </c>
      <c r="N1197" s="34" t="str">
        <f t="shared" si="779"/>
        <v>Below Benchmark</v>
      </c>
      <c r="O1197" s="34">
        <f t="shared" si="780"/>
        <v>1</v>
      </c>
      <c r="P1197" s="34" t="str">
        <f t="shared" si="781"/>
        <v>Below Benchmark</v>
      </c>
    </row>
    <row r="1198" spans="1:16" ht="15.75" customHeight="1" x14ac:dyDescent="0.75">
      <c r="A1198" s="5" t="s">
        <v>742</v>
      </c>
      <c r="B1198" s="5" t="s">
        <v>249</v>
      </c>
      <c r="C1198" s="5" t="s">
        <v>18</v>
      </c>
      <c r="D1198" s="5" t="s">
        <v>21</v>
      </c>
      <c r="E1198" s="6">
        <v>1</v>
      </c>
      <c r="F1198" s="6">
        <v>0</v>
      </c>
      <c r="G1198" s="6">
        <v>5</v>
      </c>
      <c r="H1198" s="6">
        <v>0</v>
      </c>
      <c r="I1198" s="5" t="str">
        <f>VLOOKUP(B1198,Formulas_Majors!A$2:B$1000,2,FALSE)</f>
        <v>Liberal Arts</v>
      </c>
      <c r="J1198" s="5"/>
      <c r="K1198">
        <f t="shared" si="0"/>
        <v>4</v>
      </c>
      <c r="L1198" s="7">
        <f t="shared" si="1"/>
        <v>4</v>
      </c>
      <c r="M1198" s="34">
        <f t="shared" si="778"/>
        <v>0</v>
      </c>
      <c r="N1198" s="34" t="str">
        <f t="shared" si="779"/>
        <v>Below Benchmark</v>
      </c>
      <c r="O1198" s="34">
        <f t="shared" si="780"/>
        <v>1</v>
      </c>
      <c r="P1198" s="34" t="str">
        <f t="shared" si="781"/>
        <v>Below Benchmark</v>
      </c>
    </row>
    <row r="1199" spans="1:16" ht="15.75" customHeight="1" x14ac:dyDescent="0.75">
      <c r="A1199" s="5" t="s">
        <v>742</v>
      </c>
      <c r="B1199" s="5" t="s">
        <v>251</v>
      </c>
      <c r="C1199" s="5" t="s">
        <v>18</v>
      </c>
      <c r="D1199" s="5" t="s">
        <v>21</v>
      </c>
      <c r="E1199" s="6">
        <v>5</v>
      </c>
      <c r="F1199" s="6">
        <v>1</v>
      </c>
      <c r="G1199" s="6">
        <v>4</v>
      </c>
      <c r="H1199" s="6">
        <v>3</v>
      </c>
      <c r="I1199" s="5" t="str">
        <f>VLOOKUP(B1199,Formulas_Majors!A$2:B$1000,2,FALSE)</f>
        <v>Government</v>
      </c>
      <c r="J1199" s="5" t="s">
        <v>743</v>
      </c>
      <c r="K1199">
        <f t="shared" si="0"/>
        <v>-1</v>
      </c>
      <c r="L1199" s="7">
        <f t="shared" si="1"/>
        <v>-0.2</v>
      </c>
      <c r="M1199" s="34">
        <f t="shared" si="778"/>
        <v>1</v>
      </c>
      <c r="N1199" s="34" t="str">
        <f t="shared" si="779"/>
        <v>Below Benchmark</v>
      </c>
      <c r="O1199" s="34">
        <f t="shared" si="780"/>
        <v>1</v>
      </c>
      <c r="P1199" s="34" t="str">
        <f t="shared" si="781"/>
        <v>Above Benchmark</v>
      </c>
    </row>
    <row r="1200" spans="1:16" ht="15.75" customHeight="1" x14ac:dyDescent="0.75">
      <c r="A1200" s="5" t="s">
        <v>742</v>
      </c>
      <c r="B1200" s="5" t="s">
        <v>252</v>
      </c>
      <c r="C1200" s="5" t="s">
        <v>18</v>
      </c>
      <c r="D1200" s="5" t="s">
        <v>21</v>
      </c>
      <c r="E1200" s="6">
        <v>2</v>
      </c>
      <c r="F1200" s="6">
        <v>2</v>
      </c>
      <c r="G1200" s="6">
        <v>1</v>
      </c>
      <c r="H1200" s="6">
        <v>2</v>
      </c>
      <c r="I1200" s="5" t="str">
        <f>VLOOKUP(B1200,Formulas_Majors!A$2:B$1000,2,FALSE)</f>
        <v>Liberal Arts</v>
      </c>
      <c r="J1200" s="5" t="s">
        <v>743</v>
      </c>
      <c r="K1200">
        <f t="shared" si="0"/>
        <v>-1</v>
      </c>
      <c r="L1200" s="7">
        <f t="shared" si="1"/>
        <v>-0.5</v>
      </c>
      <c r="M1200" s="34">
        <f t="shared" si="778"/>
        <v>0</v>
      </c>
      <c r="N1200" s="34" t="str">
        <f t="shared" si="779"/>
        <v>Above Benchmark</v>
      </c>
      <c r="O1200" s="34">
        <f t="shared" si="780"/>
        <v>0</v>
      </c>
      <c r="P1200" s="34" t="str">
        <f t="shared" si="781"/>
        <v>Above Benchmark</v>
      </c>
    </row>
    <row r="1201" spans="1:16" ht="15.75" customHeight="1" x14ac:dyDescent="0.75">
      <c r="A1201" s="5" t="s">
        <v>742</v>
      </c>
      <c r="B1201" s="5" t="s">
        <v>774</v>
      </c>
      <c r="C1201" s="5" t="s">
        <v>18</v>
      </c>
      <c r="D1201" s="5" t="s">
        <v>21</v>
      </c>
      <c r="E1201" s="6">
        <v>2</v>
      </c>
      <c r="F1201" s="6">
        <v>0</v>
      </c>
      <c r="G1201" s="6">
        <v>2</v>
      </c>
      <c r="H1201" s="6">
        <v>1</v>
      </c>
      <c r="I1201" s="5" t="str">
        <f>VLOOKUP(B1201,Formulas_Majors!A$2:B$1000,2,FALSE)</f>
        <v>Social Work</v>
      </c>
      <c r="J1201" s="5"/>
      <c r="K1201">
        <f t="shared" si="0"/>
        <v>0</v>
      </c>
      <c r="L1201" s="7">
        <f t="shared" si="1"/>
        <v>0</v>
      </c>
      <c r="M1201" s="34">
        <f t="shared" si="778"/>
        <v>0</v>
      </c>
      <c r="N1201" s="34" t="str">
        <f t="shared" si="779"/>
        <v>Below Benchmark</v>
      </c>
      <c r="O1201" s="34">
        <f t="shared" si="780"/>
        <v>0</v>
      </c>
      <c r="P1201" s="34" t="str">
        <f t="shared" si="781"/>
        <v>Above Benchmark</v>
      </c>
    </row>
    <row r="1202" spans="1:16" ht="15.75" customHeight="1" x14ac:dyDescent="0.75">
      <c r="A1202" s="5" t="s">
        <v>742</v>
      </c>
      <c r="B1202" s="5" t="s">
        <v>775</v>
      </c>
      <c r="C1202" s="5" t="s">
        <v>73</v>
      </c>
      <c r="D1202" s="5" t="s">
        <v>158</v>
      </c>
      <c r="E1202" s="6">
        <v>3</v>
      </c>
      <c r="F1202" s="6">
        <v>0</v>
      </c>
      <c r="G1202" s="6">
        <v>0</v>
      </c>
      <c r="H1202" s="6">
        <v>4</v>
      </c>
      <c r="I1202" s="5" t="str">
        <f>VLOOKUP(B1202,Formulas_Majors!A$2:B$1000,2,FALSE)</f>
        <v>Education</v>
      </c>
      <c r="J1202" s="5"/>
      <c r="K1202">
        <f t="shared" si="0"/>
        <v>-3</v>
      </c>
      <c r="L1202" s="7">
        <f t="shared" si="1"/>
        <v>-1</v>
      </c>
      <c r="M1202" s="37"/>
      <c r="N1202" s="37"/>
      <c r="O1202" s="38"/>
      <c r="P1202" s="38"/>
    </row>
    <row r="1203" spans="1:16" ht="15.75" customHeight="1" x14ac:dyDescent="0.75">
      <c r="A1203" s="5" t="s">
        <v>742</v>
      </c>
      <c r="B1203" s="5" t="s">
        <v>776</v>
      </c>
      <c r="C1203" s="5" t="s">
        <v>18</v>
      </c>
      <c r="D1203" s="5" t="s">
        <v>151</v>
      </c>
      <c r="E1203" s="6">
        <v>54</v>
      </c>
      <c r="F1203" s="6">
        <v>12</v>
      </c>
      <c r="G1203" s="6">
        <v>47</v>
      </c>
      <c r="H1203" s="6">
        <v>15</v>
      </c>
      <c r="I1203" s="5" t="str">
        <f>VLOOKUP(B1203,Formulas_Majors!A$2:B$1000,2,FALSE)</f>
        <v>Performance and Fine Arts</v>
      </c>
      <c r="J1203" s="5"/>
      <c r="K1203">
        <f t="shared" si="0"/>
        <v>-7</v>
      </c>
      <c r="L1203" s="7">
        <f t="shared" si="1"/>
        <v>-0.12962962962962962</v>
      </c>
      <c r="M1203" s="34">
        <f t="shared" ref="M1203:M1204" si="782">ROUND(E1203*1/6,)</f>
        <v>9</v>
      </c>
      <c r="N1203" s="34" t="str">
        <f t="shared" ref="N1203:N1204" si="783">IF(F1203&gt;M1203, "Above Benchmark", "Below Benchmark")</f>
        <v>Above Benchmark</v>
      </c>
      <c r="O1203" s="34">
        <f t="shared" ref="O1203:O1204" si="784">ROUND(G1203*1/6,)</f>
        <v>8</v>
      </c>
      <c r="P1203" s="34" t="str">
        <f t="shared" ref="P1203:P1204" si="785">IF(H1203&gt;O1203,"Above Benchmark","Below Benchmark")</f>
        <v>Above Benchmark</v>
      </c>
    </row>
    <row r="1204" spans="1:16" ht="15.75" customHeight="1" x14ac:dyDescent="0.75">
      <c r="A1204" s="5" t="s">
        <v>742</v>
      </c>
      <c r="B1204" s="5" t="s">
        <v>57</v>
      </c>
      <c r="C1204" s="5" t="s">
        <v>18</v>
      </c>
      <c r="D1204" s="5" t="s">
        <v>37</v>
      </c>
      <c r="E1204" s="6">
        <v>42</v>
      </c>
      <c r="F1204" s="6">
        <v>11</v>
      </c>
      <c r="G1204" s="6">
        <v>47</v>
      </c>
      <c r="H1204" s="6">
        <v>10</v>
      </c>
      <c r="I1204" s="5" t="str">
        <f>VLOOKUP(B1204,Formulas_Majors!A$2:B$1000,2,FALSE)</f>
        <v>Performance and Fine Arts</v>
      </c>
      <c r="J1204" s="5"/>
      <c r="K1204">
        <f t="shared" si="0"/>
        <v>5</v>
      </c>
      <c r="L1204" s="7">
        <f t="shared" si="1"/>
        <v>0.11904761904761904</v>
      </c>
      <c r="M1204" s="34">
        <f t="shared" si="782"/>
        <v>7</v>
      </c>
      <c r="N1204" s="34" t="str">
        <f t="shared" si="783"/>
        <v>Above Benchmark</v>
      </c>
      <c r="O1204" s="34">
        <f t="shared" si="784"/>
        <v>8</v>
      </c>
      <c r="P1204" s="34" t="str">
        <f t="shared" si="785"/>
        <v>Above Benchmark</v>
      </c>
    </row>
    <row r="1205" spans="1:16" ht="15.75" customHeight="1" x14ac:dyDescent="0.75">
      <c r="A1205" s="5" t="s">
        <v>742</v>
      </c>
      <c r="B1205" s="5" t="s">
        <v>260</v>
      </c>
      <c r="C1205" s="5" t="s">
        <v>14</v>
      </c>
      <c r="D1205" s="5" t="s">
        <v>146</v>
      </c>
      <c r="E1205" s="6">
        <v>25</v>
      </c>
      <c r="F1205" s="6">
        <v>8</v>
      </c>
      <c r="G1205" s="6">
        <v>18</v>
      </c>
      <c r="H1205" s="6">
        <v>10</v>
      </c>
      <c r="I1205" s="5" t="str">
        <f>VLOOKUP(B1205,Formulas_Majors!A$2:B$1000,2,FALSE)</f>
        <v>Education</v>
      </c>
      <c r="J1205" s="5"/>
      <c r="K1205">
        <f t="shared" si="0"/>
        <v>-7</v>
      </c>
      <c r="L1205" s="7">
        <f t="shared" si="1"/>
        <v>-0.28000000000000003</v>
      </c>
      <c r="M1205" s="34">
        <f>ROUND(E1205*1/3,)</f>
        <v>8</v>
      </c>
      <c r="N1205" s="34" t="str">
        <f>IF(F1205&gt;M1205,"Above Benchmark","Below Benchmark")</f>
        <v>Below Benchmark</v>
      </c>
      <c r="O1205" s="34">
        <f>ROUND(G1205*1/3,)</f>
        <v>6</v>
      </c>
      <c r="P1205" s="34" t="str">
        <f>IF(H1205&gt;O1205,"Above Benchmark", "Below Benchmark")</f>
        <v>Above Benchmark</v>
      </c>
    </row>
    <row r="1206" spans="1:16" ht="15.75" customHeight="1" x14ac:dyDescent="0.75">
      <c r="A1206" s="5" t="s">
        <v>742</v>
      </c>
      <c r="B1206" s="5" t="s">
        <v>107</v>
      </c>
      <c r="C1206" s="5" t="s">
        <v>18</v>
      </c>
      <c r="D1206" s="5" t="s">
        <v>37</v>
      </c>
      <c r="E1206" s="6">
        <v>924</v>
      </c>
      <c r="F1206" s="6">
        <v>206</v>
      </c>
      <c r="G1206" s="6">
        <v>899</v>
      </c>
      <c r="H1206" s="6">
        <v>204</v>
      </c>
      <c r="I1206" s="5" t="str">
        <f>VLOOKUP(B1206,Formulas_Majors!A$2:B$1000,2,FALSE)</f>
        <v>Nursing</v>
      </c>
      <c r="J1206" s="5"/>
      <c r="K1206">
        <f t="shared" si="0"/>
        <v>-25</v>
      </c>
      <c r="L1206" s="7">
        <f t="shared" si="1"/>
        <v>-2.7056277056277056E-2</v>
      </c>
      <c r="M1206" s="34">
        <f t="shared" ref="M1206:M1207" si="786">ROUND(E1206*1/6,)</f>
        <v>154</v>
      </c>
      <c r="N1206" s="34" t="str">
        <f t="shared" ref="N1206:N1207" si="787">IF(F1206&gt;M1206, "Above Benchmark", "Below Benchmark")</f>
        <v>Above Benchmark</v>
      </c>
      <c r="O1206" s="34">
        <f t="shared" ref="O1206:O1207" si="788">ROUND(G1206*1/6,)</f>
        <v>150</v>
      </c>
      <c r="P1206" s="34" t="str">
        <f t="shared" ref="P1206:P1207" si="789">IF(H1206&gt;O1206,"Above Benchmark","Below Benchmark")</f>
        <v>Above Benchmark</v>
      </c>
    </row>
    <row r="1207" spans="1:16" ht="15.75" customHeight="1" x14ac:dyDescent="0.75">
      <c r="A1207" s="5" t="s">
        <v>742</v>
      </c>
      <c r="B1207" s="5" t="s">
        <v>777</v>
      </c>
      <c r="C1207" s="5" t="s">
        <v>18</v>
      </c>
      <c r="D1207" s="5" t="s">
        <v>37</v>
      </c>
      <c r="E1207" s="6">
        <v>70</v>
      </c>
      <c r="F1207" s="6">
        <v>12</v>
      </c>
      <c r="G1207" s="6">
        <v>89</v>
      </c>
      <c r="H1207" s="6">
        <v>24</v>
      </c>
      <c r="I1207" s="5" t="str">
        <f>VLOOKUP(B1207,Formulas_Majors!A$2:B$1000,2,FALSE)</f>
        <v>Nursing</v>
      </c>
      <c r="J1207" s="5"/>
      <c r="K1207">
        <f t="shared" si="0"/>
        <v>19</v>
      </c>
      <c r="L1207" s="7">
        <f t="shared" si="1"/>
        <v>0.27142857142857141</v>
      </c>
      <c r="M1207" s="34">
        <f t="shared" si="786"/>
        <v>12</v>
      </c>
      <c r="N1207" s="34" t="str">
        <f t="shared" si="787"/>
        <v>Below Benchmark</v>
      </c>
      <c r="O1207" s="34">
        <f t="shared" si="788"/>
        <v>15</v>
      </c>
      <c r="P1207" s="34" t="str">
        <f t="shared" si="789"/>
        <v>Above Benchmark</v>
      </c>
    </row>
    <row r="1208" spans="1:16" ht="15.75" customHeight="1" x14ac:dyDescent="0.75">
      <c r="A1208" s="5" t="s">
        <v>742</v>
      </c>
      <c r="B1208" s="5" t="s">
        <v>266</v>
      </c>
      <c r="C1208" s="5" t="s">
        <v>14</v>
      </c>
      <c r="D1208" s="5" t="s">
        <v>16</v>
      </c>
      <c r="E1208" s="6">
        <v>47</v>
      </c>
      <c r="F1208" s="6">
        <v>20</v>
      </c>
      <c r="G1208" s="6">
        <v>39</v>
      </c>
      <c r="H1208" s="6">
        <v>9</v>
      </c>
      <c r="I1208" s="5" t="str">
        <f>VLOOKUP(B1208,Formulas_Majors!A$2:B$1000,2,FALSE)</f>
        <v>Health</v>
      </c>
      <c r="J1208" s="5"/>
      <c r="K1208">
        <f t="shared" si="0"/>
        <v>-8</v>
      </c>
      <c r="L1208" s="7">
        <f t="shared" si="1"/>
        <v>-0.1702127659574468</v>
      </c>
      <c r="M1208" s="34">
        <f t="shared" ref="M1208:M1210" si="790">ROUND(E1208*1/3,)</f>
        <v>16</v>
      </c>
      <c r="N1208" s="34" t="str">
        <f t="shared" ref="N1208:N1210" si="791">IF(F1208&gt;M1208,"Above Benchmark","Below Benchmark")</f>
        <v>Above Benchmark</v>
      </c>
      <c r="O1208" s="34">
        <f t="shared" ref="O1208:O1210" si="792">ROUND(G1208*1/3,)</f>
        <v>13</v>
      </c>
      <c r="P1208" s="34" t="str">
        <f t="shared" ref="P1208:P1210" si="793">IF(H1208&gt;O1208,"Above Benchmark", "Below Benchmark")</f>
        <v>Below Benchmark</v>
      </c>
    </row>
    <row r="1209" spans="1:16" ht="15.75" customHeight="1" x14ac:dyDescent="0.75">
      <c r="A1209" s="5" t="s">
        <v>742</v>
      </c>
      <c r="B1209" s="5" t="s">
        <v>778</v>
      </c>
      <c r="C1209" s="5" t="s">
        <v>14</v>
      </c>
      <c r="D1209" s="5" t="s">
        <v>16</v>
      </c>
      <c r="E1209" s="6">
        <v>45</v>
      </c>
      <c r="F1209" s="6">
        <v>0</v>
      </c>
      <c r="G1209" s="6">
        <v>63</v>
      </c>
      <c r="H1209" s="6">
        <v>35</v>
      </c>
      <c r="I1209" s="5" t="str">
        <f>VLOOKUP(B1209,Formulas_Majors!A$2:B$1000,2,FALSE)</f>
        <v>Business-Other</v>
      </c>
      <c r="J1209" s="5"/>
      <c r="K1209">
        <f t="shared" si="0"/>
        <v>18</v>
      </c>
      <c r="L1209" s="7">
        <f t="shared" si="1"/>
        <v>0.4</v>
      </c>
      <c r="M1209" s="34">
        <f t="shared" si="790"/>
        <v>15</v>
      </c>
      <c r="N1209" s="34" t="str">
        <f t="shared" si="791"/>
        <v>Below Benchmark</v>
      </c>
      <c r="O1209" s="34">
        <f t="shared" si="792"/>
        <v>21</v>
      </c>
      <c r="P1209" s="34" t="str">
        <f t="shared" si="793"/>
        <v>Above Benchmark</v>
      </c>
    </row>
    <row r="1210" spans="1:16" ht="15.75" customHeight="1" x14ac:dyDescent="0.75">
      <c r="A1210" s="5" t="s">
        <v>742</v>
      </c>
      <c r="B1210" s="5" t="s">
        <v>779</v>
      </c>
      <c r="C1210" s="5" t="s">
        <v>14</v>
      </c>
      <c r="D1210" s="5" t="s">
        <v>16</v>
      </c>
      <c r="E1210" s="6">
        <v>3</v>
      </c>
      <c r="F1210" s="6">
        <v>0</v>
      </c>
      <c r="G1210" s="6">
        <v>1</v>
      </c>
      <c r="H1210" s="6">
        <v>0</v>
      </c>
      <c r="I1210" s="5" t="str">
        <f>VLOOKUP(B1210,Formulas_Majors!A$2:B$1000,2,FALSE)</f>
        <v>Nursing</v>
      </c>
      <c r="J1210" s="5"/>
      <c r="K1210">
        <f t="shared" si="0"/>
        <v>-2</v>
      </c>
      <c r="L1210" s="7">
        <f t="shared" si="1"/>
        <v>-0.66666666666666663</v>
      </c>
      <c r="M1210" s="34">
        <f t="shared" si="790"/>
        <v>1</v>
      </c>
      <c r="N1210" s="34" t="str">
        <f t="shared" si="791"/>
        <v>Below Benchmark</v>
      </c>
      <c r="O1210" s="34">
        <f t="shared" si="792"/>
        <v>0</v>
      </c>
      <c r="P1210" s="34" t="str">
        <f t="shared" si="793"/>
        <v>Below Benchmark</v>
      </c>
    </row>
    <row r="1211" spans="1:16" ht="15.75" customHeight="1" x14ac:dyDescent="0.75">
      <c r="A1211" s="5" t="s">
        <v>742</v>
      </c>
      <c r="B1211" s="5" t="s">
        <v>58</v>
      </c>
      <c r="C1211" s="5" t="s">
        <v>18</v>
      </c>
      <c r="D1211" s="5" t="s">
        <v>21</v>
      </c>
      <c r="E1211" s="6">
        <v>78</v>
      </c>
      <c r="F1211" s="6">
        <v>20</v>
      </c>
      <c r="G1211" s="6">
        <v>83</v>
      </c>
      <c r="H1211" s="6">
        <v>23</v>
      </c>
      <c r="I1211" s="5" t="str">
        <f>VLOOKUP(B1211,Formulas_Majors!A$2:B$1000,2,FALSE)</f>
        <v>Liberal Arts</v>
      </c>
      <c r="J1211" s="5"/>
      <c r="K1211">
        <f t="shared" si="0"/>
        <v>5</v>
      </c>
      <c r="L1211" s="7">
        <f t="shared" si="1"/>
        <v>6.4102564102564097E-2</v>
      </c>
      <c r="M1211" s="34">
        <f t="shared" ref="M1211:M1218" si="794">ROUND(E1211*1/6,)</f>
        <v>13</v>
      </c>
      <c r="N1211" s="34" t="str">
        <f t="shared" ref="N1211:N1218" si="795">IF(F1211&gt;M1211, "Above Benchmark", "Below Benchmark")</f>
        <v>Above Benchmark</v>
      </c>
      <c r="O1211" s="34">
        <f t="shared" ref="O1211:O1218" si="796">ROUND(G1211*1/6,)</f>
        <v>14</v>
      </c>
      <c r="P1211" s="34" t="str">
        <f t="shared" ref="P1211:P1218" si="797">IF(H1211&gt;O1211,"Above Benchmark","Below Benchmark")</f>
        <v>Above Benchmark</v>
      </c>
    </row>
    <row r="1212" spans="1:16" ht="15.75" customHeight="1" x14ac:dyDescent="0.75">
      <c r="A1212" s="5" t="s">
        <v>742</v>
      </c>
      <c r="B1212" s="5" t="s">
        <v>271</v>
      </c>
      <c r="C1212" s="5" t="s">
        <v>18</v>
      </c>
      <c r="D1212" s="5" t="s">
        <v>21</v>
      </c>
      <c r="E1212" s="6">
        <v>10</v>
      </c>
      <c r="F1212" s="6">
        <v>2</v>
      </c>
      <c r="G1212" s="6">
        <v>9</v>
      </c>
      <c r="H1212" s="6">
        <v>2</v>
      </c>
      <c r="I1212" s="5" t="str">
        <f>VLOOKUP(B1212,Formulas_Majors!A$2:B$1000,2,FALSE)</f>
        <v>Natural Sciences</v>
      </c>
      <c r="J1212" s="5" t="s">
        <v>743</v>
      </c>
      <c r="K1212">
        <f t="shared" si="0"/>
        <v>-1</v>
      </c>
      <c r="L1212" s="7">
        <f t="shared" si="1"/>
        <v>-0.1</v>
      </c>
      <c r="M1212" s="34">
        <f t="shared" si="794"/>
        <v>2</v>
      </c>
      <c r="N1212" s="34" t="str">
        <f t="shared" si="795"/>
        <v>Below Benchmark</v>
      </c>
      <c r="O1212" s="34">
        <f t="shared" si="796"/>
        <v>2</v>
      </c>
      <c r="P1212" s="34" t="str">
        <f t="shared" si="797"/>
        <v>Below Benchmark</v>
      </c>
    </row>
    <row r="1213" spans="1:16" ht="15.75" customHeight="1" x14ac:dyDescent="0.75">
      <c r="A1213" s="5" t="s">
        <v>742</v>
      </c>
      <c r="B1213" s="5" t="s">
        <v>271</v>
      </c>
      <c r="C1213" s="5" t="s">
        <v>18</v>
      </c>
      <c r="D1213" s="5" t="s">
        <v>37</v>
      </c>
      <c r="E1213" s="6">
        <v>16</v>
      </c>
      <c r="F1213" s="6">
        <v>9</v>
      </c>
      <c r="G1213" s="6">
        <v>17</v>
      </c>
      <c r="H1213" s="6">
        <v>4</v>
      </c>
      <c r="I1213" s="5" t="str">
        <f>VLOOKUP(B1213,Formulas_Majors!A$2:B$1000,2,FALSE)</f>
        <v>Natural Sciences</v>
      </c>
      <c r="J1213" s="5" t="s">
        <v>743</v>
      </c>
      <c r="K1213">
        <f t="shared" si="0"/>
        <v>1</v>
      </c>
      <c r="L1213" s="7">
        <f t="shared" si="1"/>
        <v>6.25E-2</v>
      </c>
      <c r="M1213" s="34">
        <f t="shared" si="794"/>
        <v>3</v>
      </c>
      <c r="N1213" s="34" t="str">
        <f t="shared" si="795"/>
        <v>Above Benchmark</v>
      </c>
      <c r="O1213" s="34">
        <f t="shared" si="796"/>
        <v>3</v>
      </c>
      <c r="P1213" s="34" t="str">
        <f t="shared" si="797"/>
        <v>Above Benchmark</v>
      </c>
    </row>
    <row r="1214" spans="1:16" ht="15.75" customHeight="1" x14ac:dyDescent="0.75">
      <c r="A1214" s="5" t="s">
        <v>742</v>
      </c>
      <c r="B1214" s="5" t="s">
        <v>272</v>
      </c>
      <c r="C1214" s="5" t="s">
        <v>18</v>
      </c>
      <c r="D1214" s="5" t="s">
        <v>21</v>
      </c>
      <c r="E1214" s="6">
        <v>1</v>
      </c>
      <c r="F1214" s="6">
        <v>0</v>
      </c>
      <c r="G1214" s="6">
        <v>0</v>
      </c>
      <c r="H1214" s="6">
        <v>0</v>
      </c>
      <c r="I1214" s="5" t="str">
        <f>VLOOKUP(B1214,Formulas_Majors!A$2:B$1000,2,FALSE)</f>
        <v>Education</v>
      </c>
      <c r="J1214" s="5"/>
      <c r="K1214">
        <f t="shared" si="0"/>
        <v>-1</v>
      </c>
      <c r="L1214" s="7">
        <f t="shared" si="1"/>
        <v>-1</v>
      </c>
      <c r="M1214" s="34">
        <f t="shared" si="794"/>
        <v>0</v>
      </c>
      <c r="N1214" s="34" t="str">
        <f t="shared" si="795"/>
        <v>Below Benchmark</v>
      </c>
      <c r="O1214" s="34">
        <f t="shared" si="796"/>
        <v>0</v>
      </c>
      <c r="P1214" s="34" t="str">
        <f t="shared" si="797"/>
        <v>Below Benchmark</v>
      </c>
    </row>
    <row r="1215" spans="1:16" ht="15.75" customHeight="1" x14ac:dyDescent="0.75">
      <c r="A1215" s="5" t="s">
        <v>742</v>
      </c>
      <c r="B1215" s="5" t="s">
        <v>274</v>
      </c>
      <c r="C1215" s="5" t="s">
        <v>18</v>
      </c>
      <c r="D1215" s="5" t="s">
        <v>21</v>
      </c>
      <c r="E1215" s="6">
        <v>113</v>
      </c>
      <c r="F1215" s="6">
        <v>32</v>
      </c>
      <c r="G1215" s="6">
        <v>131</v>
      </c>
      <c r="H1215" s="6">
        <v>43</v>
      </c>
      <c r="I1215" s="5" t="str">
        <f>VLOOKUP(B1215,Formulas_Majors!A$2:B$1000,2,FALSE)</f>
        <v>Liberal Arts</v>
      </c>
      <c r="J1215" s="5" t="s">
        <v>743</v>
      </c>
      <c r="K1215">
        <f t="shared" si="0"/>
        <v>18</v>
      </c>
      <c r="L1215" s="7">
        <f t="shared" si="1"/>
        <v>0.15929203539823009</v>
      </c>
      <c r="M1215" s="34">
        <f t="shared" si="794"/>
        <v>19</v>
      </c>
      <c r="N1215" s="34" t="str">
        <f t="shared" si="795"/>
        <v>Above Benchmark</v>
      </c>
      <c r="O1215" s="34">
        <f t="shared" si="796"/>
        <v>22</v>
      </c>
      <c r="P1215" s="34" t="str">
        <f t="shared" si="797"/>
        <v>Above Benchmark</v>
      </c>
    </row>
    <row r="1216" spans="1:16" ht="15.75" customHeight="1" x14ac:dyDescent="0.75">
      <c r="A1216" s="5" t="s">
        <v>742</v>
      </c>
      <c r="B1216" s="5" t="s">
        <v>59</v>
      </c>
      <c r="C1216" s="5" t="s">
        <v>18</v>
      </c>
      <c r="D1216" s="5" t="s">
        <v>21</v>
      </c>
      <c r="E1216" s="6">
        <v>859</v>
      </c>
      <c r="F1216" s="6">
        <v>197</v>
      </c>
      <c r="G1216" s="6">
        <v>935</v>
      </c>
      <c r="H1216" s="6">
        <v>234</v>
      </c>
      <c r="I1216" s="5" t="str">
        <f>VLOOKUP(B1216,Formulas_Majors!A$2:B$1000,2,FALSE)</f>
        <v>Liberal Arts</v>
      </c>
      <c r="J1216" s="5" t="s">
        <v>743</v>
      </c>
      <c r="K1216">
        <f t="shared" si="0"/>
        <v>76</v>
      </c>
      <c r="L1216" s="7">
        <f t="shared" si="1"/>
        <v>8.8474970896391156E-2</v>
      </c>
      <c r="M1216" s="34">
        <f t="shared" si="794"/>
        <v>143</v>
      </c>
      <c r="N1216" s="34" t="str">
        <f t="shared" si="795"/>
        <v>Above Benchmark</v>
      </c>
      <c r="O1216" s="34">
        <f t="shared" si="796"/>
        <v>156</v>
      </c>
      <c r="P1216" s="34" t="str">
        <f t="shared" si="797"/>
        <v>Above Benchmark</v>
      </c>
    </row>
    <row r="1217" spans="1:16" ht="15.75" customHeight="1" x14ac:dyDescent="0.75">
      <c r="A1217" s="5" t="s">
        <v>742</v>
      </c>
      <c r="B1217" s="5" t="s">
        <v>109</v>
      </c>
      <c r="C1217" s="5" t="s">
        <v>18</v>
      </c>
      <c r="D1217" s="5" t="s">
        <v>37</v>
      </c>
      <c r="E1217" s="6">
        <v>21</v>
      </c>
      <c r="F1217" s="6">
        <v>0</v>
      </c>
      <c r="G1217" s="6">
        <v>15</v>
      </c>
      <c r="H1217" s="6">
        <v>7</v>
      </c>
      <c r="I1217" s="5" t="str">
        <f>VLOOKUP(B1217,Formulas_Majors!A$2:B$1000,2,FALSE)</f>
        <v>Health</v>
      </c>
      <c r="J1217" s="5"/>
      <c r="K1217">
        <f t="shared" si="0"/>
        <v>-6</v>
      </c>
      <c r="L1217" s="7">
        <f t="shared" si="1"/>
        <v>-0.2857142857142857</v>
      </c>
      <c r="M1217" s="34">
        <f t="shared" si="794"/>
        <v>4</v>
      </c>
      <c r="N1217" s="34" t="str">
        <f t="shared" si="795"/>
        <v>Below Benchmark</v>
      </c>
      <c r="O1217" s="34">
        <f t="shared" si="796"/>
        <v>3</v>
      </c>
      <c r="P1217" s="34" t="str">
        <f t="shared" si="797"/>
        <v>Above Benchmark</v>
      </c>
    </row>
    <row r="1218" spans="1:16" ht="15.75" customHeight="1" x14ac:dyDescent="0.75">
      <c r="A1218" s="5" t="s">
        <v>742</v>
      </c>
      <c r="B1218" s="5" t="s">
        <v>780</v>
      </c>
      <c r="C1218" s="5" t="s">
        <v>18</v>
      </c>
      <c r="D1218" s="5" t="s">
        <v>21</v>
      </c>
      <c r="E1218" s="6">
        <v>15</v>
      </c>
      <c r="F1218" s="6">
        <v>3</v>
      </c>
      <c r="G1218" s="6">
        <v>0</v>
      </c>
      <c r="H1218" s="6">
        <v>3</v>
      </c>
      <c r="I1218" s="5" t="str">
        <f>VLOOKUP(B1218,Formulas_Majors!A$2:B$1000,2,FALSE)</f>
        <v>Education</v>
      </c>
      <c r="J1218" s="5"/>
      <c r="K1218">
        <f t="shared" si="0"/>
        <v>-15</v>
      </c>
      <c r="L1218" s="7">
        <f t="shared" si="1"/>
        <v>-1</v>
      </c>
      <c r="M1218" s="34">
        <f t="shared" si="794"/>
        <v>3</v>
      </c>
      <c r="N1218" s="34" t="str">
        <f t="shared" si="795"/>
        <v>Below Benchmark</v>
      </c>
      <c r="O1218" s="34">
        <f t="shared" si="796"/>
        <v>0</v>
      </c>
      <c r="P1218" s="34" t="str">
        <f t="shared" si="797"/>
        <v>Above Benchmark</v>
      </c>
    </row>
    <row r="1219" spans="1:16" ht="15.75" customHeight="1" x14ac:dyDescent="0.75">
      <c r="A1219" s="5" t="s">
        <v>742</v>
      </c>
      <c r="B1219" s="5" t="s">
        <v>781</v>
      </c>
      <c r="C1219" s="5" t="s">
        <v>14</v>
      </c>
      <c r="D1219" s="5" t="s">
        <v>41</v>
      </c>
      <c r="E1219" s="6">
        <v>27</v>
      </c>
      <c r="F1219" s="6">
        <v>22</v>
      </c>
      <c r="G1219" s="6">
        <v>16</v>
      </c>
      <c r="H1219" s="6">
        <v>12</v>
      </c>
      <c r="I1219" s="5" t="str">
        <f>VLOOKUP(B1219,Formulas_Majors!A$2:B$1000,2,FALSE)</f>
        <v>Education</v>
      </c>
      <c r="J1219" s="5"/>
      <c r="K1219">
        <f t="shared" si="0"/>
        <v>-11</v>
      </c>
      <c r="L1219" s="7">
        <f t="shared" si="1"/>
        <v>-0.40740740740740738</v>
      </c>
      <c r="M1219" s="34">
        <f t="shared" ref="M1219:M1220" si="798">ROUND(E1219*1/3,)</f>
        <v>9</v>
      </c>
      <c r="N1219" s="34" t="str">
        <f t="shared" ref="N1219:N1220" si="799">IF(F1219&gt;M1219,"Above Benchmark","Below Benchmark")</f>
        <v>Above Benchmark</v>
      </c>
      <c r="O1219" s="34">
        <f t="shared" ref="O1219:O1220" si="800">ROUND(G1219*1/3,)</f>
        <v>5</v>
      </c>
      <c r="P1219" s="34" t="str">
        <f t="shared" ref="P1219:P1220" si="801">IF(H1219&gt;O1219,"Above Benchmark", "Below Benchmark")</f>
        <v>Above Benchmark</v>
      </c>
    </row>
    <row r="1220" spans="1:16" ht="15.75" customHeight="1" x14ac:dyDescent="0.75">
      <c r="A1220" s="5" t="s">
        <v>742</v>
      </c>
      <c r="B1220" s="5" t="s">
        <v>782</v>
      </c>
      <c r="C1220" s="5" t="s">
        <v>14</v>
      </c>
      <c r="D1220" s="5" t="s">
        <v>41</v>
      </c>
      <c r="E1220" s="6">
        <v>6</v>
      </c>
      <c r="F1220" s="6">
        <v>4</v>
      </c>
      <c r="G1220" s="6">
        <v>5</v>
      </c>
      <c r="H1220" s="6">
        <v>3</v>
      </c>
      <c r="I1220" s="5" t="str">
        <f>VLOOKUP(B1220,Formulas_Majors!A$2:B$1000,2,FALSE)</f>
        <v>Education</v>
      </c>
      <c r="J1220" s="5"/>
      <c r="K1220">
        <f t="shared" si="0"/>
        <v>-1</v>
      </c>
      <c r="L1220" s="7">
        <f t="shared" si="1"/>
        <v>-0.16666666666666666</v>
      </c>
      <c r="M1220" s="34">
        <f t="shared" si="798"/>
        <v>2</v>
      </c>
      <c r="N1220" s="34" t="str">
        <f t="shared" si="799"/>
        <v>Above Benchmark</v>
      </c>
      <c r="O1220" s="34">
        <f t="shared" si="800"/>
        <v>2</v>
      </c>
      <c r="P1220" s="34" t="str">
        <f t="shared" si="801"/>
        <v>Above Benchmark</v>
      </c>
    </row>
    <row r="1221" spans="1:16" ht="15.75" customHeight="1" x14ac:dyDescent="0.75">
      <c r="A1221" s="5" t="s">
        <v>742</v>
      </c>
      <c r="B1221" s="5" t="s">
        <v>783</v>
      </c>
      <c r="C1221" s="5" t="s">
        <v>18</v>
      </c>
      <c r="D1221" s="5" t="s">
        <v>37</v>
      </c>
      <c r="E1221" s="6">
        <v>47</v>
      </c>
      <c r="F1221" s="6">
        <v>16</v>
      </c>
      <c r="G1221" s="6">
        <v>42</v>
      </c>
      <c r="H1221" s="6">
        <v>16</v>
      </c>
      <c r="I1221" s="5" t="str">
        <f>VLOOKUP(B1221,Formulas_Majors!A$2:B$1000,2,FALSE)</f>
        <v>Education</v>
      </c>
      <c r="J1221" s="5"/>
      <c r="K1221">
        <f t="shared" si="0"/>
        <v>-5</v>
      </c>
      <c r="L1221" s="7">
        <f t="shared" si="1"/>
        <v>-0.10638297872340426</v>
      </c>
      <c r="M1221" s="34">
        <f>ROUND(E1221*1/6,)</f>
        <v>8</v>
      </c>
      <c r="N1221" s="34" t="str">
        <f>IF(F1221&gt;M1221, "Above Benchmark", "Below Benchmark")</f>
        <v>Above Benchmark</v>
      </c>
      <c r="O1221" s="34">
        <f>ROUND(G1221*1/6,)</f>
        <v>7</v>
      </c>
      <c r="P1221" s="34" t="str">
        <f>IF(H1221&gt;O1221,"Above Benchmark","Below Benchmark")</f>
        <v>Above Benchmark</v>
      </c>
    </row>
    <row r="1222" spans="1:16" ht="15.75" customHeight="1" x14ac:dyDescent="0.75">
      <c r="A1222" s="5" t="s">
        <v>742</v>
      </c>
      <c r="B1222" s="5" t="s">
        <v>783</v>
      </c>
      <c r="C1222" s="5" t="s">
        <v>14</v>
      </c>
      <c r="D1222" s="5" t="s">
        <v>41</v>
      </c>
      <c r="E1222" s="6">
        <v>34</v>
      </c>
      <c r="F1222" s="6">
        <v>9</v>
      </c>
      <c r="G1222" s="6">
        <v>34</v>
      </c>
      <c r="H1222" s="6">
        <v>12</v>
      </c>
      <c r="I1222" s="5" t="str">
        <f>VLOOKUP(B1222,Formulas_Majors!A$2:B$1000,2,FALSE)</f>
        <v>Education</v>
      </c>
      <c r="J1222" s="5"/>
      <c r="K1222">
        <f t="shared" si="0"/>
        <v>0</v>
      </c>
      <c r="L1222" s="7">
        <f t="shared" si="1"/>
        <v>0</v>
      </c>
      <c r="M1222" s="34">
        <f>ROUND(E1222*1/3,)</f>
        <v>11</v>
      </c>
      <c r="N1222" s="34" t="str">
        <f>IF(F1222&gt;M1222,"Above Benchmark","Below Benchmark")</f>
        <v>Below Benchmark</v>
      </c>
      <c r="O1222" s="34">
        <f>ROUND(G1222*1/3,)</f>
        <v>11</v>
      </c>
      <c r="P1222" s="34" t="str">
        <f>IF(H1222&gt;O1222,"Above Benchmark", "Below Benchmark")</f>
        <v>Above Benchmark</v>
      </c>
    </row>
    <row r="1223" spans="1:16" ht="15.75" customHeight="1" x14ac:dyDescent="0.75">
      <c r="A1223" s="5" t="s">
        <v>742</v>
      </c>
      <c r="B1223" s="5" t="s">
        <v>784</v>
      </c>
      <c r="C1223" s="5" t="s">
        <v>73</v>
      </c>
      <c r="D1223" s="5" t="s">
        <v>158</v>
      </c>
      <c r="E1223" s="6">
        <v>1</v>
      </c>
      <c r="F1223" s="6">
        <v>1</v>
      </c>
      <c r="G1223" s="6">
        <v>2</v>
      </c>
      <c r="H1223" s="6">
        <v>2</v>
      </c>
      <c r="I1223" s="5" t="str">
        <f>VLOOKUP(B1223,Formulas_Majors!A$2:B$1000,2,FALSE)</f>
        <v>Education</v>
      </c>
      <c r="J1223" s="5"/>
      <c r="K1223">
        <f t="shared" si="0"/>
        <v>1</v>
      </c>
      <c r="L1223" s="7">
        <f t="shared" si="1"/>
        <v>1</v>
      </c>
      <c r="M1223" s="37"/>
      <c r="N1223" s="37"/>
      <c r="O1223" s="38"/>
      <c r="P1223" s="38"/>
    </row>
    <row r="1224" spans="1:16" ht="15.75" customHeight="1" x14ac:dyDescent="0.75">
      <c r="A1224" s="5" t="s">
        <v>742</v>
      </c>
      <c r="B1224" s="5" t="s">
        <v>784</v>
      </c>
      <c r="C1224" s="5" t="s">
        <v>14</v>
      </c>
      <c r="D1224" s="5" t="s">
        <v>41</v>
      </c>
      <c r="E1224" s="6">
        <v>28</v>
      </c>
      <c r="F1224" s="6">
        <v>23</v>
      </c>
      <c r="G1224" s="6">
        <v>27</v>
      </c>
      <c r="H1224" s="6">
        <v>8</v>
      </c>
      <c r="I1224" s="5" t="str">
        <f>VLOOKUP(B1224,Formulas_Majors!A$2:B$1000,2,FALSE)</f>
        <v>Education</v>
      </c>
      <c r="J1224" s="5"/>
      <c r="K1224">
        <f t="shared" si="0"/>
        <v>-1</v>
      </c>
      <c r="L1224" s="7">
        <f t="shared" si="1"/>
        <v>-3.5714285714285712E-2</v>
      </c>
      <c r="M1224" s="34">
        <f>ROUND(E1224*1/3,)</f>
        <v>9</v>
      </c>
      <c r="N1224" s="34" t="str">
        <f>IF(F1224&gt;M1224,"Above Benchmark","Below Benchmark")</f>
        <v>Above Benchmark</v>
      </c>
      <c r="O1224" s="34">
        <f>ROUND(G1224*1/3,)</f>
        <v>9</v>
      </c>
      <c r="P1224" s="34" t="str">
        <f>IF(H1224&gt;O1224,"Above Benchmark", "Below Benchmark")</f>
        <v>Below Benchmark</v>
      </c>
    </row>
    <row r="1225" spans="1:16" ht="15.75" customHeight="1" x14ac:dyDescent="0.75">
      <c r="A1225" s="5" t="s">
        <v>742</v>
      </c>
      <c r="B1225" s="5" t="s">
        <v>785</v>
      </c>
      <c r="C1225" s="5" t="s">
        <v>73</v>
      </c>
      <c r="D1225" s="5" t="s">
        <v>158</v>
      </c>
      <c r="E1225" s="6">
        <v>1</v>
      </c>
      <c r="F1225" s="6">
        <v>0</v>
      </c>
      <c r="G1225" s="6">
        <v>1</v>
      </c>
      <c r="H1225" s="6">
        <v>0</v>
      </c>
      <c r="I1225" s="5" t="str">
        <f>VLOOKUP(B1225,Formulas_Majors!A$2:B$1000,2,FALSE)</f>
        <v>Education</v>
      </c>
      <c r="J1225" s="5"/>
      <c r="K1225">
        <f t="shared" si="0"/>
        <v>0</v>
      </c>
      <c r="L1225" s="7">
        <f t="shared" si="1"/>
        <v>0</v>
      </c>
      <c r="M1225" s="37"/>
      <c r="N1225" s="37"/>
      <c r="O1225" s="38"/>
      <c r="P1225" s="38"/>
    </row>
    <row r="1226" spans="1:16" ht="15.75" customHeight="1" x14ac:dyDescent="0.75">
      <c r="A1226" s="5" t="s">
        <v>742</v>
      </c>
      <c r="B1226" s="5" t="s">
        <v>785</v>
      </c>
      <c r="C1226" s="5" t="s">
        <v>14</v>
      </c>
      <c r="D1226" s="5" t="s">
        <v>41</v>
      </c>
      <c r="E1226" s="6">
        <v>37</v>
      </c>
      <c r="F1226" s="6">
        <v>0</v>
      </c>
      <c r="G1226" s="6">
        <v>22</v>
      </c>
      <c r="H1226" s="6">
        <v>9</v>
      </c>
      <c r="I1226" s="5" t="str">
        <f>VLOOKUP(B1226,Formulas_Majors!A$2:B$1000,2,FALSE)</f>
        <v>Education</v>
      </c>
      <c r="J1226" s="5"/>
      <c r="K1226">
        <f t="shared" si="0"/>
        <v>-15</v>
      </c>
      <c r="L1226" s="7">
        <f t="shared" si="1"/>
        <v>-0.40540540540540543</v>
      </c>
      <c r="M1226" s="34">
        <f>ROUND(E1226*1/3,)</f>
        <v>12</v>
      </c>
      <c r="N1226" s="34" t="str">
        <f>IF(F1226&gt;M1226,"Above Benchmark","Below Benchmark")</f>
        <v>Below Benchmark</v>
      </c>
      <c r="O1226" s="34">
        <f>ROUND(G1226*1/3,)</f>
        <v>7</v>
      </c>
      <c r="P1226" s="34" t="str">
        <f>IF(H1226&gt;O1226,"Above Benchmark", "Below Benchmark")</f>
        <v>Above Benchmark</v>
      </c>
    </row>
    <row r="1227" spans="1:16" ht="15.75" customHeight="1" x14ac:dyDescent="0.75">
      <c r="A1227" s="5" t="s">
        <v>742</v>
      </c>
      <c r="B1227" s="5" t="s">
        <v>786</v>
      </c>
      <c r="C1227" s="5" t="s">
        <v>18</v>
      </c>
      <c r="D1227" s="5" t="s">
        <v>21</v>
      </c>
      <c r="E1227" s="6">
        <v>16</v>
      </c>
      <c r="F1227" s="6">
        <v>3</v>
      </c>
      <c r="G1227" s="6">
        <v>17</v>
      </c>
      <c r="H1227" s="6">
        <v>0</v>
      </c>
      <c r="I1227" s="5" t="str">
        <f>VLOOKUP(B1227,Formulas_Majors!A$2:B$1000,2,FALSE)</f>
        <v>Others</v>
      </c>
      <c r="J1227" s="5"/>
      <c r="K1227">
        <f t="shared" si="0"/>
        <v>1</v>
      </c>
      <c r="L1227" s="7">
        <f t="shared" si="1"/>
        <v>6.25E-2</v>
      </c>
      <c r="M1227" s="34">
        <f t="shared" ref="M1227:M1228" si="802">ROUND(E1227*1/6,)</f>
        <v>3</v>
      </c>
      <c r="N1227" s="34" t="str">
        <f t="shared" ref="N1227:N1228" si="803">IF(F1227&gt;M1227, "Above Benchmark", "Below Benchmark")</f>
        <v>Below Benchmark</v>
      </c>
      <c r="O1227" s="34">
        <f t="shared" ref="O1227:O1228" si="804">ROUND(G1227*1/6,)</f>
        <v>3</v>
      </c>
      <c r="P1227" s="34" t="str">
        <f t="shared" ref="P1227:P1228" si="805">IF(H1227&gt;O1227,"Above Benchmark","Below Benchmark")</f>
        <v>Below Benchmark</v>
      </c>
    </row>
    <row r="1228" spans="1:16" ht="15.75" customHeight="1" x14ac:dyDescent="0.75">
      <c r="A1228" s="5" t="s">
        <v>742</v>
      </c>
      <c r="B1228" s="5" t="s">
        <v>786</v>
      </c>
      <c r="C1228" s="5" t="s">
        <v>18</v>
      </c>
      <c r="D1228" s="5" t="s">
        <v>37</v>
      </c>
      <c r="E1228" s="6">
        <v>2</v>
      </c>
      <c r="F1228" s="6">
        <v>0</v>
      </c>
      <c r="G1228" s="6">
        <v>2</v>
      </c>
      <c r="H1228" s="6">
        <v>0</v>
      </c>
      <c r="I1228" s="5" t="str">
        <f>VLOOKUP(B1228,Formulas_Majors!A$2:B$1000,2,FALSE)</f>
        <v>Others</v>
      </c>
      <c r="J1228" s="5"/>
      <c r="K1228">
        <f t="shared" si="0"/>
        <v>0</v>
      </c>
      <c r="L1228" s="7">
        <f t="shared" si="1"/>
        <v>0</v>
      </c>
      <c r="M1228" s="34">
        <f t="shared" si="802"/>
        <v>0</v>
      </c>
      <c r="N1228" s="34" t="str">
        <f t="shared" si="803"/>
        <v>Below Benchmark</v>
      </c>
      <c r="O1228" s="34">
        <f t="shared" si="804"/>
        <v>0</v>
      </c>
      <c r="P1228" s="34" t="str">
        <f t="shared" si="805"/>
        <v>Below Benchmark</v>
      </c>
    </row>
    <row r="1229" spans="1:16" ht="15.75" customHeight="1" x14ac:dyDescent="0.75">
      <c r="A1229" s="5" t="s">
        <v>742</v>
      </c>
      <c r="B1229" s="5" t="s">
        <v>389</v>
      </c>
      <c r="C1229" s="5" t="s">
        <v>14</v>
      </c>
      <c r="D1229" s="5" t="s">
        <v>23</v>
      </c>
      <c r="E1229" s="6">
        <v>26</v>
      </c>
      <c r="F1229" s="6">
        <v>12</v>
      </c>
      <c r="G1229" s="6">
        <v>27</v>
      </c>
      <c r="H1229" s="6">
        <v>7</v>
      </c>
      <c r="I1229" s="5" t="str">
        <f>VLOOKUP(B1229,Formulas_Majors!A$2:B$1000,2,FALSE)</f>
        <v>Education</v>
      </c>
      <c r="J1229" s="5"/>
      <c r="K1229">
        <f t="shared" si="0"/>
        <v>1</v>
      </c>
      <c r="L1229" s="7">
        <f t="shared" si="1"/>
        <v>3.8461538461538464E-2</v>
      </c>
      <c r="M1229" s="34">
        <f t="shared" ref="M1229:M1230" si="806">ROUND(E1229*1/3,)</f>
        <v>9</v>
      </c>
      <c r="N1229" s="34" t="str">
        <f t="shared" ref="N1229:N1230" si="807">IF(F1229&gt;M1229,"Above Benchmark","Below Benchmark")</f>
        <v>Above Benchmark</v>
      </c>
      <c r="O1229" s="34">
        <f t="shared" ref="O1229:O1230" si="808">ROUND(G1229*1/3,)</f>
        <v>9</v>
      </c>
      <c r="P1229" s="34" t="str">
        <f t="shared" ref="P1229:P1230" si="809">IF(H1229&gt;O1229,"Above Benchmark", "Below Benchmark")</f>
        <v>Below Benchmark</v>
      </c>
    </row>
    <row r="1230" spans="1:16" ht="15.75" customHeight="1" x14ac:dyDescent="0.75">
      <c r="A1230" s="5" t="s">
        <v>742</v>
      </c>
      <c r="B1230" s="5" t="s">
        <v>389</v>
      </c>
      <c r="C1230" s="5" t="s">
        <v>14</v>
      </c>
      <c r="D1230" s="5" t="s">
        <v>23</v>
      </c>
      <c r="E1230" s="6">
        <v>4</v>
      </c>
      <c r="F1230" s="6">
        <v>0</v>
      </c>
      <c r="G1230" s="6">
        <v>4</v>
      </c>
      <c r="H1230" s="6">
        <v>0</v>
      </c>
      <c r="I1230" s="5" t="str">
        <f>VLOOKUP(B1230,Formulas_Majors!A$2:B$1000,2,FALSE)</f>
        <v>Education</v>
      </c>
      <c r="J1230" s="5"/>
      <c r="K1230">
        <f t="shared" si="0"/>
        <v>0</v>
      </c>
      <c r="L1230" s="7">
        <f t="shared" si="1"/>
        <v>0</v>
      </c>
      <c r="M1230" s="34">
        <f t="shared" si="806"/>
        <v>1</v>
      </c>
      <c r="N1230" s="34" t="str">
        <f t="shared" si="807"/>
        <v>Below Benchmark</v>
      </c>
      <c r="O1230" s="34">
        <f t="shared" si="808"/>
        <v>1</v>
      </c>
      <c r="P1230" s="34" t="str">
        <f t="shared" si="809"/>
        <v>Below Benchmark</v>
      </c>
    </row>
    <row r="1231" spans="1:16" ht="15.75" customHeight="1" x14ac:dyDescent="0.75">
      <c r="A1231" s="5" t="s">
        <v>742</v>
      </c>
      <c r="B1231" s="5" t="s">
        <v>787</v>
      </c>
      <c r="C1231" s="5" t="s">
        <v>73</v>
      </c>
      <c r="D1231" s="5" t="s">
        <v>158</v>
      </c>
      <c r="E1231" s="6">
        <v>2</v>
      </c>
      <c r="F1231" s="6">
        <v>1</v>
      </c>
      <c r="G1231" s="6">
        <v>4</v>
      </c>
      <c r="H1231" s="6">
        <v>0</v>
      </c>
      <c r="I1231" s="5" t="str">
        <f>VLOOKUP(B1231,Formulas_Majors!A$2:B$1000,2,FALSE)</f>
        <v>Education</v>
      </c>
      <c r="J1231" s="5"/>
      <c r="K1231">
        <f t="shared" si="0"/>
        <v>2</v>
      </c>
      <c r="L1231" s="7">
        <f t="shared" si="1"/>
        <v>1</v>
      </c>
      <c r="M1231" s="37"/>
      <c r="N1231" s="37"/>
      <c r="O1231" s="38"/>
      <c r="P1231" s="38"/>
    </row>
    <row r="1232" spans="1:16" ht="15.75" customHeight="1" x14ac:dyDescent="0.75">
      <c r="A1232" s="5" t="s">
        <v>742</v>
      </c>
      <c r="B1232" s="5" t="s">
        <v>787</v>
      </c>
      <c r="C1232" s="5" t="s">
        <v>14</v>
      </c>
      <c r="D1232" s="5" t="s">
        <v>23</v>
      </c>
      <c r="E1232" s="6">
        <v>21</v>
      </c>
      <c r="F1232" s="6">
        <v>0</v>
      </c>
      <c r="G1232" s="6">
        <v>45</v>
      </c>
      <c r="H1232" s="6">
        <v>0</v>
      </c>
      <c r="I1232" s="5" t="str">
        <f>VLOOKUP(B1232,Formulas_Majors!A$2:B$1000,2,FALSE)</f>
        <v>Education</v>
      </c>
      <c r="J1232" s="5"/>
      <c r="K1232">
        <f t="shared" si="0"/>
        <v>24</v>
      </c>
      <c r="L1232" s="7">
        <f t="shared" si="1"/>
        <v>1.1428571428571428</v>
      </c>
      <c r="M1232" s="34">
        <f>ROUND(E1232*1/3,)</f>
        <v>7</v>
      </c>
      <c r="N1232" s="34" t="str">
        <f>IF(F1232&gt;M1232,"Above Benchmark","Below Benchmark")</f>
        <v>Below Benchmark</v>
      </c>
      <c r="O1232" s="34">
        <f>ROUND(G1232*1/3,)</f>
        <v>15</v>
      </c>
      <c r="P1232" s="34" t="str">
        <f>IF(H1232&gt;O1232,"Above Benchmark", "Below Benchmark")</f>
        <v>Below Benchmark</v>
      </c>
    </row>
    <row r="1233" spans="1:16" ht="15.75" customHeight="1" x14ac:dyDescent="0.75">
      <c r="A1233" s="5" t="s">
        <v>742</v>
      </c>
      <c r="B1233" s="5" t="s">
        <v>600</v>
      </c>
      <c r="C1233" s="5" t="s">
        <v>18</v>
      </c>
      <c r="D1233" s="5" t="s">
        <v>21</v>
      </c>
      <c r="E1233" s="6">
        <v>455</v>
      </c>
      <c r="F1233" s="6">
        <v>149</v>
      </c>
      <c r="G1233" s="6">
        <v>478</v>
      </c>
      <c r="H1233" s="6">
        <v>127</v>
      </c>
      <c r="I1233" s="5" t="str">
        <f>VLOOKUP(B1233,Formulas_Majors!A$2:B$1000,2,FALSE)</f>
        <v>Social Work</v>
      </c>
      <c r="J1233" s="5"/>
      <c r="K1233">
        <f t="shared" si="0"/>
        <v>23</v>
      </c>
      <c r="L1233" s="7">
        <f t="shared" si="1"/>
        <v>5.054945054945055E-2</v>
      </c>
      <c r="M1233" s="34">
        <f>ROUND(E1233*1/6,)</f>
        <v>76</v>
      </c>
      <c r="N1233" s="34" t="str">
        <f>IF(F1233&gt;M1233, "Above Benchmark", "Below Benchmark")</f>
        <v>Above Benchmark</v>
      </c>
      <c r="O1233" s="34">
        <f>ROUND(G1233*1/6,)</f>
        <v>80</v>
      </c>
      <c r="P1233" s="34" t="str">
        <f>IF(H1233&gt;O1233,"Above Benchmark","Below Benchmark")</f>
        <v>Above Benchmark</v>
      </c>
    </row>
    <row r="1234" spans="1:16" ht="15.75" customHeight="1" x14ac:dyDescent="0.75">
      <c r="A1234" s="5" t="s">
        <v>742</v>
      </c>
      <c r="B1234" s="5" t="s">
        <v>788</v>
      </c>
      <c r="C1234" s="5" t="s">
        <v>14</v>
      </c>
      <c r="D1234" s="5" t="s">
        <v>602</v>
      </c>
      <c r="E1234" s="6">
        <v>175</v>
      </c>
      <c r="F1234" s="6">
        <v>87</v>
      </c>
      <c r="G1234" s="6">
        <v>173</v>
      </c>
      <c r="H1234" s="6">
        <v>88</v>
      </c>
      <c r="I1234" s="5" t="str">
        <f>VLOOKUP(B1234,Formulas_Majors!A$2:B$1000,2,FALSE)</f>
        <v>Social Work</v>
      </c>
      <c r="J1234" s="5"/>
      <c r="K1234">
        <f t="shared" si="0"/>
        <v>-2</v>
      </c>
      <c r="L1234" s="7">
        <f t="shared" si="1"/>
        <v>-1.1428571428571429E-2</v>
      </c>
      <c r="M1234" s="34">
        <f>ROUND(E1234*1/3,)</f>
        <v>58</v>
      </c>
      <c r="N1234" s="34" t="str">
        <f>IF(F1234&gt;M1234,"Above Benchmark","Below Benchmark")</f>
        <v>Above Benchmark</v>
      </c>
      <c r="O1234" s="34">
        <f>ROUND(G1234*1/3,)</f>
        <v>58</v>
      </c>
      <c r="P1234" s="34" t="str">
        <f>IF(H1234&gt;O1234,"Above Benchmark", "Below Benchmark")</f>
        <v>Above Benchmark</v>
      </c>
    </row>
    <row r="1235" spans="1:16" ht="15.75" customHeight="1" x14ac:dyDescent="0.75">
      <c r="A1235" s="5" t="s">
        <v>742</v>
      </c>
      <c r="B1235" s="5" t="s">
        <v>65</v>
      </c>
      <c r="C1235" s="5" t="s">
        <v>18</v>
      </c>
      <c r="D1235" s="5" t="s">
        <v>21</v>
      </c>
      <c r="E1235" s="6">
        <v>673</v>
      </c>
      <c r="F1235" s="6">
        <v>249</v>
      </c>
      <c r="G1235" s="6">
        <v>697</v>
      </c>
      <c r="H1235" s="6">
        <v>253</v>
      </c>
      <c r="I1235" s="5" t="str">
        <f>VLOOKUP(B1235,Formulas_Majors!A$2:B$1000,2,FALSE)</f>
        <v>Liberal Arts</v>
      </c>
      <c r="J1235" s="5" t="s">
        <v>743</v>
      </c>
      <c r="K1235">
        <f t="shared" si="0"/>
        <v>24</v>
      </c>
      <c r="L1235" s="7">
        <f t="shared" si="1"/>
        <v>3.5661218424962851E-2</v>
      </c>
      <c r="M1235" s="34">
        <f t="shared" ref="M1235:M1236" si="810">ROUND(E1235*1/6,)</f>
        <v>112</v>
      </c>
      <c r="N1235" s="34" t="str">
        <f t="shared" ref="N1235:N1236" si="811">IF(F1235&gt;M1235, "Above Benchmark", "Below Benchmark")</f>
        <v>Above Benchmark</v>
      </c>
      <c r="O1235" s="34">
        <f t="shared" ref="O1235:O1236" si="812">ROUND(G1235*1/6,)</f>
        <v>116</v>
      </c>
      <c r="P1235" s="34" t="str">
        <f t="shared" ref="P1235:P1236" si="813">IF(H1235&gt;O1235,"Above Benchmark","Below Benchmark")</f>
        <v>Above Benchmark</v>
      </c>
    </row>
    <row r="1236" spans="1:16" ht="15.75" customHeight="1" x14ac:dyDescent="0.75">
      <c r="A1236" s="5" t="s">
        <v>742</v>
      </c>
      <c r="B1236" s="5" t="s">
        <v>66</v>
      </c>
      <c r="C1236" s="5" t="s">
        <v>18</v>
      </c>
      <c r="D1236" s="5" t="s">
        <v>21</v>
      </c>
      <c r="E1236" s="6">
        <v>82</v>
      </c>
      <c r="F1236" s="6">
        <v>27</v>
      </c>
      <c r="G1236" s="6">
        <v>69</v>
      </c>
      <c r="H1236" s="6">
        <v>17</v>
      </c>
      <c r="I1236" s="5" t="str">
        <f>VLOOKUP(B1236,Formulas_Majors!A$2:B$1000,2,FALSE)</f>
        <v>Liberal Arts</v>
      </c>
      <c r="J1236" s="5"/>
      <c r="K1236">
        <f t="shared" si="0"/>
        <v>-13</v>
      </c>
      <c r="L1236" s="7">
        <f t="shared" si="1"/>
        <v>-0.15853658536585366</v>
      </c>
      <c r="M1236" s="34">
        <f t="shared" si="810"/>
        <v>14</v>
      </c>
      <c r="N1236" s="34" t="str">
        <f t="shared" si="811"/>
        <v>Above Benchmark</v>
      </c>
      <c r="O1236" s="34">
        <f t="shared" si="812"/>
        <v>12</v>
      </c>
      <c r="P1236" s="34" t="str">
        <f t="shared" si="813"/>
        <v>Above Benchmark</v>
      </c>
    </row>
    <row r="1237" spans="1:16" ht="15.75" customHeight="1" x14ac:dyDescent="0.75">
      <c r="A1237" s="5" t="s">
        <v>742</v>
      </c>
      <c r="B1237" s="5" t="s">
        <v>66</v>
      </c>
      <c r="C1237" s="5" t="s">
        <v>14</v>
      </c>
      <c r="D1237" s="5" t="s">
        <v>23</v>
      </c>
      <c r="E1237" s="6">
        <v>5</v>
      </c>
      <c r="F1237" s="6">
        <v>2</v>
      </c>
      <c r="G1237" s="6">
        <v>7</v>
      </c>
      <c r="H1237" s="6">
        <v>2</v>
      </c>
      <c r="I1237" s="5" t="str">
        <f>VLOOKUP(B1237,Formulas_Majors!A$2:B$1000,2,FALSE)</f>
        <v>Liberal Arts</v>
      </c>
      <c r="J1237" s="5"/>
      <c r="K1237">
        <f t="shared" si="0"/>
        <v>2</v>
      </c>
      <c r="L1237" s="7">
        <f t="shared" si="1"/>
        <v>0.4</v>
      </c>
      <c r="M1237" s="34">
        <f>ROUND(E1237*1/3,)</f>
        <v>2</v>
      </c>
      <c r="N1237" s="34" t="str">
        <f>IF(F1237&gt;M1237,"Above Benchmark","Below Benchmark")</f>
        <v>Below Benchmark</v>
      </c>
      <c r="O1237" s="34">
        <f>ROUND(G1237*1/3,)</f>
        <v>2</v>
      </c>
      <c r="P1237" s="34" t="str">
        <f>IF(H1237&gt;O1237,"Above Benchmark", "Below Benchmark")</f>
        <v>Below Benchmark</v>
      </c>
    </row>
    <row r="1238" spans="1:16" ht="15.75" customHeight="1" x14ac:dyDescent="0.75">
      <c r="A1238" s="5" t="s">
        <v>742</v>
      </c>
      <c r="B1238" s="5" t="s">
        <v>284</v>
      </c>
      <c r="C1238" s="5" t="s">
        <v>18</v>
      </c>
      <c r="D1238" s="5" t="s">
        <v>21</v>
      </c>
      <c r="E1238" s="6">
        <v>8</v>
      </c>
      <c r="F1238" s="6">
        <v>0</v>
      </c>
      <c r="G1238" s="6">
        <v>20</v>
      </c>
      <c r="H1238" s="6">
        <v>3</v>
      </c>
      <c r="I1238" s="5" t="str">
        <f>VLOOKUP(B1238,Formulas_Majors!A$2:B$1000,2,FALSE)</f>
        <v>Education</v>
      </c>
      <c r="J1238" s="5"/>
      <c r="K1238">
        <f t="shared" si="0"/>
        <v>12</v>
      </c>
      <c r="L1238" s="7">
        <f t="shared" si="1"/>
        <v>1.5</v>
      </c>
      <c r="M1238" s="34">
        <f>ROUND(E1238*1/6,)</f>
        <v>1</v>
      </c>
      <c r="N1238" s="34" t="str">
        <f>IF(F1238&gt;M1238, "Above Benchmark", "Below Benchmark")</f>
        <v>Below Benchmark</v>
      </c>
      <c r="O1238" s="34">
        <f>ROUND(G1238*1/6,)</f>
        <v>3</v>
      </c>
      <c r="P1238" s="34" t="str">
        <f>IF(H1238&gt;O1238,"Above Benchmark","Below Benchmark")</f>
        <v>Below Benchmark</v>
      </c>
    </row>
    <row r="1239" spans="1:16" ht="15.75" customHeight="1" x14ac:dyDescent="0.75">
      <c r="A1239" s="5" t="s">
        <v>742</v>
      </c>
      <c r="B1239" s="5" t="s">
        <v>284</v>
      </c>
      <c r="C1239" s="5" t="s">
        <v>14</v>
      </c>
      <c r="D1239" s="5" t="s">
        <v>23</v>
      </c>
      <c r="E1239" s="6">
        <v>8</v>
      </c>
      <c r="F1239" s="6">
        <v>2</v>
      </c>
      <c r="G1239" s="6">
        <v>8</v>
      </c>
      <c r="H1239" s="6">
        <v>2</v>
      </c>
      <c r="I1239" s="5" t="str">
        <f>VLOOKUP(B1239,Formulas_Majors!A$2:B$1000,2,FALSE)</f>
        <v>Education</v>
      </c>
      <c r="J1239" s="5"/>
      <c r="K1239">
        <f t="shared" si="0"/>
        <v>0</v>
      </c>
      <c r="L1239" s="7">
        <f t="shared" si="1"/>
        <v>0</v>
      </c>
      <c r="M1239" s="34">
        <f t="shared" ref="M1239:M1240" si="814">ROUND(E1239*1/3,)</f>
        <v>3</v>
      </c>
      <c r="N1239" s="34" t="str">
        <f t="shared" ref="N1239:N1240" si="815">IF(F1239&gt;M1239,"Above Benchmark","Below Benchmark")</f>
        <v>Below Benchmark</v>
      </c>
      <c r="O1239" s="34">
        <f t="shared" ref="O1239:O1240" si="816">ROUND(G1239*1/3,)</f>
        <v>3</v>
      </c>
      <c r="P1239" s="34" t="str">
        <f t="shared" ref="P1239:P1240" si="817">IF(H1239&gt;O1239,"Above Benchmark", "Below Benchmark")</f>
        <v>Below Benchmark</v>
      </c>
    </row>
    <row r="1240" spans="1:16" ht="15.75" customHeight="1" x14ac:dyDescent="0.75">
      <c r="A1240" s="5" t="s">
        <v>742</v>
      </c>
      <c r="B1240" s="5" t="s">
        <v>789</v>
      </c>
      <c r="C1240" s="5" t="s">
        <v>14</v>
      </c>
      <c r="D1240" s="5" t="s">
        <v>41</v>
      </c>
      <c r="E1240" s="6">
        <v>80</v>
      </c>
      <c r="F1240" s="6">
        <v>39</v>
      </c>
      <c r="G1240" s="6">
        <v>74</v>
      </c>
      <c r="H1240" s="6">
        <v>28</v>
      </c>
      <c r="I1240" s="5" t="str">
        <f>VLOOKUP(B1240,Formulas_Majors!A$2:B$1000,2,FALSE)</f>
        <v>Education</v>
      </c>
      <c r="J1240" s="5"/>
      <c r="K1240">
        <f t="shared" si="0"/>
        <v>-6</v>
      </c>
      <c r="L1240" s="7">
        <f t="shared" si="1"/>
        <v>-7.4999999999999997E-2</v>
      </c>
      <c r="M1240" s="34">
        <f t="shared" si="814"/>
        <v>27</v>
      </c>
      <c r="N1240" s="34" t="str">
        <f t="shared" si="815"/>
        <v>Above Benchmark</v>
      </c>
      <c r="O1240" s="34">
        <f t="shared" si="816"/>
        <v>25</v>
      </c>
      <c r="P1240" s="34" t="str">
        <f t="shared" si="817"/>
        <v>Above Benchmark</v>
      </c>
    </row>
    <row r="1241" spans="1:16" ht="15.75" customHeight="1" x14ac:dyDescent="0.75">
      <c r="A1241" s="5" t="s">
        <v>742</v>
      </c>
      <c r="B1241" s="5" t="s">
        <v>790</v>
      </c>
      <c r="C1241" s="5" t="s">
        <v>73</v>
      </c>
      <c r="D1241" s="5" t="s">
        <v>158</v>
      </c>
      <c r="E1241" s="6">
        <v>7</v>
      </c>
      <c r="F1241" s="6">
        <v>1</v>
      </c>
      <c r="G1241" s="6">
        <v>2</v>
      </c>
      <c r="H1241" s="6">
        <v>4</v>
      </c>
      <c r="I1241" s="5" t="str">
        <f>VLOOKUP(B1241,Formulas_Majors!A$2:B$1000,2,FALSE)</f>
        <v>Education</v>
      </c>
      <c r="J1241" s="5"/>
      <c r="K1241">
        <f t="shared" si="0"/>
        <v>-5</v>
      </c>
      <c r="L1241" s="7">
        <f t="shared" si="1"/>
        <v>-0.7142857142857143</v>
      </c>
      <c r="M1241" s="37"/>
      <c r="N1241" s="37"/>
      <c r="O1241" s="38"/>
      <c r="P1241" s="38"/>
    </row>
    <row r="1242" spans="1:16" ht="15.75" customHeight="1" x14ac:dyDescent="0.75">
      <c r="A1242" s="5" t="s">
        <v>742</v>
      </c>
      <c r="B1242" s="5" t="s">
        <v>791</v>
      </c>
      <c r="C1242" s="5" t="s">
        <v>73</v>
      </c>
      <c r="D1242" s="5" t="s">
        <v>158</v>
      </c>
      <c r="E1242" s="6">
        <v>2</v>
      </c>
      <c r="F1242" s="6">
        <v>2</v>
      </c>
      <c r="G1242" s="6">
        <v>3</v>
      </c>
      <c r="H1242" s="6">
        <v>4</v>
      </c>
      <c r="I1242" s="5" t="str">
        <f>VLOOKUP(B1242,Formulas_Majors!A$2:B$1000,2,FALSE)</f>
        <v>Education</v>
      </c>
      <c r="J1242" s="5"/>
      <c r="K1242">
        <f t="shared" si="0"/>
        <v>1</v>
      </c>
      <c r="L1242" s="7">
        <f t="shared" si="1"/>
        <v>0.5</v>
      </c>
      <c r="M1242" s="37"/>
      <c r="N1242" s="37"/>
      <c r="O1242" s="38"/>
      <c r="P1242" s="38"/>
    </row>
    <row r="1243" spans="1:16" ht="15.75" customHeight="1" x14ac:dyDescent="0.75">
      <c r="A1243" s="5" t="s">
        <v>742</v>
      </c>
      <c r="B1243" s="5" t="s">
        <v>791</v>
      </c>
      <c r="C1243" s="5" t="s">
        <v>14</v>
      </c>
      <c r="D1243" s="5" t="s">
        <v>41</v>
      </c>
      <c r="E1243" s="6">
        <v>56</v>
      </c>
      <c r="F1243" s="6">
        <v>32</v>
      </c>
      <c r="G1243" s="6">
        <v>52</v>
      </c>
      <c r="H1243" s="6">
        <v>21</v>
      </c>
      <c r="I1243" s="5" t="str">
        <f>VLOOKUP(B1243,Formulas_Majors!A$2:B$1000,2,FALSE)</f>
        <v>Education</v>
      </c>
      <c r="J1243" s="5"/>
      <c r="K1243">
        <f t="shared" si="0"/>
        <v>-4</v>
      </c>
      <c r="L1243" s="7">
        <f t="shared" si="1"/>
        <v>-7.1428571428571425E-2</v>
      </c>
      <c r="M1243" s="34">
        <f t="shared" ref="M1243:M1245" si="818">ROUND(E1243*1/3,)</f>
        <v>19</v>
      </c>
      <c r="N1243" s="34" t="str">
        <f t="shared" ref="N1243:N1245" si="819">IF(F1243&gt;M1243,"Above Benchmark","Below Benchmark")</f>
        <v>Above Benchmark</v>
      </c>
      <c r="O1243" s="34">
        <f t="shared" ref="O1243:O1245" si="820">ROUND(G1243*1/3,)</f>
        <v>17</v>
      </c>
      <c r="P1243" s="34" t="str">
        <f t="shared" ref="P1243:P1245" si="821">IF(H1243&gt;O1243,"Above Benchmark", "Below Benchmark")</f>
        <v>Above Benchmark</v>
      </c>
    </row>
    <row r="1244" spans="1:16" ht="15.75" customHeight="1" x14ac:dyDescent="0.75">
      <c r="A1244" s="5" t="s">
        <v>742</v>
      </c>
      <c r="B1244" s="5" t="s">
        <v>792</v>
      </c>
      <c r="C1244" s="5" t="s">
        <v>14</v>
      </c>
      <c r="D1244" s="5" t="s">
        <v>41</v>
      </c>
      <c r="E1244" s="6">
        <v>4</v>
      </c>
      <c r="F1244" s="6">
        <v>0</v>
      </c>
      <c r="G1244" s="6">
        <v>11</v>
      </c>
      <c r="H1244" s="6">
        <v>0</v>
      </c>
      <c r="I1244" s="5" t="str">
        <f>VLOOKUP(B1244,Formulas_Majors!A$2:B$1000,2,FALSE)</f>
        <v>Education</v>
      </c>
      <c r="J1244" s="5"/>
      <c r="K1244">
        <f t="shared" si="0"/>
        <v>7</v>
      </c>
      <c r="L1244" s="7">
        <f t="shared" si="1"/>
        <v>1.75</v>
      </c>
      <c r="M1244" s="34">
        <f t="shared" si="818"/>
        <v>1</v>
      </c>
      <c r="N1244" s="34" t="str">
        <f t="shared" si="819"/>
        <v>Below Benchmark</v>
      </c>
      <c r="O1244" s="34">
        <f t="shared" si="820"/>
        <v>4</v>
      </c>
      <c r="P1244" s="34" t="str">
        <f t="shared" si="821"/>
        <v>Below Benchmark</v>
      </c>
    </row>
    <row r="1245" spans="1:16" ht="15.75" customHeight="1" x14ac:dyDescent="0.75">
      <c r="A1245" s="5" t="s">
        <v>742</v>
      </c>
      <c r="B1245" s="5" t="s">
        <v>793</v>
      </c>
      <c r="C1245" s="5" t="s">
        <v>14</v>
      </c>
      <c r="D1245" s="5" t="s">
        <v>41</v>
      </c>
      <c r="E1245" s="6">
        <v>15</v>
      </c>
      <c r="F1245" s="6">
        <v>11</v>
      </c>
      <c r="G1245" s="6">
        <v>12</v>
      </c>
      <c r="H1245" s="6">
        <v>10</v>
      </c>
      <c r="I1245" s="5" t="str">
        <f>VLOOKUP(B1245,Formulas_Majors!A$2:B$1000,2,FALSE)</f>
        <v>Education</v>
      </c>
      <c r="J1245" s="5"/>
      <c r="K1245">
        <f t="shared" si="0"/>
        <v>-3</v>
      </c>
      <c r="L1245" s="7">
        <f t="shared" si="1"/>
        <v>-0.2</v>
      </c>
      <c r="M1245" s="34">
        <f t="shared" si="818"/>
        <v>5</v>
      </c>
      <c r="N1245" s="34" t="str">
        <f t="shared" si="819"/>
        <v>Above Benchmark</v>
      </c>
      <c r="O1245" s="34">
        <f t="shared" si="820"/>
        <v>4</v>
      </c>
      <c r="P1245" s="34" t="str">
        <f t="shared" si="821"/>
        <v>Above Benchmark</v>
      </c>
    </row>
    <row r="1246" spans="1:16" ht="15.75" customHeight="1" x14ac:dyDescent="0.75">
      <c r="A1246" s="5" t="s">
        <v>742</v>
      </c>
      <c r="B1246" s="5" t="s">
        <v>794</v>
      </c>
      <c r="C1246" s="5" t="s">
        <v>73</v>
      </c>
      <c r="D1246" s="5" t="s">
        <v>158</v>
      </c>
      <c r="E1246" s="6">
        <v>1</v>
      </c>
      <c r="F1246" s="6">
        <v>3</v>
      </c>
      <c r="G1246" s="6">
        <v>3</v>
      </c>
      <c r="H1246" s="6">
        <v>0</v>
      </c>
      <c r="I1246" s="5" t="str">
        <f>VLOOKUP(B1246,Formulas_Majors!A$2:B$1000,2,FALSE)</f>
        <v>Education</v>
      </c>
      <c r="J1246" s="5"/>
      <c r="K1246">
        <f t="shared" si="0"/>
        <v>2</v>
      </c>
      <c r="L1246" s="7">
        <f t="shared" si="1"/>
        <v>2</v>
      </c>
      <c r="M1246" s="37"/>
      <c r="N1246" s="37"/>
      <c r="O1246" s="38"/>
      <c r="P1246" s="38"/>
    </row>
    <row r="1247" spans="1:16" ht="15.75" customHeight="1" x14ac:dyDescent="0.75">
      <c r="A1247" s="5" t="s">
        <v>742</v>
      </c>
      <c r="B1247" s="5" t="s">
        <v>795</v>
      </c>
      <c r="C1247" s="5" t="s">
        <v>14</v>
      </c>
      <c r="D1247" s="5" t="s">
        <v>41</v>
      </c>
      <c r="E1247" s="6">
        <v>1</v>
      </c>
      <c r="F1247" s="6">
        <v>0</v>
      </c>
      <c r="G1247" s="6">
        <v>36</v>
      </c>
      <c r="H1247" s="6">
        <v>0</v>
      </c>
      <c r="I1247" s="5" t="str">
        <f>VLOOKUP(B1247,Formulas_Majors!A$2:B$1000,2,FALSE)</f>
        <v>Education</v>
      </c>
      <c r="J1247" s="5"/>
      <c r="K1247">
        <f t="shared" si="0"/>
        <v>35</v>
      </c>
      <c r="L1247" s="7">
        <f t="shared" si="1"/>
        <v>35</v>
      </c>
      <c r="M1247" s="34">
        <f t="shared" ref="M1247:M1248" si="822">ROUND(E1247*1/3,)</f>
        <v>0</v>
      </c>
      <c r="N1247" s="34" t="str">
        <f t="shared" ref="N1247:N1248" si="823">IF(F1247&gt;M1247,"Above Benchmark","Below Benchmark")</f>
        <v>Below Benchmark</v>
      </c>
      <c r="O1247" s="34">
        <f t="shared" ref="O1247:O1248" si="824">ROUND(G1247*1/3,)</f>
        <v>12</v>
      </c>
      <c r="P1247" s="34" t="str">
        <f t="shared" ref="P1247:P1248" si="825">IF(H1247&gt;O1247,"Above Benchmark", "Below Benchmark")</f>
        <v>Below Benchmark</v>
      </c>
    </row>
    <row r="1248" spans="1:16" ht="15.75" customHeight="1" x14ac:dyDescent="0.75">
      <c r="A1248" s="5" t="s">
        <v>742</v>
      </c>
      <c r="B1248" s="5" t="s">
        <v>605</v>
      </c>
      <c r="C1248" s="5" t="s">
        <v>14</v>
      </c>
      <c r="D1248" s="5" t="s">
        <v>23</v>
      </c>
      <c r="E1248" s="6">
        <v>80</v>
      </c>
      <c r="F1248" s="6">
        <v>42</v>
      </c>
      <c r="G1248" s="6">
        <v>89</v>
      </c>
      <c r="H1248" s="6">
        <v>48</v>
      </c>
      <c r="I1248" s="5" t="str">
        <f>VLOOKUP(B1248,Formulas_Majors!A$2:B$1000,2,FALSE)</f>
        <v>Health</v>
      </c>
      <c r="J1248" s="5"/>
      <c r="K1248">
        <f t="shared" si="0"/>
        <v>9</v>
      </c>
      <c r="L1248" s="7">
        <f t="shared" si="1"/>
        <v>0.1125</v>
      </c>
      <c r="M1248" s="34">
        <f t="shared" si="822"/>
        <v>27</v>
      </c>
      <c r="N1248" s="34" t="str">
        <f t="shared" si="823"/>
        <v>Above Benchmark</v>
      </c>
      <c r="O1248" s="34">
        <f t="shared" si="824"/>
        <v>30</v>
      </c>
      <c r="P1248" s="34" t="str">
        <f t="shared" si="825"/>
        <v>Above Benchmark</v>
      </c>
    </row>
    <row r="1249" spans="1:16" ht="15.75" customHeight="1" x14ac:dyDescent="0.75">
      <c r="A1249" s="5" t="s">
        <v>742</v>
      </c>
      <c r="B1249" s="5" t="s">
        <v>796</v>
      </c>
      <c r="C1249" s="5" t="s">
        <v>18</v>
      </c>
      <c r="D1249" s="5" t="s">
        <v>21</v>
      </c>
      <c r="E1249" s="6">
        <v>395</v>
      </c>
      <c r="F1249" s="6">
        <v>105</v>
      </c>
      <c r="G1249" s="6">
        <v>395</v>
      </c>
      <c r="H1249" s="6">
        <v>115</v>
      </c>
      <c r="I1249" s="5" t="str">
        <f>VLOOKUP(B1249,Formulas_Majors!A$2:B$1000,2,FALSE)</f>
        <v>Health</v>
      </c>
      <c r="J1249" s="5"/>
      <c r="K1249">
        <f t="shared" si="0"/>
        <v>0</v>
      </c>
      <c r="L1249" s="7">
        <f t="shared" si="1"/>
        <v>0</v>
      </c>
      <c r="M1249" s="34">
        <f>ROUND(E1249*1/6,)</f>
        <v>66</v>
      </c>
      <c r="N1249" s="34" t="str">
        <f>IF(F1249&gt;M1249, "Above Benchmark", "Below Benchmark")</f>
        <v>Above Benchmark</v>
      </c>
      <c r="O1249" s="34">
        <f>ROUND(G1249*1/6,)</f>
        <v>66</v>
      </c>
      <c r="P1249" s="34" t="str">
        <f>IF(H1249&gt;O1249,"Above Benchmark","Below Benchmark")</f>
        <v>Above Benchmark</v>
      </c>
    </row>
    <row r="1250" spans="1:16" ht="15.75" customHeight="1" x14ac:dyDescent="0.75">
      <c r="A1250" s="5" t="s">
        <v>742</v>
      </c>
      <c r="B1250" s="5" t="s">
        <v>797</v>
      </c>
      <c r="C1250" s="5" t="s">
        <v>14</v>
      </c>
      <c r="D1250" s="5" t="s">
        <v>41</v>
      </c>
      <c r="E1250" s="6">
        <v>39</v>
      </c>
      <c r="F1250" s="6">
        <v>7</v>
      </c>
      <c r="G1250" s="6">
        <v>41</v>
      </c>
      <c r="H1250" s="6">
        <v>15</v>
      </c>
      <c r="I1250" s="5" t="str">
        <f>VLOOKUP(B1250,Formulas_Majors!A$2:B$1000,2,FALSE)</f>
        <v>Education</v>
      </c>
      <c r="J1250" s="5"/>
      <c r="K1250">
        <f t="shared" si="0"/>
        <v>2</v>
      </c>
      <c r="L1250" s="7">
        <f t="shared" si="1"/>
        <v>5.128205128205128E-2</v>
      </c>
      <c r="M1250" s="34">
        <f>ROUND(E1250*1/3,)</f>
        <v>13</v>
      </c>
      <c r="N1250" s="34" t="str">
        <f>IF(F1250&gt;M1250,"Above Benchmark","Below Benchmark")</f>
        <v>Below Benchmark</v>
      </c>
      <c r="O1250" s="34">
        <f>ROUND(G1250*1/3,)</f>
        <v>14</v>
      </c>
      <c r="P1250" s="34" t="str">
        <f>IF(H1250&gt;O1250,"Above Benchmark", "Below Benchmark")</f>
        <v>Above Benchmark</v>
      </c>
    </row>
    <row r="1251" spans="1:16" ht="15.75" customHeight="1" x14ac:dyDescent="0.75">
      <c r="A1251" s="5" t="s">
        <v>742</v>
      </c>
      <c r="B1251" s="5" t="s">
        <v>396</v>
      </c>
      <c r="C1251" s="5" t="s">
        <v>73</v>
      </c>
      <c r="D1251" s="5" t="s">
        <v>154</v>
      </c>
      <c r="E1251" s="6">
        <v>9</v>
      </c>
      <c r="F1251" s="6">
        <v>4</v>
      </c>
      <c r="G1251" s="6">
        <v>7</v>
      </c>
      <c r="H1251" s="6">
        <v>5</v>
      </c>
      <c r="I1251" s="5" t="str">
        <f>VLOOKUP(B1251,Formulas_Majors!A$2:B$1000,2,FALSE)</f>
        <v>Education</v>
      </c>
      <c r="J1251" s="5"/>
      <c r="K1251">
        <f t="shared" si="0"/>
        <v>-2</v>
      </c>
      <c r="L1251" s="7">
        <f t="shared" si="1"/>
        <v>-0.22222222222222221</v>
      </c>
      <c r="M1251" s="37"/>
      <c r="N1251" s="37"/>
      <c r="O1251" s="38"/>
      <c r="P1251" s="38"/>
    </row>
    <row r="1252" spans="1:16" ht="15.75" customHeight="1" x14ac:dyDescent="0.75">
      <c r="A1252" s="5" t="s">
        <v>742</v>
      </c>
      <c r="B1252" s="5" t="s">
        <v>397</v>
      </c>
      <c r="C1252" s="5" t="s">
        <v>14</v>
      </c>
      <c r="D1252" s="5" t="s">
        <v>41</v>
      </c>
      <c r="E1252" s="6">
        <v>53</v>
      </c>
      <c r="F1252" s="6">
        <v>1</v>
      </c>
      <c r="G1252" s="6">
        <v>16</v>
      </c>
      <c r="H1252" s="6">
        <v>30</v>
      </c>
      <c r="I1252" s="5" t="str">
        <f>VLOOKUP(B1252,Formulas_Majors!A$2:B$1000,2,FALSE)</f>
        <v>Education</v>
      </c>
      <c r="J1252" s="5"/>
      <c r="K1252">
        <f t="shared" si="0"/>
        <v>-37</v>
      </c>
      <c r="L1252" s="7">
        <f t="shared" si="1"/>
        <v>-0.69811320754716977</v>
      </c>
      <c r="M1252" s="34">
        <f>ROUND(E1252*1/3,)</f>
        <v>18</v>
      </c>
      <c r="N1252" s="34" t="str">
        <f>IF(F1252&gt;M1252,"Above Benchmark","Below Benchmark")</f>
        <v>Below Benchmark</v>
      </c>
      <c r="O1252" s="34">
        <f>ROUND(G1252*1/3,)</f>
        <v>5</v>
      </c>
      <c r="P1252" s="34" t="str">
        <f>IF(H1252&gt;O1252,"Above Benchmark", "Below Benchmark")</f>
        <v>Above Benchmark</v>
      </c>
    </row>
    <row r="1253" spans="1:16" ht="15.75" customHeight="1" x14ac:dyDescent="0.75">
      <c r="A1253" s="5" t="s">
        <v>742</v>
      </c>
      <c r="B1253" s="5" t="s">
        <v>293</v>
      </c>
      <c r="C1253" s="5" t="s">
        <v>18</v>
      </c>
      <c r="D1253" s="5" t="s">
        <v>21</v>
      </c>
      <c r="E1253" s="6">
        <v>29</v>
      </c>
      <c r="F1253" s="6">
        <v>5</v>
      </c>
      <c r="G1253" s="6">
        <v>33</v>
      </c>
      <c r="H1253" s="6">
        <v>6</v>
      </c>
      <c r="I1253" s="5" t="str">
        <f>VLOOKUP(B1253,Formulas_Majors!A$2:B$1000,2,FALSE)</f>
        <v>Performance and Fine Arts</v>
      </c>
      <c r="J1253" s="5"/>
      <c r="K1253">
        <f t="shared" si="0"/>
        <v>4</v>
      </c>
      <c r="L1253" s="7">
        <f t="shared" si="1"/>
        <v>0.13793103448275862</v>
      </c>
      <c r="M1253" s="34">
        <f t="shared" ref="M1253:M1259" si="826">ROUND(E1253*1/6,)</f>
        <v>5</v>
      </c>
      <c r="N1253" s="34" t="str">
        <f t="shared" ref="N1253:N1259" si="827">IF(F1253&gt;M1253, "Above Benchmark", "Below Benchmark")</f>
        <v>Below Benchmark</v>
      </c>
      <c r="O1253" s="34">
        <f t="shared" ref="O1253:O1259" si="828">ROUND(G1253*1/6,)</f>
        <v>6</v>
      </c>
      <c r="P1253" s="34" t="str">
        <f t="shared" ref="P1253:P1259" si="829">IF(H1253&gt;O1253,"Above Benchmark","Below Benchmark")</f>
        <v>Below Benchmark</v>
      </c>
    </row>
    <row r="1254" spans="1:16" ht="15.75" customHeight="1" x14ac:dyDescent="0.75">
      <c r="A1254" s="5" t="s">
        <v>742</v>
      </c>
      <c r="B1254" s="5" t="s">
        <v>142</v>
      </c>
      <c r="C1254" s="5" t="s">
        <v>18</v>
      </c>
      <c r="D1254" s="5" t="s">
        <v>37</v>
      </c>
      <c r="E1254" s="6">
        <v>53</v>
      </c>
      <c r="F1254" s="6">
        <v>7</v>
      </c>
      <c r="G1254" s="6">
        <v>50</v>
      </c>
      <c r="H1254" s="6">
        <v>13</v>
      </c>
      <c r="I1254" s="5" t="str">
        <f>VLOOKUP(B1254,Formulas_Majors!A$2:B$1000,2,FALSE)</f>
        <v>Health</v>
      </c>
      <c r="J1254" s="5"/>
      <c r="K1254">
        <f t="shared" si="0"/>
        <v>-3</v>
      </c>
      <c r="L1254" s="7">
        <f t="shared" si="1"/>
        <v>-5.6603773584905662E-2</v>
      </c>
      <c r="M1254" s="34">
        <f t="shared" si="826"/>
        <v>9</v>
      </c>
      <c r="N1254" s="34" t="str">
        <f t="shared" si="827"/>
        <v>Below Benchmark</v>
      </c>
      <c r="O1254" s="34">
        <f t="shared" si="828"/>
        <v>8</v>
      </c>
      <c r="P1254" s="34" t="str">
        <f t="shared" si="829"/>
        <v>Above Benchmark</v>
      </c>
    </row>
    <row r="1255" spans="1:16" ht="15.75" customHeight="1" x14ac:dyDescent="0.75">
      <c r="A1255" s="5" t="s">
        <v>742</v>
      </c>
      <c r="B1255" s="5" t="s">
        <v>142</v>
      </c>
      <c r="C1255" s="5" t="s">
        <v>18</v>
      </c>
      <c r="D1255" s="5" t="s">
        <v>37</v>
      </c>
      <c r="E1255" s="6">
        <v>104</v>
      </c>
      <c r="F1255" s="6">
        <v>20</v>
      </c>
      <c r="G1255" s="6">
        <v>114</v>
      </c>
      <c r="H1255" s="6">
        <v>36</v>
      </c>
      <c r="I1255" s="5" t="str">
        <f>VLOOKUP(B1255,Formulas_Majors!A$2:B$1000,2,FALSE)</f>
        <v>Health</v>
      </c>
      <c r="J1255" s="5"/>
      <c r="K1255">
        <f t="shared" si="0"/>
        <v>10</v>
      </c>
      <c r="L1255" s="7">
        <f t="shared" si="1"/>
        <v>9.6153846153846159E-2</v>
      </c>
      <c r="M1255" s="34">
        <f t="shared" si="826"/>
        <v>17</v>
      </c>
      <c r="N1255" s="34" t="str">
        <f t="shared" si="827"/>
        <v>Above Benchmark</v>
      </c>
      <c r="O1255" s="34">
        <f t="shared" si="828"/>
        <v>19</v>
      </c>
      <c r="P1255" s="34" t="str">
        <f t="shared" si="829"/>
        <v>Above Benchmark</v>
      </c>
    </row>
    <row r="1256" spans="1:16" ht="15.75" customHeight="1" x14ac:dyDescent="0.75">
      <c r="A1256" s="5" t="s">
        <v>798</v>
      </c>
      <c r="B1256" s="5" t="s">
        <v>17</v>
      </c>
      <c r="C1256" s="5" t="s">
        <v>18</v>
      </c>
      <c r="D1256" s="5" t="s">
        <v>37</v>
      </c>
      <c r="E1256" s="6">
        <v>103</v>
      </c>
      <c r="F1256" s="6">
        <v>39</v>
      </c>
      <c r="G1256" s="6">
        <v>109</v>
      </c>
      <c r="H1256" s="6">
        <v>30</v>
      </c>
      <c r="I1256" s="5" t="str">
        <f>VLOOKUP(B1256,Formulas_Majors!A$2:B$1000,2,FALSE)</f>
        <v>Finance/Accounting</v>
      </c>
      <c r="J1256" s="5"/>
      <c r="K1256">
        <f t="shared" si="0"/>
        <v>6</v>
      </c>
      <c r="L1256" s="7">
        <f t="shared" si="1"/>
        <v>5.8252427184466021E-2</v>
      </c>
      <c r="M1256" s="34">
        <f t="shared" si="826"/>
        <v>17</v>
      </c>
      <c r="N1256" s="34" t="str">
        <f t="shared" si="827"/>
        <v>Above Benchmark</v>
      </c>
      <c r="O1256" s="34">
        <f t="shared" si="828"/>
        <v>18</v>
      </c>
      <c r="P1256" s="34" t="str">
        <f t="shared" si="829"/>
        <v>Above Benchmark</v>
      </c>
    </row>
    <row r="1257" spans="1:16" ht="15.75" customHeight="1" x14ac:dyDescent="0.75">
      <c r="A1257" s="5" t="s">
        <v>798</v>
      </c>
      <c r="B1257" s="5" t="s">
        <v>799</v>
      </c>
      <c r="C1257" s="5" t="s">
        <v>18</v>
      </c>
      <c r="D1257" s="5" t="s">
        <v>800</v>
      </c>
      <c r="E1257" s="6">
        <v>36</v>
      </c>
      <c r="F1257" s="6">
        <v>20</v>
      </c>
      <c r="G1257" s="6">
        <v>35</v>
      </c>
      <c r="H1257" s="6">
        <v>10</v>
      </c>
      <c r="I1257" s="5" t="str">
        <f>VLOOKUP(B1257,Formulas_Majors!A$2:B$1000,2,FALSE)</f>
        <v>Business-Other</v>
      </c>
      <c r="J1257" s="5"/>
      <c r="K1257">
        <f t="shared" si="0"/>
        <v>-1</v>
      </c>
      <c r="L1257" s="7">
        <f t="shared" si="1"/>
        <v>-2.7777777777777776E-2</v>
      </c>
      <c r="M1257" s="34">
        <f t="shared" si="826"/>
        <v>6</v>
      </c>
      <c r="N1257" s="34" t="str">
        <f t="shared" si="827"/>
        <v>Above Benchmark</v>
      </c>
      <c r="O1257" s="34">
        <f t="shared" si="828"/>
        <v>6</v>
      </c>
      <c r="P1257" s="34" t="str">
        <f t="shared" si="829"/>
        <v>Above Benchmark</v>
      </c>
    </row>
    <row r="1258" spans="1:16" ht="15.75" customHeight="1" x14ac:dyDescent="0.75">
      <c r="A1258" s="5" t="s">
        <v>798</v>
      </c>
      <c r="B1258" s="5" t="s">
        <v>160</v>
      </c>
      <c r="C1258" s="5" t="s">
        <v>18</v>
      </c>
      <c r="D1258" s="5" t="s">
        <v>37</v>
      </c>
      <c r="E1258" s="6">
        <v>1163</v>
      </c>
      <c r="F1258" s="6">
        <v>150</v>
      </c>
      <c r="G1258" s="6">
        <v>1102</v>
      </c>
      <c r="H1258" s="6">
        <v>152</v>
      </c>
      <c r="I1258" s="5" t="str">
        <f>VLOOKUP(B1258,Formulas_Majors!A$2:B$1000,2,FALSE)</f>
        <v>Natural Sciences</v>
      </c>
      <c r="J1258" s="5"/>
      <c r="K1258">
        <f t="shared" si="0"/>
        <v>-61</v>
      </c>
      <c r="L1258" s="7">
        <f t="shared" si="1"/>
        <v>-5.2450558899398106E-2</v>
      </c>
      <c r="M1258" s="34">
        <f t="shared" si="826"/>
        <v>194</v>
      </c>
      <c r="N1258" s="34" t="str">
        <f t="shared" si="827"/>
        <v>Below Benchmark</v>
      </c>
      <c r="O1258" s="34">
        <f t="shared" si="828"/>
        <v>184</v>
      </c>
      <c r="P1258" s="34" t="str">
        <f t="shared" si="829"/>
        <v>Below Benchmark</v>
      </c>
    </row>
    <row r="1259" spans="1:16" ht="15.75" customHeight="1" x14ac:dyDescent="0.75">
      <c r="A1259" s="5" t="s">
        <v>798</v>
      </c>
      <c r="B1259" s="5" t="s">
        <v>410</v>
      </c>
      <c r="C1259" s="5" t="s">
        <v>18</v>
      </c>
      <c r="D1259" s="5" t="s">
        <v>37</v>
      </c>
      <c r="E1259" s="6">
        <v>382</v>
      </c>
      <c r="F1259" s="6">
        <v>65</v>
      </c>
      <c r="G1259" s="6">
        <v>347</v>
      </c>
      <c r="H1259" s="6">
        <v>83</v>
      </c>
      <c r="I1259" s="5" t="str">
        <f>VLOOKUP(B1259,Formulas_Majors!A$2:B$1000,2,FALSE)</f>
        <v>Business-Other</v>
      </c>
      <c r="J1259" s="5"/>
      <c r="K1259">
        <f t="shared" si="0"/>
        <v>-35</v>
      </c>
      <c r="L1259" s="7">
        <f t="shared" si="1"/>
        <v>-9.1623036649214659E-2</v>
      </c>
      <c r="M1259" s="34">
        <f t="shared" si="826"/>
        <v>64</v>
      </c>
      <c r="N1259" s="34" t="str">
        <f t="shared" si="827"/>
        <v>Above Benchmark</v>
      </c>
      <c r="O1259" s="34">
        <f t="shared" si="828"/>
        <v>58</v>
      </c>
      <c r="P1259" s="34" t="str">
        <f t="shared" si="829"/>
        <v>Above Benchmark</v>
      </c>
    </row>
    <row r="1260" spans="1:16" ht="15.75" customHeight="1" x14ac:dyDescent="0.75">
      <c r="A1260" s="5" t="s">
        <v>798</v>
      </c>
      <c r="B1260" s="5" t="s">
        <v>82</v>
      </c>
      <c r="C1260" s="5" t="s">
        <v>71</v>
      </c>
      <c r="D1260" s="5" t="s">
        <v>76</v>
      </c>
      <c r="E1260" s="6">
        <v>324</v>
      </c>
      <c r="F1260" s="6">
        <v>93</v>
      </c>
      <c r="G1260" s="6">
        <v>234</v>
      </c>
      <c r="H1260" s="6">
        <v>102</v>
      </c>
      <c r="I1260" s="5" t="str">
        <f>VLOOKUP(B1260,Formulas_Majors!A$2:B$1000,2,FALSE)</f>
        <v>Business-Other</v>
      </c>
      <c r="J1260" s="5"/>
      <c r="K1260">
        <f t="shared" si="0"/>
        <v>-90</v>
      </c>
      <c r="L1260" s="7">
        <f t="shared" si="1"/>
        <v>-0.27777777777777779</v>
      </c>
      <c r="M1260" s="34">
        <f>ROUND(E1260*1/3,)</f>
        <v>108</v>
      </c>
      <c r="N1260" s="34" t="str">
        <f>IF(F1260&gt;M1260,"Above Benchmark","Below Benchmark")</f>
        <v>Below Benchmark</v>
      </c>
      <c r="O1260" s="34">
        <f>ROUND(G1260*1/3,)</f>
        <v>78</v>
      </c>
      <c r="P1260" s="34" t="str">
        <f>IF(H1260&gt;O1260,"Above Benchmark", "Below Benchmark")</f>
        <v>Above Benchmark</v>
      </c>
    </row>
    <row r="1261" spans="1:16" ht="15.75" customHeight="1" x14ac:dyDescent="0.75">
      <c r="A1261" s="5" t="s">
        <v>798</v>
      </c>
      <c r="B1261" s="5" t="s">
        <v>488</v>
      </c>
      <c r="C1261" s="5" t="s">
        <v>18</v>
      </c>
      <c r="D1261" s="5" t="s">
        <v>21</v>
      </c>
      <c r="E1261" s="6">
        <v>21</v>
      </c>
      <c r="F1261" s="6">
        <v>2</v>
      </c>
      <c r="G1261" s="6">
        <v>37</v>
      </c>
      <c r="H1261" s="6">
        <v>0</v>
      </c>
      <c r="I1261" s="5" t="str">
        <f>VLOOKUP(B1261,Formulas_Majors!A$2:B$1000,2,FALSE)</f>
        <v>Education</v>
      </c>
      <c r="J1261" s="5"/>
      <c r="K1261">
        <f t="shared" si="0"/>
        <v>16</v>
      </c>
      <c r="L1261" s="7">
        <f t="shared" si="1"/>
        <v>0.76190476190476186</v>
      </c>
      <c r="M1261" s="34">
        <f>ROUND(E1261*1/6,)</f>
        <v>4</v>
      </c>
      <c r="N1261" s="34" t="str">
        <f>IF(F1261&gt;M1261, "Above Benchmark", "Below Benchmark")</f>
        <v>Below Benchmark</v>
      </c>
      <c r="O1261" s="34">
        <f>ROUND(G1261*1/6,)</f>
        <v>6</v>
      </c>
      <c r="P1261" s="34" t="str">
        <f>IF(H1261&gt;O1261,"Above Benchmark","Below Benchmark")</f>
        <v>Below Benchmark</v>
      </c>
    </row>
    <row r="1262" spans="1:16" ht="15.75" customHeight="1" x14ac:dyDescent="0.75">
      <c r="A1262" s="5" t="s">
        <v>798</v>
      </c>
      <c r="B1262" s="5" t="s">
        <v>801</v>
      </c>
      <c r="C1262" s="5" t="s">
        <v>71</v>
      </c>
      <c r="D1262" s="5" t="s">
        <v>72</v>
      </c>
      <c r="E1262" s="6">
        <v>58</v>
      </c>
      <c r="F1262" s="6">
        <v>10</v>
      </c>
      <c r="G1262" s="6">
        <v>43</v>
      </c>
      <c r="H1262" s="6">
        <v>21</v>
      </c>
      <c r="I1262" s="5" t="str">
        <f>VLOOKUP(B1262,Formulas_Majors!A$2:B$1000,2,FALSE)</f>
        <v>Tech</v>
      </c>
      <c r="J1262" s="5"/>
      <c r="K1262">
        <f t="shared" si="0"/>
        <v>-15</v>
      </c>
      <c r="L1262" s="7">
        <f t="shared" si="1"/>
        <v>-0.25862068965517243</v>
      </c>
      <c r="M1262" s="34">
        <f>ROUND(E1262*1/3,)</f>
        <v>19</v>
      </c>
      <c r="N1262" s="34" t="str">
        <f>IF(F1262&gt;M1262,"Above Benchmark","Below Benchmark")</f>
        <v>Below Benchmark</v>
      </c>
      <c r="O1262" s="34">
        <f>ROUND(G1262*1/3,)</f>
        <v>14</v>
      </c>
      <c r="P1262" s="34" t="str">
        <f>IF(H1262&gt;O1262,"Above Benchmark", "Below Benchmark")</f>
        <v>Above Benchmark</v>
      </c>
    </row>
    <row r="1263" spans="1:16" ht="15.75" customHeight="1" x14ac:dyDescent="0.75">
      <c r="A1263" s="5" t="s">
        <v>798</v>
      </c>
      <c r="B1263" s="5" t="s">
        <v>29</v>
      </c>
      <c r="C1263" s="5" t="s">
        <v>18</v>
      </c>
      <c r="D1263" s="5" t="s">
        <v>37</v>
      </c>
      <c r="E1263" s="6">
        <v>76</v>
      </c>
      <c r="F1263" s="6">
        <v>15</v>
      </c>
      <c r="G1263" s="6">
        <v>74</v>
      </c>
      <c r="H1263" s="6">
        <v>14</v>
      </c>
      <c r="I1263" s="5" t="str">
        <f>VLOOKUP(B1263,Formulas_Majors!A$2:B$1000,2,FALSE)</f>
        <v>Tech</v>
      </c>
      <c r="J1263" s="5"/>
      <c r="K1263">
        <f t="shared" si="0"/>
        <v>-2</v>
      </c>
      <c r="L1263" s="7">
        <f t="shared" si="1"/>
        <v>-2.6315789473684209E-2</v>
      </c>
      <c r="M1263" s="34">
        <f t="shared" ref="M1263:M1264" si="830">ROUND(E1263*1/6,)</f>
        <v>13</v>
      </c>
      <c r="N1263" s="34" t="str">
        <f t="shared" ref="N1263:N1264" si="831">IF(F1263&gt;M1263, "Above Benchmark", "Below Benchmark")</f>
        <v>Above Benchmark</v>
      </c>
      <c r="O1263" s="34">
        <f t="shared" ref="O1263:O1264" si="832">ROUND(G1263*1/6,)</f>
        <v>12</v>
      </c>
      <c r="P1263" s="34" t="str">
        <f t="shared" ref="P1263:P1264" si="833">IF(H1263&gt;O1263,"Above Benchmark","Below Benchmark")</f>
        <v>Above Benchmark</v>
      </c>
    </row>
    <row r="1264" spans="1:16" ht="15.75" customHeight="1" x14ac:dyDescent="0.75">
      <c r="A1264" s="5" t="s">
        <v>798</v>
      </c>
      <c r="B1264" s="5" t="s">
        <v>88</v>
      </c>
      <c r="C1264" s="5" t="s">
        <v>18</v>
      </c>
      <c r="D1264" s="5" t="s">
        <v>37</v>
      </c>
      <c r="E1264" s="6">
        <v>99</v>
      </c>
      <c r="F1264" s="6">
        <v>9</v>
      </c>
      <c r="G1264" s="6">
        <v>106</v>
      </c>
      <c r="H1264" s="6">
        <v>5</v>
      </c>
      <c r="I1264" s="5" t="str">
        <f>VLOOKUP(B1264,Formulas_Majors!A$2:B$1000,2,FALSE)</f>
        <v>Tech</v>
      </c>
      <c r="J1264" s="5"/>
      <c r="K1264">
        <f t="shared" si="0"/>
        <v>7</v>
      </c>
      <c r="L1264" s="7">
        <f t="shared" si="1"/>
        <v>7.0707070707070704E-2</v>
      </c>
      <c r="M1264" s="34">
        <f t="shared" si="830"/>
        <v>17</v>
      </c>
      <c r="N1264" s="34" t="str">
        <f t="shared" si="831"/>
        <v>Below Benchmark</v>
      </c>
      <c r="O1264" s="34">
        <f t="shared" si="832"/>
        <v>18</v>
      </c>
      <c r="P1264" s="34" t="str">
        <f t="shared" si="833"/>
        <v>Below Benchmark</v>
      </c>
    </row>
    <row r="1265" spans="1:16" ht="15.75" customHeight="1" x14ac:dyDescent="0.75">
      <c r="A1265" s="5" t="s">
        <v>798</v>
      </c>
      <c r="B1265" s="5" t="s">
        <v>88</v>
      </c>
      <c r="C1265" s="5" t="s">
        <v>71</v>
      </c>
      <c r="D1265" s="5" t="s">
        <v>76</v>
      </c>
      <c r="E1265" s="6">
        <v>86</v>
      </c>
      <c r="F1265" s="6">
        <v>6</v>
      </c>
      <c r="G1265" s="6">
        <v>59</v>
      </c>
      <c r="H1265" s="6">
        <v>11</v>
      </c>
      <c r="I1265" s="5" t="str">
        <f>VLOOKUP(B1265,Formulas_Majors!A$2:B$1000,2,FALSE)</f>
        <v>Tech</v>
      </c>
      <c r="J1265" s="5"/>
      <c r="K1265">
        <f t="shared" si="0"/>
        <v>-27</v>
      </c>
      <c r="L1265" s="7">
        <f t="shared" si="1"/>
        <v>-0.31395348837209303</v>
      </c>
      <c r="M1265" s="34">
        <f t="shared" ref="M1265:M1266" si="834">ROUND(E1265*1/3,)</f>
        <v>29</v>
      </c>
      <c r="N1265" s="34" t="str">
        <f t="shared" ref="N1265:N1266" si="835">IF(F1265&gt;M1265,"Above Benchmark","Below Benchmark")</f>
        <v>Below Benchmark</v>
      </c>
      <c r="O1265" s="34">
        <f t="shared" ref="O1265:O1266" si="836">ROUND(G1265*1/3,)</f>
        <v>20</v>
      </c>
      <c r="P1265" s="34" t="str">
        <f t="shared" ref="P1265:P1266" si="837">IF(H1265&gt;O1265,"Above Benchmark", "Below Benchmark")</f>
        <v>Below Benchmark</v>
      </c>
    </row>
    <row r="1266" spans="1:16" ht="15.75" customHeight="1" x14ac:dyDescent="0.75">
      <c r="A1266" s="5" t="s">
        <v>798</v>
      </c>
      <c r="B1266" s="5" t="s">
        <v>32</v>
      </c>
      <c r="C1266" s="5" t="s">
        <v>71</v>
      </c>
      <c r="D1266" s="5" t="s">
        <v>79</v>
      </c>
      <c r="E1266" s="6">
        <v>7</v>
      </c>
      <c r="F1266" s="6">
        <v>0</v>
      </c>
      <c r="G1266" s="6">
        <v>9</v>
      </c>
      <c r="H1266" s="6">
        <v>5</v>
      </c>
      <c r="I1266" s="5" t="str">
        <f>VLOOKUP(B1266,Formulas_Majors!A$2:B$1000,2,FALSE)</f>
        <v>Liberal Arts</v>
      </c>
      <c r="J1266" s="5"/>
      <c r="K1266">
        <f t="shared" si="0"/>
        <v>2</v>
      </c>
      <c r="L1266" s="7">
        <f t="shared" si="1"/>
        <v>0.2857142857142857</v>
      </c>
      <c r="M1266" s="34">
        <f t="shared" si="834"/>
        <v>2</v>
      </c>
      <c r="N1266" s="34" t="str">
        <f t="shared" si="835"/>
        <v>Below Benchmark</v>
      </c>
      <c r="O1266" s="34">
        <f t="shared" si="836"/>
        <v>3</v>
      </c>
      <c r="P1266" s="34" t="str">
        <f t="shared" si="837"/>
        <v>Above Benchmark</v>
      </c>
    </row>
    <row r="1267" spans="1:16" ht="15.75" customHeight="1" x14ac:dyDescent="0.75">
      <c r="A1267" s="5" t="s">
        <v>798</v>
      </c>
      <c r="B1267" s="5" t="s">
        <v>32</v>
      </c>
      <c r="C1267" s="5" t="s">
        <v>18</v>
      </c>
      <c r="D1267" s="5" t="s">
        <v>21</v>
      </c>
      <c r="E1267" s="6">
        <v>71</v>
      </c>
      <c r="F1267" s="6">
        <v>12</v>
      </c>
      <c r="G1267" s="6">
        <v>62</v>
      </c>
      <c r="H1267" s="6">
        <v>11</v>
      </c>
      <c r="I1267" s="5" t="str">
        <f>VLOOKUP(B1267,Formulas_Majors!A$2:B$1000,2,FALSE)</f>
        <v>Liberal Arts</v>
      </c>
      <c r="J1267" s="5"/>
      <c r="K1267">
        <f t="shared" si="0"/>
        <v>-9</v>
      </c>
      <c r="L1267" s="7">
        <f t="shared" si="1"/>
        <v>-0.12676056338028169</v>
      </c>
      <c r="M1267" s="34">
        <f t="shared" ref="M1267:M1269" si="838">ROUND(E1267*1/6,)</f>
        <v>12</v>
      </c>
      <c r="N1267" s="34" t="str">
        <f t="shared" ref="N1267:N1269" si="839">IF(F1267&gt;M1267, "Above Benchmark", "Below Benchmark")</f>
        <v>Below Benchmark</v>
      </c>
      <c r="O1267" s="34">
        <f t="shared" ref="O1267:O1269" si="840">ROUND(G1267*1/6,)</f>
        <v>10</v>
      </c>
      <c r="P1267" s="34" t="str">
        <f t="shared" ref="P1267:P1269" si="841">IF(H1267&gt;O1267,"Above Benchmark","Below Benchmark")</f>
        <v>Above Benchmark</v>
      </c>
    </row>
    <row r="1268" spans="1:16" ht="15.75" customHeight="1" x14ac:dyDescent="0.75">
      <c r="A1268" s="5" t="s">
        <v>798</v>
      </c>
      <c r="B1268" s="5" t="s">
        <v>723</v>
      </c>
      <c r="C1268" s="5" t="s">
        <v>18</v>
      </c>
      <c r="D1268" s="5" t="s">
        <v>37</v>
      </c>
      <c r="E1268" s="6">
        <v>37</v>
      </c>
      <c r="F1268" s="6">
        <v>2</v>
      </c>
      <c r="G1268" s="6">
        <v>36</v>
      </c>
      <c r="H1268" s="6">
        <v>4</v>
      </c>
      <c r="I1268" s="5" t="str">
        <f>VLOOKUP(B1268,Formulas_Majors!A$2:B$1000,2,FALSE)</f>
        <v>Natural Sciences</v>
      </c>
      <c r="J1268" s="5"/>
      <c r="K1268">
        <f t="shared" si="0"/>
        <v>-1</v>
      </c>
      <c r="L1268" s="7">
        <f t="shared" si="1"/>
        <v>-2.7027027027027029E-2</v>
      </c>
      <c r="M1268" s="34">
        <f t="shared" si="838"/>
        <v>6</v>
      </c>
      <c r="N1268" s="34" t="str">
        <f t="shared" si="839"/>
        <v>Below Benchmark</v>
      </c>
      <c r="O1268" s="34">
        <f t="shared" si="840"/>
        <v>6</v>
      </c>
      <c r="P1268" s="34" t="str">
        <f t="shared" si="841"/>
        <v>Below Benchmark</v>
      </c>
    </row>
    <row r="1269" spans="1:16" ht="15.75" customHeight="1" x14ac:dyDescent="0.75">
      <c r="A1269" s="5" t="s">
        <v>798</v>
      </c>
      <c r="B1269" s="5" t="s">
        <v>802</v>
      </c>
      <c r="C1269" s="5" t="s">
        <v>18</v>
      </c>
      <c r="D1269" s="5" t="s">
        <v>37</v>
      </c>
      <c r="E1269" s="6">
        <v>29</v>
      </c>
      <c r="F1269" s="6">
        <v>8</v>
      </c>
      <c r="G1269" s="6">
        <v>34</v>
      </c>
      <c r="H1269" s="6">
        <v>5</v>
      </c>
      <c r="I1269" s="5" t="str">
        <f>VLOOKUP(B1269,Formulas_Majors!A$2:B$1000,2,FALSE)</f>
        <v>Finance/Accounting</v>
      </c>
      <c r="J1269" s="5"/>
      <c r="K1269">
        <f t="shared" si="0"/>
        <v>5</v>
      </c>
      <c r="L1269" s="7">
        <f t="shared" si="1"/>
        <v>0.17241379310344829</v>
      </c>
      <c r="M1269" s="34">
        <f t="shared" si="838"/>
        <v>5</v>
      </c>
      <c r="N1269" s="34" t="str">
        <f t="shared" si="839"/>
        <v>Above Benchmark</v>
      </c>
      <c r="O1269" s="34">
        <f t="shared" si="840"/>
        <v>6</v>
      </c>
      <c r="P1269" s="34" t="str">
        <f t="shared" si="841"/>
        <v>Below Benchmark</v>
      </c>
    </row>
    <row r="1270" spans="1:16" ht="15.75" customHeight="1" x14ac:dyDescent="0.75">
      <c r="A1270" s="5" t="s">
        <v>798</v>
      </c>
      <c r="B1270" s="5" t="s">
        <v>100</v>
      </c>
      <c r="C1270" s="5" t="s">
        <v>71</v>
      </c>
      <c r="D1270" s="5" t="s">
        <v>79</v>
      </c>
      <c r="E1270" s="6">
        <v>1062</v>
      </c>
      <c r="F1270" s="6">
        <v>156</v>
      </c>
      <c r="G1270" s="6">
        <v>748</v>
      </c>
      <c r="H1270" s="6">
        <v>173</v>
      </c>
      <c r="I1270" s="5" t="str">
        <f>VLOOKUP(B1270,Formulas_Majors!A$2:B$1000,2,FALSE)</f>
        <v>Liberal Arts</v>
      </c>
      <c r="J1270" s="5"/>
      <c r="K1270">
        <f t="shared" si="0"/>
        <v>-314</v>
      </c>
      <c r="L1270" s="7">
        <f t="shared" si="1"/>
        <v>-0.29566854990583802</v>
      </c>
      <c r="M1270" s="34">
        <f>ROUND(E1270*1/3,)</f>
        <v>354</v>
      </c>
      <c r="N1270" s="34" t="str">
        <f>IF(F1270&gt;M1270,"Above Benchmark","Below Benchmark")</f>
        <v>Below Benchmark</v>
      </c>
      <c r="O1270" s="34">
        <f>ROUND(G1270*1/3,)</f>
        <v>249</v>
      </c>
      <c r="P1270" s="34" t="str">
        <f>IF(H1270&gt;O1270,"Above Benchmark", "Below Benchmark")</f>
        <v>Below Benchmark</v>
      </c>
    </row>
    <row r="1271" spans="1:16" ht="15.75" customHeight="1" x14ac:dyDescent="0.75">
      <c r="A1271" s="5" t="s">
        <v>798</v>
      </c>
      <c r="B1271" s="5" t="s">
        <v>419</v>
      </c>
      <c r="C1271" s="5" t="s">
        <v>18</v>
      </c>
      <c r="D1271" s="5" t="s">
        <v>21</v>
      </c>
      <c r="E1271" s="6">
        <v>330</v>
      </c>
      <c r="F1271" s="6">
        <v>42</v>
      </c>
      <c r="G1271" s="6">
        <v>301</v>
      </c>
      <c r="H1271" s="6">
        <v>31</v>
      </c>
      <c r="I1271" s="5" t="str">
        <f>VLOOKUP(B1271,Formulas_Majors!A$2:B$1000,2,FALSE)</f>
        <v>Liberal Arts</v>
      </c>
      <c r="J1271" s="5"/>
      <c r="K1271">
        <f t="shared" si="0"/>
        <v>-29</v>
      </c>
      <c r="L1271" s="7">
        <f t="shared" si="1"/>
        <v>-8.7878787878787876E-2</v>
      </c>
      <c r="M1271" s="34">
        <f t="shared" ref="M1271:M1273" si="842">ROUND(E1271*1/6,)</f>
        <v>55</v>
      </c>
      <c r="N1271" s="34" t="str">
        <f t="shared" ref="N1271:N1273" si="843">IF(F1271&gt;M1271, "Above Benchmark", "Below Benchmark")</f>
        <v>Below Benchmark</v>
      </c>
      <c r="O1271" s="34">
        <f t="shared" ref="O1271:O1273" si="844">ROUND(G1271*1/6,)</f>
        <v>50</v>
      </c>
      <c r="P1271" s="34" t="str">
        <f t="shared" ref="P1271:P1273" si="845">IF(H1271&gt;O1271,"Above Benchmark","Below Benchmark")</f>
        <v>Below Benchmark</v>
      </c>
    </row>
    <row r="1272" spans="1:16" ht="15.75" customHeight="1" x14ac:dyDescent="0.75">
      <c r="A1272" s="5" t="s">
        <v>798</v>
      </c>
      <c r="B1272" s="5" t="s">
        <v>803</v>
      </c>
      <c r="C1272" s="5" t="s">
        <v>18</v>
      </c>
      <c r="D1272" s="5" t="s">
        <v>37</v>
      </c>
      <c r="E1272" s="6">
        <v>41</v>
      </c>
      <c r="F1272" s="6">
        <v>4</v>
      </c>
      <c r="G1272" s="6">
        <v>42</v>
      </c>
      <c r="H1272" s="6">
        <v>5</v>
      </c>
      <c r="I1272" s="5" t="str">
        <f>VLOOKUP(B1272,Formulas_Majors!A$2:B$1000,2,FALSE)</f>
        <v>Mathematics</v>
      </c>
      <c r="J1272" s="5"/>
      <c r="K1272">
        <f t="shared" si="0"/>
        <v>1</v>
      </c>
      <c r="L1272" s="7">
        <f t="shared" si="1"/>
        <v>2.4390243902439025E-2</v>
      </c>
      <c r="M1272" s="34">
        <f t="shared" si="842"/>
        <v>7</v>
      </c>
      <c r="N1272" s="34" t="str">
        <f t="shared" si="843"/>
        <v>Below Benchmark</v>
      </c>
      <c r="O1272" s="34">
        <f t="shared" si="844"/>
        <v>7</v>
      </c>
      <c r="P1272" s="34" t="str">
        <f t="shared" si="845"/>
        <v>Below Benchmark</v>
      </c>
    </row>
    <row r="1273" spans="1:16" ht="15.75" customHeight="1" x14ac:dyDescent="0.75">
      <c r="A1273" s="5" t="s">
        <v>798</v>
      </c>
      <c r="B1273" s="5" t="s">
        <v>804</v>
      </c>
      <c r="C1273" s="5" t="s">
        <v>18</v>
      </c>
      <c r="D1273" s="5" t="s">
        <v>151</v>
      </c>
      <c r="E1273" s="6">
        <v>9</v>
      </c>
      <c r="F1273" s="6">
        <v>0</v>
      </c>
      <c r="G1273" s="6">
        <v>29</v>
      </c>
      <c r="H1273" s="6">
        <v>0</v>
      </c>
      <c r="I1273" s="5" t="str">
        <f>VLOOKUP(B1273,Formulas_Majors!A$2:B$1000,2,FALSE)</f>
        <v>Performance and Fine Arts</v>
      </c>
      <c r="J1273" s="5"/>
      <c r="K1273">
        <f t="shared" si="0"/>
        <v>20</v>
      </c>
      <c r="L1273" s="7">
        <f t="shared" si="1"/>
        <v>2.2222222222222223</v>
      </c>
      <c r="M1273" s="34">
        <f t="shared" si="842"/>
        <v>2</v>
      </c>
      <c r="N1273" s="34" t="str">
        <f t="shared" si="843"/>
        <v>Below Benchmark</v>
      </c>
      <c r="O1273" s="34">
        <f t="shared" si="844"/>
        <v>5</v>
      </c>
      <c r="P1273" s="34" t="str">
        <f t="shared" si="845"/>
        <v>Below Benchmark</v>
      </c>
    </row>
    <row r="1274" spans="1:16" ht="15.75" customHeight="1" x14ac:dyDescent="0.75">
      <c r="A1274" s="5" t="s">
        <v>798</v>
      </c>
      <c r="B1274" s="5" t="s">
        <v>107</v>
      </c>
      <c r="C1274" s="5" t="s">
        <v>71</v>
      </c>
      <c r="D1274" s="5" t="s">
        <v>72</v>
      </c>
      <c r="E1274" s="6">
        <v>119</v>
      </c>
      <c r="F1274" s="6">
        <v>24</v>
      </c>
      <c r="G1274" s="6">
        <v>106</v>
      </c>
      <c r="H1274" s="6">
        <v>29</v>
      </c>
      <c r="I1274" s="5" t="str">
        <f>VLOOKUP(B1274,Formulas_Majors!A$2:B$1000,2,FALSE)</f>
        <v>Nursing</v>
      </c>
      <c r="J1274" s="5"/>
      <c r="K1274">
        <f t="shared" si="0"/>
        <v>-13</v>
      </c>
      <c r="L1274" s="7">
        <f t="shared" si="1"/>
        <v>-0.1092436974789916</v>
      </c>
      <c r="M1274" s="34">
        <f>ROUND(E1274*1/3,)</f>
        <v>40</v>
      </c>
      <c r="N1274" s="34" t="str">
        <f>IF(F1274&gt;M1274,"Above Benchmark","Below Benchmark")</f>
        <v>Below Benchmark</v>
      </c>
      <c r="O1274" s="34">
        <f>ROUND(G1274*1/3,)</f>
        <v>35</v>
      </c>
      <c r="P1274" s="34" t="str">
        <f>IF(H1274&gt;O1274,"Above Benchmark", "Below Benchmark")</f>
        <v>Below Benchmark</v>
      </c>
    </row>
    <row r="1275" spans="1:16" ht="15.75" customHeight="1" x14ac:dyDescent="0.75">
      <c r="A1275" s="5" t="s">
        <v>798</v>
      </c>
      <c r="B1275" s="5" t="s">
        <v>577</v>
      </c>
      <c r="C1275" s="5" t="s">
        <v>18</v>
      </c>
      <c r="D1275" s="5" t="s">
        <v>805</v>
      </c>
      <c r="E1275" s="6">
        <v>58</v>
      </c>
      <c r="F1275" s="6">
        <v>28</v>
      </c>
      <c r="G1275" s="6">
        <v>39</v>
      </c>
      <c r="H1275" s="6">
        <v>25</v>
      </c>
      <c r="I1275" s="5" t="str">
        <f>VLOOKUP(B1275,Formulas_Majors!A$2:B$1000,2,FALSE)</f>
        <v>Nursing</v>
      </c>
      <c r="J1275" s="5"/>
      <c r="K1275">
        <f t="shared" si="0"/>
        <v>-19</v>
      </c>
      <c r="L1275" s="7">
        <f t="shared" si="1"/>
        <v>-0.32758620689655171</v>
      </c>
      <c r="M1275" s="34">
        <f>ROUND(E1275*1/6,)</f>
        <v>10</v>
      </c>
      <c r="N1275" s="34" t="str">
        <f>IF(F1275&gt;M1275, "Above Benchmark", "Below Benchmark")</f>
        <v>Above Benchmark</v>
      </c>
      <c r="O1275" s="34">
        <f>ROUND(G1275*1/6,)</f>
        <v>7</v>
      </c>
      <c r="P1275" s="34" t="str">
        <f>IF(H1275&gt;O1275,"Above Benchmark","Below Benchmark")</f>
        <v>Above Benchmark</v>
      </c>
    </row>
    <row r="1276" spans="1:16" ht="15.75" customHeight="1" x14ac:dyDescent="0.75">
      <c r="A1276" s="5" t="s">
        <v>798</v>
      </c>
      <c r="B1276" s="5" t="s">
        <v>450</v>
      </c>
      <c r="C1276" s="5" t="s">
        <v>73</v>
      </c>
      <c r="D1276" s="5" t="s">
        <v>74</v>
      </c>
      <c r="E1276" s="6">
        <v>11</v>
      </c>
      <c r="F1276" s="6">
        <v>30</v>
      </c>
      <c r="G1276" s="6">
        <v>6</v>
      </c>
      <c r="H1276" s="6">
        <v>11</v>
      </c>
      <c r="I1276" s="5" t="str">
        <f>VLOOKUP(B1276,Formulas_Majors!A$2:B$1000,2,FALSE)</f>
        <v>Nursing</v>
      </c>
      <c r="J1276" s="5"/>
      <c r="K1276">
        <f t="shared" si="0"/>
        <v>-5</v>
      </c>
      <c r="L1276" s="7">
        <f t="shared" si="1"/>
        <v>-0.45454545454545453</v>
      </c>
      <c r="M1276" s="37"/>
      <c r="N1276" s="37"/>
      <c r="O1276" s="38"/>
      <c r="P1276" s="38"/>
    </row>
    <row r="1277" spans="1:16" ht="15.75" customHeight="1" x14ac:dyDescent="0.75">
      <c r="A1277" s="5" t="s">
        <v>798</v>
      </c>
      <c r="B1277" s="5" t="s">
        <v>59</v>
      </c>
      <c r="C1277" s="5" t="s">
        <v>18</v>
      </c>
      <c r="D1277" s="5" t="s">
        <v>21</v>
      </c>
      <c r="E1277" s="6">
        <v>502</v>
      </c>
      <c r="F1277" s="6">
        <v>88</v>
      </c>
      <c r="G1277" s="6">
        <v>561</v>
      </c>
      <c r="H1277" s="6">
        <v>141</v>
      </c>
      <c r="I1277" s="5" t="str">
        <f>VLOOKUP(B1277,Formulas_Majors!A$2:B$1000,2,FALSE)</f>
        <v>Liberal Arts</v>
      </c>
      <c r="J1277" s="5"/>
      <c r="K1277">
        <f t="shared" si="0"/>
        <v>59</v>
      </c>
      <c r="L1277" s="7">
        <f t="shared" si="1"/>
        <v>0.11752988047808766</v>
      </c>
      <c r="M1277" s="34">
        <f>ROUND(E1277*1/6,)</f>
        <v>84</v>
      </c>
      <c r="N1277" s="34" t="str">
        <f>IF(F1277&gt;M1277, "Above Benchmark", "Below Benchmark")</f>
        <v>Above Benchmark</v>
      </c>
      <c r="O1277" s="34">
        <f>ROUND(G1277*1/6,)</f>
        <v>94</v>
      </c>
      <c r="P1277" s="34" t="str">
        <f>IF(H1277&gt;O1277,"Above Benchmark","Below Benchmark")</f>
        <v>Above Benchmark</v>
      </c>
    </row>
    <row r="1278" spans="1:16" ht="15.75" customHeight="1" x14ac:dyDescent="0.75">
      <c r="A1278" s="5" t="s">
        <v>798</v>
      </c>
      <c r="B1278" s="5" t="s">
        <v>60</v>
      </c>
      <c r="C1278" s="5" t="s">
        <v>71</v>
      </c>
      <c r="D1278" s="5" t="s">
        <v>76</v>
      </c>
      <c r="E1278" s="6">
        <v>42</v>
      </c>
      <c r="F1278" s="6">
        <v>16</v>
      </c>
      <c r="G1278" s="6">
        <v>44</v>
      </c>
      <c r="H1278" s="6">
        <v>18</v>
      </c>
      <c r="I1278" s="5" t="str">
        <f>VLOOKUP(B1278,Formulas_Majors!A$2:B$1000,2,FALSE)</f>
        <v>Government</v>
      </c>
      <c r="J1278" s="5"/>
      <c r="K1278">
        <f t="shared" si="0"/>
        <v>2</v>
      </c>
      <c r="L1278" s="7">
        <f t="shared" si="1"/>
        <v>4.7619047619047616E-2</v>
      </c>
      <c r="M1278" s="34">
        <f>ROUND(E1278*1/3,)</f>
        <v>14</v>
      </c>
      <c r="N1278" s="34" t="str">
        <f>IF(F1278&gt;M1278,"Above Benchmark","Below Benchmark")</f>
        <v>Above Benchmark</v>
      </c>
      <c r="O1278" s="34">
        <f>ROUND(G1278*1/3,)</f>
        <v>15</v>
      </c>
      <c r="P1278" s="34" t="str">
        <f>IF(H1278&gt;O1278,"Above Benchmark", "Below Benchmark")</f>
        <v>Above Benchmark</v>
      </c>
    </row>
    <row r="1279" spans="1:16" ht="15.75" customHeight="1" x14ac:dyDescent="0.75">
      <c r="A1279" s="5" t="s">
        <v>798</v>
      </c>
      <c r="B1279" s="5" t="s">
        <v>60</v>
      </c>
      <c r="C1279" s="5" t="s">
        <v>18</v>
      </c>
      <c r="D1279" s="5" t="s">
        <v>37</v>
      </c>
      <c r="E1279" s="6">
        <v>89</v>
      </c>
      <c r="F1279" s="6">
        <v>13</v>
      </c>
      <c r="G1279" s="6">
        <v>114</v>
      </c>
      <c r="H1279" s="6">
        <v>20</v>
      </c>
      <c r="I1279" s="5" t="str">
        <f>VLOOKUP(B1279,Formulas_Majors!A$2:B$1000,2,FALSE)</f>
        <v>Government</v>
      </c>
      <c r="J1279" s="5"/>
      <c r="K1279">
        <f t="shared" si="0"/>
        <v>25</v>
      </c>
      <c r="L1279" s="7">
        <f t="shared" si="1"/>
        <v>0.2808988764044944</v>
      </c>
      <c r="M1279" s="34">
        <f>ROUND(E1279*1/6,)</f>
        <v>15</v>
      </c>
      <c r="N1279" s="34" t="str">
        <f>IF(F1279&gt;M1279, "Above Benchmark", "Below Benchmark")</f>
        <v>Below Benchmark</v>
      </c>
      <c r="O1279" s="34">
        <f>ROUND(G1279*1/6,)</f>
        <v>19</v>
      </c>
      <c r="P1279" s="34" t="str">
        <f>IF(H1279&gt;O1279,"Above Benchmark","Below Benchmark")</f>
        <v>Above Benchmark</v>
      </c>
    </row>
    <row r="1280" spans="1:16" ht="15.75" customHeight="1" x14ac:dyDescent="0.75">
      <c r="A1280" s="5" t="s">
        <v>798</v>
      </c>
      <c r="B1280" s="5" t="s">
        <v>112</v>
      </c>
      <c r="C1280" s="5" t="s">
        <v>71</v>
      </c>
      <c r="D1280" s="5" t="s">
        <v>76</v>
      </c>
      <c r="E1280" s="6">
        <v>599</v>
      </c>
      <c r="F1280" s="6">
        <v>220</v>
      </c>
      <c r="G1280" s="6">
        <v>498</v>
      </c>
      <c r="H1280" s="6">
        <v>238</v>
      </c>
      <c r="I1280" s="5" t="str">
        <f>VLOOKUP(B1280,Formulas_Majors!A$2:B$1000,2,FALSE)</f>
        <v>Natural Sciences</v>
      </c>
      <c r="J1280" s="5"/>
      <c r="K1280">
        <f t="shared" si="0"/>
        <v>-101</v>
      </c>
      <c r="L1280" s="7">
        <f t="shared" si="1"/>
        <v>-0.1686143572621035</v>
      </c>
      <c r="M1280" s="34">
        <f>ROUND(E1280*1/3,)</f>
        <v>200</v>
      </c>
      <c r="N1280" s="34" t="str">
        <f>IF(F1280&gt;M1280,"Above Benchmark","Below Benchmark")</f>
        <v>Above Benchmark</v>
      </c>
      <c r="O1280" s="34">
        <f>ROUND(G1280*1/3,)</f>
        <v>166</v>
      </c>
      <c r="P1280" s="34" t="str">
        <f>IF(H1280&gt;O1280,"Above Benchmark", "Below Benchmark")</f>
        <v>Above Benchmark</v>
      </c>
    </row>
    <row r="1281" spans="1:16" ht="15.75" customHeight="1" x14ac:dyDescent="0.75">
      <c r="A1281" s="5" t="s">
        <v>798</v>
      </c>
      <c r="B1281" s="5" t="s">
        <v>600</v>
      </c>
      <c r="C1281" s="5" t="s">
        <v>18</v>
      </c>
      <c r="D1281" s="5" t="s">
        <v>37</v>
      </c>
      <c r="E1281" s="6">
        <v>176</v>
      </c>
      <c r="F1281" s="6">
        <v>67</v>
      </c>
      <c r="G1281" s="6">
        <v>206</v>
      </c>
      <c r="H1281" s="6">
        <v>63</v>
      </c>
      <c r="I1281" s="5" t="str">
        <f>VLOOKUP(B1281,Formulas_Majors!A$2:B$1000,2,FALSE)</f>
        <v>Social Work</v>
      </c>
      <c r="J1281" s="5"/>
      <c r="K1281">
        <f t="shared" si="0"/>
        <v>30</v>
      </c>
      <c r="L1281" s="7">
        <f t="shared" si="1"/>
        <v>0.17045454545454544</v>
      </c>
      <c r="M1281" s="34">
        <f t="shared" ref="M1281:M1283" si="846">ROUND(E1281*1/6,)</f>
        <v>29</v>
      </c>
      <c r="N1281" s="34" t="str">
        <f t="shared" ref="N1281:N1283" si="847">IF(F1281&gt;M1281, "Above Benchmark", "Below Benchmark")</f>
        <v>Above Benchmark</v>
      </c>
      <c r="O1281" s="34">
        <f t="shared" ref="O1281:O1283" si="848">ROUND(G1281*1/6,)</f>
        <v>34</v>
      </c>
      <c r="P1281" s="34" t="str">
        <f t="shared" ref="P1281:P1283" si="849">IF(H1281&gt;O1281,"Above Benchmark","Below Benchmark")</f>
        <v>Above Benchmark</v>
      </c>
    </row>
    <row r="1282" spans="1:16" ht="15.75" customHeight="1" x14ac:dyDescent="0.75">
      <c r="A1282" s="5" t="s">
        <v>798</v>
      </c>
      <c r="B1282" s="5" t="s">
        <v>806</v>
      </c>
      <c r="C1282" s="5" t="s">
        <v>18</v>
      </c>
      <c r="D1282" s="5" t="s">
        <v>21</v>
      </c>
      <c r="E1282" s="6">
        <v>59</v>
      </c>
      <c r="F1282" s="6">
        <v>18</v>
      </c>
      <c r="G1282" s="6">
        <v>55</v>
      </c>
      <c r="H1282" s="6">
        <v>8</v>
      </c>
      <c r="I1282" s="5" t="str">
        <f>VLOOKUP(B1282,Formulas_Majors!A$2:B$1000,2,FALSE)</f>
        <v>Education</v>
      </c>
      <c r="J1282" s="5"/>
      <c r="K1282">
        <f t="shared" si="0"/>
        <v>-4</v>
      </c>
      <c r="L1282" s="7">
        <f t="shared" si="1"/>
        <v>-6.7796610169491525E-2</v>
      </c>
      <c r="M1282" s="34">
        <f t="shared" si="846"/>
        <v>10</v>
      </c>
      <c r="N1282" s="34" t="str">
        <f t="shared" si="847"/>
        <v>Above Benchmark</v>
      </c>
      <c r="O1282" s="34">
        <f t="shared" si="848"/>
        <v>9</v>
      </c>
      <c r="P1282" s="34" t="str">
        <f t="shared" si="849"/>
        <v>Below Benchmark</v>
      </c>
    </row>
    <row r="1283" spans="1:16" ht="15.75" customHeight="1" x14ac:dyDescent="0.75">
      <c r="A1283" s="5" t="s">
        <v>798</v>
      </c>
      <c r="B1283" s="5" t="s">
        <v>807</v>
      </c>
      <c r="C1283" s="5" t="s">
        <v>18</v>
      </c>
      <c r="D1283" s="5" t="s">
        <v>21</v>
      </c>
      <c r="E1283" s="6">
        <v>65</v>
      </c>
      <c r="F1283" s="6">
        <v>18</v>
      </c>
      <c r="G1283" s="6">
        <v>76</v>
      </c>
      <c r="H1283" s="6">
        <v>13</v>
      </c>
      <c r="I1283" s="5" t="str">
        <f>VLOOKUP(B1283,Formulas_Majors!A$2:B$1000,2,FALSE)</f>
        <v>Education</v>
      </c>
      <c r="J1283" s="5"/>
      <c r="K1283">
        <f t="shared" si="0"/>
        <v>11</v>
      </c>
      <c r="L1283" s="7">
        <f t="shared" si="1"/>
        <v>0.16923076923076924</v>
      </c>
      <c r="M1283" s="34">
        <f t="shared" si="846"/>
        <v>11</v>
      </c>
      <c r="N1283" s="34" t="str">
        <f t="shared" si="847"/>
        <v>Above Benchmark</v>
      </c>
      <c r="O1283" s="34">
        <f t="shared" si="848"/>
        <v>13</v>
      </c>
      <c r="P1283" s="34" t="str">
        <f t="shared" si="849"/>
        <v>Below Benchmark</v>
      </c>
    </row>
    <row r="1284" spans="1:16" ht="15.75" customHeight="1" x14ac:dyDescent="0.75">
      <c r="A1284" s="5" t="s">
        <v>798</v>
      </c>
      <c r="B1284" s="5" t="s">
        <v>808</v>
      </c>
      <c r="C1284" s="5" t="s">
        <v>71</v>
      </c>
      <c r="D1284" s="5" t="s">
        <v>79</v>
      </c>
      <c r="E1284" s="6">
        <v>250</v>
      </c>
      <c r="F1284" s="6">
        <v>63</v>
      </c>
      <c r="G1284" s="6">
        <v>191</v>
      </c>
      <c r="H1284" s="6">
        <v>49</v>
      </c>
      <c r="I1284" s="5" t="str">
        <f>VLOOKUP(B1284,Formulas_Majors!A$2:B$1000,2,FALSE)</f>
        <v>Education</v>
      </c>
      <c r="J1284" s="5"/>
      <c r="K1284">
        <f t="shared" si="0"/>
        <v>-59</v>
      </c>
      <c r="L1284" s="7">
        <f t="shared" si="1"/>
        <v>-0.23599999999999999</v>
      </c>
      <c r="M1284" s="34">
        <f t="shared" ref="M1284:M1286" si="850">ROUND(E1284*1/3,)</f>
        <v>83</v>
      </c>
      <c r="N1284" s="34" t="str">
        <f t="shared" ref="N1284:N1286" si="851">IF(F1284&gt;M1284,"Above Benchmark","Below Benchmark")</f>
        <v>Below Benchmark</v>
      </c>
      <c r="O1284" s="34">
        <f t="shared" ref="O1284:O1286" si="852">ROUND(G1284*1/3,)</f>
        <v>64</v>
      </c>
      <c r="P1284" s="34" t="str">
        <f t="shared" ref="P1284:P1286" si="853">IF(H1284&gt;O1284,"Above Benchmark", "Below Benchmark")</f>
        <v>Below Benchmark</v>
      </c>
    </row>
    <row r="1285" spans="1:16" ht="15.75" customHeight="1" x14ac:dyDescent="0.75">
      <c r="A1285" s="5" t="s">
        <v>809</v>
      </c>
      <c r="B1285" s="5" t="s">
        <v>810</v>
      </c>
      <c r="C1285" s="5" t="s">
        <v>14</v>
      </c>
      <c r="D1285" s="5" t="s">
        <v>811</v>
      </c>
      <c r="E1285" s="6">
        <v>202</v>
      </c>
      <c r="F1285" s="6">
        <v>0</v>
      </c>
      <c r="G1285" s="6">
        <v>251</v>
      </c>
      <c r="H1285" s="6">
        <v>0</v>
      </c>
      <c r="I1285" s="5" t="str">
        <f>VLOOKUP(B1285,Formulas_Majors!A$2:B$1000,2,FALSE)</f>
        <v>Health</v>
      </c>
      <c r="J1285" s="5"/>
      <c r="K1285">
        <f t="shared" si="0"/>
        <v>49</v>
      </c>
      <c r="L1285" s="7">
        <f t="shared" si="1"/>
        <v>0.24257425742574257</v>
      </c>
      <c r="M1285" s="34">
        <f t="shared" si="850"/>
        <v>67</v>
      </c>
      <c r="N1285" s="34" t="str">
        <f t="shared" si="851"/>
        <v>Below Benchmark</v>
      </c>
      <c r="O1285" s="34">
        <f t="shared" si="852"/>
        <v>84</v>
      </c>
      <c r="P1285" s="34" t="str">
        <f t="shared" si="853"/>
        <v>Below Benchmark</v>
      </c>
    </row>
    <row r="1286" spans="1:16" ht="15.75" customHeight="1" x14ac:dyDescent="0.75">
      <c r="A1286" s="5" t="s">
        <v>812</v>
      </c>
      <c r="B1286" s="5" t="s">
        <v>17</v>
      </c>
      <c r="C1286" s="5" t="s">
        <v>71</v>
      </c>
      <c r="D1286" s="5" t="s">
        <v>72</v>
      </c>
      <c r="E1286" s="6">
        <v>303</v>
      </c>
      <c r="F1286" s="6">
        <v>41</v>
      </c>
      <c r="G1286" s="6">
        <v>274</v>
      </c>
      <c r="H1286" s="6">
        <v>56</v>
      </c>
      <c r="I1286" s="5" t="str">
        <f>VLOOKUP(B1286,Formulas_Majors!A$2:B$1000,2,FALSE)</f>
        <v>Finance/Accounting</v>
      </c>
      <c r="J1286" s="5"/>
      <c r="K1286">
        <f t="shared" si="0"/>
        <v>-29</v>
      </c>
      <c r="L1286" s="7">
        <f t="shared" si="1"/>
        <v>-9.5709570957095716E-2</v>
      </c>
      <c r="M1286" s="34">
        <f t="shared" si="850"/>
        <v>101</v>
      </c>
      <c r="N1286" s="34" t="str">
        <f t="shared" si="851"/>
        <v>Below Benchmark</v>
      </c>
      <c r="O1286" s="34">
        <f t="shared" si="852"/>
        <v>91</v>
      </c>
      <c r="P1286" s="34" t="str">
        <f t="shared" si="853"/>
        <v>Below Benchmark</v>
      </c>
    </row>
    <row r="1287" spans="1:16" ht="15.75" customHeight="1" x14ac:dyDescent="0.75">
      <c r="A1287" s="5" t="s">
        <v>812</v>
      </c>
      <c r="B1287" s="5" t="s">
        <v>813</v>
      </c>
      <c r="C1287" s="5" t="s">
        <v>18</v>
      </c>
      <c r="D1287" s="5" t="s">
        <v>37</v>
      </c>
      <c r="E1287" s="6">
        <v>78</v>
      </c>
      <c r="F1287" s="6">
        <v>3</v>
      </c>
      <c r="G1287" s="6">
        <v>108</v>
      </c>
      <c r="H1287" s="6">
        <v>8</v>
      </c>
      <c r="I1287" s="5" t="str">
        <f>VLOOKUP(B1287,Formulas_Majors!A$2:B$1000,2,FALSE)</f>
        <v>Natural Sciences</v>
      </c>
      <c r="J1287" s="5"/>
      <c r="K1287">
        <f t="shared" si="0"/>
        <v>30</v>
      </c>
      <c r="L1287" s="7">
        <f t="shared" si="1"/>
        <v>0.38461538461538464</v>
      </c>
      <c r="M1287" s="34">
        <f t="shared" ref="M1287:M1289" si="854">ROUND(E1287*1/6,)</f>
        <v>13</v>
      </c>
      <c r="N1287" s="34" t="str">
        <f t="shared" ref="N1287:N1289" si="855">IF(F1287&gt;M1287, "Above Benchmark", "Below Benchmark")</f>
        <v>Below Benchmark</v>
      </c>
      <c r="O1287" s="34">
        <f t="shared" ref="O1287:O1289" si="856">ROUND(G1287*1/6,)</f>
        <v>18</v>
      </c>
      <c r="P1287" s="34" t="str">
        <f t="shared" ref="P1287:P1289" si="857">IF(H1287&gt;O1287,"Above Benchmark","Below Benchmark")</f>
        <v>Below Benchmark</v>
      </c>
    </row>
    <row r="1288" spans="1:16" ht="15.75" customHeight="1" x14ac:dyDescent="0.75">
      <c r="A1288" s="5" t="s">
        <v>812</v>
      </c>
      <c r="B1288" s="5" t="s">
        <v>814</v>
      </c>
      <c r="C1288" s="5" t="s">
        <v>18</v>
      </c>
      <c r="D1288" s="5" t="s">
        <v>37</v>
      </c>
      <c r="E1288" s="6">
        <v>14</v>
      </c>
      <c r="F1288" s="6">
        <v>0</v>
      </c>
      <c r="G1288" s="6">
        <v>20</v>
      </c>
      <c r="H1288" s="6">
        <v>0</v>
      </c>
      <c r="I1288" s="5" t="str">
        <f>VLOOKUP(B1288,Formulas_Majors!A$2:B$1000,2,FALSE)</f>
        <v>Tech</v>
      </c>
      <c r="J1288" s="5"/>
      <c r="K1288">
        <f t="shared" si="0"/>
        <v>6</v>
      </c>
      <c r="L1288" s="7">
        <f t="shared" si="1"/>
        <v>0.42857142857142855</v>
      </c>
      <c r="M1288" s="34">
        <f t="shared" si="854"/>
        <v>2</v>
      </c>
      <c r="N1288" s="34" t="str">
        <f t="shared" si="855"/>
        <v>Below Benchmark</v>
      </c>
      <c r="O1288" s="34">
        <f t="shared" si="856"/>
        <v>3</v>
      </c>
      <c r="P1288" s="34" t="str">
        <f t="shared" si="857"/>
        <v>Below Benchmark</v>
      </c>
    </row>
    <row r="1289" spans="1:16" ht="15.75" customHeight="1" x14ac:dyDescent="0.75">
      <c r="A1289" s="5" t="s">
        <v>812</v>
      </c>
      <c r="B1289" s="5" t="s">
        <v>297</v>
      </c>
      <c r="C1289" s="5" t="s">
        <v>18</v>
      </c>
      <c r="D1289" s="5" t="s">
        <v>37</v>
      </c>
      <c r="E1289" s="6">
        <v>93</v>
      </c>
      <c r="F1289" s="6">
        <v>25</v>
      </c>
      <c r="G1289" s="6">
        <v>91</v>
      </c>
      <c r="H1289" s="6">
        <v>17</v>
      </c>
      <c r="I1289" s="5" t="str">
        <f>VLOOKUP(B1289,Formulas_Majors!A$2:B$1000,2,FALSE)</f>
        <v>Mathematics</v>
      </c>
      <c r="J1289" s="5"/>
      <c r="K1289">
        <f t="shared" si="0"/>
        <v>-2</v>
      </c>
      <c r="L1289" s="7">
        <f t="shared" si="1"/>
        <v>-2.1505376344086023E-2</v>
      </c>
      <c r="M1289" s="34">
        <f t="shared" si="854"/>
        <v>16</v>
      </c>
      <c r="N1289" s="34" t="str">
        <f t="shared" si="855"/>
        <v>Above Benchmark</v>
      </c>
      <c r="O1289" s="34">
        <f t="shared" si="856"/>
        <v>15</v>
      </c>
      <c r="P1289" s="34" t="str">
        <f t="shared" si="857"/>
        <v>Above Benchmark</v>
      </c>
    </row>
    <row r="1290" spans="1:16" ht="15.75" customHeight="1" x14ac:dyDescent="0.75">
      <c r="A1290" s="5" t="s">
        <v>812</v>
      </c>
      <c r="B1290" s="5" t="s">
        <v>815</v>
      </c>
      <c r="C1290" s="5" t="s">
        <v>71</v>
      </c>
      <c r="D1290" s="5" t="s">
        <v>72</v>
      </c>
      <c r="E1290" s="6">
        <v>148</v>
      </c>
      <c r="F1290" s="6">
        <v>70</v>
      </c>
      <c r="G1290" s="6">
        <v>157</v>
      </c>
      <c r="H1290" s="6">
        <v>60</v>
      </c>
      <c r="I1290" s="5" t="str">
        <f>VLOOKUP(B1290,Formulas_Majors!A$2:B$1000,2,FALSE)</f>
        <v>Architecture/MEC Engineering/Construction</v>
      </c>
      <c r="J1290" s="5"/>
      <c r="K1290">
        <f t="shared" si="0"/>
        <v>9</v>
      </c>
      <c r="L1290" s="7">
        <f t="shared" si="1"/>
        <v>6.0810810810810814E-2</v>
      </c>
      <c r="M1290" s="34">
        <f>ROUND(E1290*1/3,)</f>
        <v>49</v>
      </c>
      <c r="N1290" s="34" t="str">
        <f>IF(F1290&gt;M1290,"Above Benchmark","Below Benchmark")</f>
        <v>Above Benchmark</v>
      </c>
      <c r="O1290" s="34">
        <f>ROUND(G1290*1/3,)</f>
        <v>52</v>
      </c>
      <c r="P1290" s="34" t="str">
        <f>IF(H1290&gt;O1290,"Above Benchmark", "Below Benchmark")</f>
        <v>Above Benchmark</v>
      </c>
    </row>
    <row r="1291" spans="1:16" ht="15.75" customHeight="1" x14ac:dyDescent="0.75">
      <c r="A1291" s="5" t="s">
        <v>812</v>
      </c>
      <c r="B1291" s="5" t="s">
        <v>815</v>
      </c>
      <c r="C1291" s="5" t="s">
        <v>18</v>
      </c>
      <c r="D1291" s="5" t="s">
        <v>816</v>
      </c>
      <c r="E1291" s="6">
        <v>557</v>
      </c>
      <c r="F1291" s="6">
        <v>82</v>
      </c>
      <c r="G1291" s="6">
        <v>565</v>
      </c>
      <c r="H1291" s="6">
        <v>100</v>
      </c>
      <c r="I1291" s="5" t="str">
        <f>VLOOKUP(B1291,Formulas_Majors!A$2:B$1000,2,FALSE)</f>
        <v>Architecture/MEC Engineering/Construction</v>
      </c>
      <c r="J1291" s="5"/>
      <c r="K1291">
        <f t="shared" si="0"/>
        <v>8</v>
      </c>
      <c r="L1291" s="7">
        <f t="shared" si="1"/>
        <v>1.4362657091561939E-2</v>
      </c>
      <c r="M1291" s="34">
        <f t="shared" ref="M1291:M1293" si="858">ROUND(E1291*1/6,)</f>
        <v>93</v>
      </c>
      <c r="N1291" s="34" t="str">
        <f t="shared" ref="N1291:N1293" si="859">IF(F1291&gt;M1291, "Above Benchmark", "Below Benchmark")</f>
        <v>Below Benchmark</v>
      </c>
      <c r="O1291" s="34">
        <f t="shared" ref="O1291:O1293" si="860">ROUND(G1291*1/6,)</f>
        <v>94</v>
      </c>
      <c r="P1291" s="34" t="str">
        <f t="shared" ref="P1291:P1293" si="861">IF(H1291&gt;O1291,"Above Benchmark","Below Benchmark")</f>
        <v>Above Benchmark</v>
      </c>
    </row>
    <row r="1292" spans="1:16" ht="15.75" customHeight="1" x14ac:dyDescent="0.75">
      <c r="A1292" s="5" t="s">
        <v>812</v>
      </c>
      <c r="B1292" s="5" t="s">
        <v>817</v>
      </c>
      <c r="C1292" s="5" t="s">
        <v>18</v>
      </c>
      <c r="D1292" s="5" t="s">
        <v>37</v>
      </c>
      <c r="E1292" s="6">
        <v>206</v>
      </c>
      <c r="F1292" s="6">
        <v>41</v>
      </c>
      <c r="G1292" s="6">
        <v>188</v>
      </c>
      <c r="H1292" s="6">
        <v>50</v>
      </c>
      <c r="I1292" s="5" t="str">
        <f>VLOOKUP(B1292,Formulas_Majors!A$2:B$1000,2,FALSE)</f>
        <v>Health</v>
      </c>
      <c r="J1292" s="5"/>
      <c r="K1292">
        <f t="shared" si="0"/>
        <v>-18</v>
      </c>
      <c r="L1292" s="7">
        <f t="shared" si="1"/>
        <v>-8.7378640776699032E-2</v>
      </c>
      <c r="M1292" s="34">
        <f t="shared" si="858"/>
        <v>34</v>
      </c>
      <c r="N1292" s="34" t="str">
        <f t="shared" si="859"/>
        <v>Above Benchmark</v>
      </c>
      <c r="O1292" s="34">
        <f t="shared" si="860"/>
        <v>31</v>
      </c>
      <c r="P1292" s="34" t="str">
        <f t="shared" si="861"/>
        <v>Above Benchmark</v>
      </c>
    </row>
    <row r="1293" spans="1:16" ht="15.75" customHeight="1" x14ac:dyDescent="0.75">
      <c r="A1293" s="5" t="s">
        <v>812</v>
      </c>
      <c r="B1293" s="5" t="s">
        <v>818</v>
      </c>
      <c r="C1293" s="5" t="s">
        <v>18</v>
      </c>
      <c r="D1293" s="5" t="s">
        <v>37</v>
      </c>
      <c r="E1293" s="6">
        <v>297</v>
      </c>
      <c r="F1293" s="6">
        <v>2</v>
      </c>
      <c r="G1293" s="6">
        <v>318</v>
      </c>
      <c r="H1293" s="6">
        <v>18</v>
      </c>
      <c r="I1293" s="5" t="str">
        <f>VLOOKUP(B1293,Formulas_Majors!A$2:B$1000,2,FALSE)</f>
        <v>Business-Other</v>
      </c>
      <c r="J1293" s="5"/>
      <c r="K1293">
        <f t="shared" si="0"/>
        <v>21</v>
      </c>
      <c r="L1293" s="7">
        <f t="shared" si="1"/>
        <v>7.0707070707070704E-2</v>
      </c>
      <c r="M1293" s="34">
        <f t="shared" si="858"/>
        <v>50</v>
      </c>
      <c r="N1293" s="34" t="str">
        <f t="shared" si="859"/>
        <v>Below Benchmark</v>
      </c>
      <c r="O1293" s="34">
        <f t="shared" si="860"/>
        <v>53</v>
      </c>
      <c r="P1293" s="34" t="str">
        <f t="shared" si="861"/>
        <v>Below Benchmark</v>
      </c>
    </row>
    <row r="1294" spans="1:16" ht="15.75" customHeight="1" x14ac:dyDescent="0.75">
      <c r="A1294" s="5" t="s">
        <v>812</v>
      </c>
      <c r="B1294" s="5" t="s">
        <v>818</v>
      </c>
      <c r="C1294" s="5" t="s">
        <v>71</v>
      </c>
      <c r="D1294" s="5" t="s">
        <v>76</v>
      </c>
      <c r="E1294" s="6">
        <v>153</v>
      </c>
      <c r="F1294" s="6">
        <v>1</v>
      </c>
      <c r="G1294" s="6">
        <v>181</v>
      </c>
      <c r="H1294" s="6">
        <v>7</v>
      </c>
      <c r="I1294" s="5" t="str">
        <f>VLOOKUP(B1294,Formulas_Majors!A$2:B$1000,2,FALSE)</f>
        <v>Business-Other</v>
      </c>
      <c r="J1294" s="5"/>
      <c r="K1294">
        <f t="shared" si="0"/>
        <v>28</v>
      </c>
      <c r="L1294" s="7">
        <f t="shared" si="1"/>
        <v>0.18300653594771241</v>
      </c>
      <c r="M1294" s="34">
        <f>ROUND(E1294*1/3,)</f>
        <v>51</v>
      </c>
      <c r="N1294" s="34" t="str">
        <f>IF(F1294&gt;M1294,"Above Benchmark","Below Benchmark")</f>
        <v>Below Benchmark</v>
      </c>
      <c r="O1294" s="34">
        <f>ROUND(G1294*1/3,)</f>
        <v>60</v>
      </c>
      <c r="P1294" s="34" t="str">
        <f>IF(H1294&gt;O1294,"Above Benchmark", "Below Benchmark")</f>
        <v>Below Benchmark</v>
      </c>
    </row>
    <row r="1295" spans="1:16" ht="15.75" customHeight="1" x14ac:dyDescent="0.75">
      <c r="A1295" s="5" t="s">
        <v>812</v>
      </c>
      <c r="B1295" s="5" t="s">
        <v>819</v>
      </c>
      <c r="C1295" s="5" t="s">
        <v>18</v>
      </c>
      <c r="D1295" s="5" t="s">
        <v>306</v>
      </c>
      <c r="E1295" s="6">
        <v>53</v>
      </c>
      <c r="F1295" s="6">
        <v>8</v>
      </c>
      <c r="G1295" s="6">
        <v>50</v>
      </c>
      <c r="H1295" s="6">
        <v>8</v>
      </c>
      <c r="I1295" s="5" t="str">
        <f>VLOOKUP(B1295,Formulas_Majors!A$2:B$1000,2,FALSE)</f>
        <v>Education</v>
      </c>
      <c r="J1295" s="5"/>
      <c r="K1295">
        <f t="shared" si="0"/>
        <v>-3</v>
      </c>
      <c r="L1295" s="7">
        <f t="shared" si="1"/>
        <v>-5.6603773584905662E-2</v>
      </c>
      <c r="M1295" s="34">
        <f>ROUND(E1295*1/6,)</f>
        <v>9</v>
      </c>
      <c r="N1295" s="34" t="str">
        <f>IF(F1295&gt;M1295, "Above Benchmark", "Below Benchmark")</f>
        <v>Below Benchmark</v>
      </c>
      <c r="O1295" s="34">
        <f>ROUND(G1295*1/6,)</f>
        <v>8</v>
      </c>
      <c r="P1295" s="34" t="str">
        <f>IF(H1295&gt;O1295,"Above Benchmark","Below Benchmark")</f>
        <v>Below Benchmark</v>
      </c>
    </row>
    <row r="1296" spans="1:16" ht="15.75" customHeight="1" x14ac:dyDescent="0.75">
      <c r="A1296" s="5" t="s">
        <v>812</v>
      </c>
      <c r="B1296" s="5" t="s">
        <v>820</v>
      </c>
      <c r="C1296" s="5" t="s">
        <v>71</v>
      </c>
      <c r="D1296" s="5" t="s">
        <v>76</v>
      </c>
      <c r="E1296" s="6">
        <v>55</v>
      </c>
      <c r="F1296" s="6">
        <v>17</v>
      </c>
      <c r="G1296" s="6">
        <v>45</v>
      </c>
      <c r="H1296" s="6">
        <v>13</v>
      </c>
      <c r="I1296" s="5" t="str">
        <f>VLOOKUP(B1296,Formulas_Majors!A$2:B$1000,2,FALSE)</f>
        <v>Natural Sciences</v>
      </c>
      <c r="J1296" s="5"/>
      <c r="K1296">
        <f t="shared" si="0"/>
        <v>-10</v>
      </c>
      <c r="L1296" s="7">
        <f t="shared" si="1"/>
        <v>-0.18181818181818182</v>
      </c>
      <c r="M1296" s="34">
        <f t="shared" ref="M1296:M1297" si="862">ROUND(E1296*1/3,)</f>
        <v>18</v>
      </c>
      <c r="N1296" s="34" t="str">
        <f t="shared" ref="N1296:N1297" si="863">IF(F1296&gt;M1296,"Above Benchmark","Below Benchmark")</f>
        <v>Below Benchmark</v>
      </c>
      <c r="O1296" s="34">
        <f t="shared" ref="O1296:O1297" si="864">ROUND(G1296*1/3,)</f>
        <v>15</v>
      </c>
      <c r="P1296" s="34" t="str">
        <f t="shared" ref="P1296:P1297" si="865">IF(H1296&gt;O1296,"Above Benchmark", "Below Benchmark")</f>
        <v>Below Benchmark</v>
      </c>
    </row>
    <row r="1297" spans="1:29" ht="15.75" customHeight="1" x14ac:dyDescent="0.75">
      <c r="A1297" s="5" t="s">
        <v>812</v>
      </c>
      <c r="B1297" s="5" t="s">
        <v>821</v>
      </c>
      <c r="C1297" s="5" t="s">
        <v>71</v>
      </c>
      <c r="D1297" s="5" t="s">
        <v>72</v>
      </c>
      <c r="E1297" s="6">
        <v>228</v>
      </c>
      <c r="F1297" s="6">
        <v>57</v>
      </c>
      <c r="G1297" s="6">
        <v>213</v>
      </c>
      <c r="H1297" s="6">
        <v>50</v>
      </c>
      <c r="I1297" s="5" t="str">
        <f>VLOOKUP(B1297,Formulas_Majors!A$2:B$1000,2,FALSE)</f>
        <v>Architecture/MEC Engineering/Construction</v>
      </c>
      <c r="J1297" s="5"/>
      <c r="K1297">
        <f t="shared" si="0"/>
        <v>-15</v>
      </c>
      <c r="L1297" s="7">
        <f t="shared" si="1"/>
        <v>-6.5789473684210523E-2</v>
      </c>
      <c r="M1297" s="34">
        <f t="shared" si="862"/>
        <v>76</v>
      </c>
      <c r="N1297" s="34" t="str">
        <f t="shared" si="863"/>
        <v>Below Benchmark</v>
      </c>
      <c r="O1297" s="34">
        <f t="shared" si="864"/>
        <v>71</v>
      </c>
      <c r="P1297" s="34" t="str">
        <f t="shared" si="865"/>
        <v>Below Benchmark</v>
      </c>
    </row>
    <row r="1298" spans="1:29" ht="15.75" customHeight="1" x14ac:dyDescent="0.75">
      <c r="A1298" s="5" t="s">
        <v>812</v>
      </c>
      <c r="B1298" s="5" t="s">
        <v>822</v>
      </c>
      <c r="C1298" s="5" t="s">
        <v>18</v>
      </c>
      <c r="D1298" s="5" t="s">
        <v>151</v>
      </c>
      <c r="E1298" s="6">
        <v>53</v>
      </c>
      <c r="F1298" s="6">
        <v>121</v>
      </c>
      <c r="G1298" s="6">
        <v>337</v>
      </c>
      <c r="H1298" s="6">
        <v>0</v>
      </c>
      <c r="I1298" s="5" t="str">
        <f>VLOOKUP(B1298,Formulas_Majors!A$2:B$1000,2,FALSE)</f>
        <v>Communications/Media</v>
      </c>
      <c r="J1298" s="5"/>
      <c r="K1298">
        <f t="shared" si="0"/>
        <v>284</v>
      </c>
      <c r="L1298" s="7">
        <f t="shared" si="1"/>
        <v>5.3584905660377355</v>
      </c>
      <c r="M1298" s="34">
        <f>ROUND(E1298*1/6,)</f>
        <v>9</v>
      </c>
      <c r="N1298" s="34" t="str">
        <f>IF(F1298&gt;M1298, "Above Benchmark", "Below Benchmark")</f>
        <v>Above Benchmark</v>
      </c>
      <c r="O1298" s="34">
        <f>ROUND(G1298*1/6,)</f>
        <v>56</v>
      </c>
      <c r="P1298" s="34" t="str">
        <f>IF(H1298&gt;O1298,"Above Benchmark","Below Benchmark")</f>
        <v>Below Benchmark</v>
      </c>
      <c r="Q1298" s="8"/>
      <c r="R1298" s="8"/>
      <c r="S1298" s="8"/>
      <c r="T1298" s="8"/>
      <c r="U1298" s="8"/>
      <c r="V1298" s="8"/>
      <c r="W1298" s="8"/>
      <c r="X1298" s="8"/>
      <c r="Y1298" s="8"/>
      <c r="Z1298" s="8"/>
      <c r="AA1298" s="8"/>
      <c r="AB1298" s="8"/>
      <c r="AC1298" s="8"/>
    </row>
    <row r="1299" spans="1:29" ht="15.75" customHeight="1" x14ac:dyDescent="0.75">
      <c r="A1299" s="5" t="s">
        <v>812</v>
      </c>
      <c r="B1299" s="5" t="s">
        <v>822</v>
      </c>
      <c r="C1299" s="5" t="s">
        <v>71</v>
      </c>
      <c r="D1299" s="5" t="s">
        <v>72</v>
      </c>
      <c r="E1299" s="6">
        <v>199</v>
      </c>
      <c r="F1299" s="6">
        <v>66</v>
      </c>
      <c r="G1299" s="6">
        <v>134</v>
      </c>
      <c r="H1299" s="6">
        <v>60</v>
      </c>
      <c r="I1299" s="5" t="str">
        <f>VLOOKUP(B1299,Formulas_Majors!A$2:B$1000,2,FALSE)</f>
        <v>Communications/Media</v>
      </c>
      <c r="J1299" s="5"/>
      <c r="K1299">
        <f t="shared" si="0"/>
        <v>-65</v>
      </c>
      <c r="L1299" s="7">
        <f t="shared" si="1"/>
        <v>-0.32663316582914576</v>
      </c>
      <c r="M1299" s="34">
        <f>ROUND(E1299*1/3,)</f>
        <v>66</v>
      </c>
      <c r="N1299" s="34" t="str">
        <f>IF(F1299&gt;M1299,"Above Benchmark","Below Benchmark")</f>
        <v>Below Benchmark</v>
      </c>
      <c r="O1299" s="34">
        <f>ROUND(G1299*1/3,)</f>
        <v>45</v>
      </c>
      <c r="P1299" s="34" t="str">
        <f>IF(H1299&gt;O1299,"Above Benchmark", "Below Benchmark")</f>
        <v>Above Benchmark</v>
      </c>
    </row>
    <row r="1300" spans="1:29" ht="15.75" customHeight="1" x14ac:dyDescent="0.75">
      <c r="A1300" s="5" t="s">
        <v>812</v>
      </c>
      <c r="B1300" s="5" t="s">
        <v>823</v>
      </c>
      <c r="C1300" s="5" t="s">
        <v>18</v>
      </c>
      <c r="D1300" s="5" t="s">
        <v>816</v>
      </c>
      <c r="E1300" s="6">
        <v>6</v>
      </c>
      <c r="F1300" s="6">
        <v>5</v>
      </c>
      <c r="G1300" s="6">
        <v>2</v>
      </c>
      <c r="H1300" s="6">
        <v>5</v>
      </c>
      <c r="I1300" s="5" t="str">
        <f>VLOOKUP(B1300,Formulas_Majors!A$2:B$1000,2,FALSE)</f>
        <v>Communications/Media</v>
      </c>
      <c r="J1300" s="5"/>
      <c r="K1300">
        <f t="shared" si="0"/>
        <v>-4</v>
      </c>
      <c r="L1300" s="7">
        <f t="shared" si="1"/>
        <v>-0.66666666666666663</v>
      </c>
      <c r="M1300" s="34">
        <f>ROUND(E1300*1/6,)</f>
        <v>1</v>
      </c>
      <c r="N1300" s="34" t="str">
        <f>IF(F1300&gt;M1300, "Above Benchmark", "Below Benchmark")</f>
        <v>Above Benchmark</v>
      </c>
      <c r="O1300" s="34">
        <f>ROUND(G1300*1/6,)</f>
        <v>0</v>
      </c>
      <c r="P1300" s="34" t="str">
        <f>IF(H1300&gt;O1300,"Above Benchmark","Below Benchmark")</f>
        <v>Above Benchmark</v>
      </c>
    </row>
    <row r="1301" spans="1:29" ht="15.75" customHeight="1" x14ac:dyDescent="0.75">
      <c r="A1301" s="5" t="s">
        <v>812</v>
      </c>
      <c r="B1301" s="5" t="s">
        <v>823</v>
      </c>
      <c r="C1301" s="5" t="s">
        <v>71</v>
      </c>
      <c r="D1301" s="5" t="s">
        <v>72</v>
      </c>
      <c r="E1301" s="6">
        <v>1</v>
      </c>
      <c r="F1301" s="6">
        <v>3</v>
      </c>
      <c r="G1301" s="6">
        <v>1</v>
      </c>
      <c r="H1301" s="6">
        <v>0</v>
      </c>
      <c r="I1301" s="5" t="str">
        <f>VLOOKUP(B1301,Formulas_Majors!A$2:B$1000,2,FALSE)</f>
        <v>Communications/Media</v>
      </c>
      <c r="J1301" s="5"/>
      <c r="K1301">
        <f t="shared" si="0"/>
        <v>0</v>
      </c>
      <c r="L1301" s="7">
        <f t="shared" si="1"/>
        <v>0</v>
      </c>
      <c r="M1301" s="34">
        <f>ROUND(E1301*1/3,)</f>
        <v>0</v>
      </c>
      <c r="N1301" s="34" t="str">
        <f>IF(F1301&gt;M1301,"Above Benchmark","Below Benchmark")</f>
        <v>Above Benchmark</v>
      </c>
      <c r="O1301" s="34">
        <f>ROUND(G1301*1/3,)</f>
        <v>0</v>
      </c>
      <c r="P1301" s="34" t="str">
        <f>IF(H1301&gt;O1301,"Above Benchmark", "Below Benchmark")</f>
        <v>Below Benchmark</v>
      </c>
    </row>
    <row r="1302" spans="1:29" ht="15.75" customHeight="1" x14ac:dyDescent="0.75">
      <c r="A1302" s="5" t="s">
        <v>812</v>
      </c>
      <c r="B1302" s="5" t="s">
        <v>824</v>
      </c>
      <c r="C1302" s="5" t="s">
        <v>18</v>
      </c>
      <c r="D1302" s="5" t="s">
        <v>816</v>
      </c>
      <c r="E1302" s="6">
        <v>816</v>
      </c>
      <c r="F1302" s="6">
        <v>92</v>
      </c>
      <c r="G1302" s="6">
        <v>761</v>
      </c>
      <c r="H1302" s="6">
        <v>94</v>
      </c>
      <c r="I1302" s="5" t="str">
        <f>VLOOKUP(B1302,Formulas_Majors!A$2:B$1000,2,FALSE)</f>
        <v>Tech</v>
      </c>
      <c r="J1302" s="5"/>
      <c r="K1302">
        <f t="shared" si="0"/>
        <v>-55</v>
      </c>
      <c r="L1302" s="7">
        <f t="shared" si="1"/>
        <v>-6.7401960784313722E-2</v>
      </c>
      <c r="M1302" s="34">
        <f>ROUND(E1302*1/6,)</f>
        <v>136</v>
      </c>
      <c r="N1302" s="34" t="str">
        <f>IF(F1302&gt;M1302, "Above Benchmark", "Below Benchmark")</f>
        <v>Below Benchmark</v>
      </c>
      <c r="O1302" s="34">
        <f>ROUND(G1302*1/6,)</f>
        <v>127</v>
      </c>
      <c r="P1302" s="34" t="str">
        <f>IF(H1302&gt;O1302,"Above Benchmark","Below Benchmark")</f>
        <v>Below Benchmark</v>
      </c>
    </row>
    <row r="1303" spans="1:29" ht="15.75" customHeight="1" x14ac:dyDescent="0.75">
      <c r="A1303" s="5" t="s">
        <v>812</v>
      </c>
      <c r="B1303" s="5" t="s">
        <v>29</v>
      </c>
      <c r="C1303" s="5" t="s">
        <v>71</v>
      </c>
      <c r="D1303" s="5" t="s">
        <v>72</v>
      </c>
      <c r="E1303" s="6">
        <v>551</v>
      </c>
      <c r="F1303" s="6">
        <v>183</v>
      </c>
      <c r="G1303" s="6">
        <v>487</v>
      </c>
      <c r="H1303" s="6">
        <v>173</v>
      </c>
      <c r="I1303" s="5" t="str">
        <f>VLOOKUP(B1303,Formulas_Majors!A$2:B$1000,2,FALSE)</f>
        <v>Tech</v>
      </c>
      <c r="J1303" s="5"/>
      <c r="K1303">
        <f t="shared" si="0"/>
        <v>-64</v>
      </c>
      <c r="L1303" s="7">
        <f t="shared" si="1"/>
        <v>-0.1161524500907441</v>
      </c>
      <c r="M1303" s="34">
        <f t="shared" ref="M1303:M1304" si="866">ROUND(E1303*1/3,)</f>
        <v>184</v>
      </c>
      <c r="N1303" s="34" t="str">
        <f t="shared" ref="N1303:N1304" si="867">IF(F1303&gt;M1303,"Above Benchmark","Below Benchmark")</f>
        <v>Below Benchmark</v>
      </c>
      <c r="O1303" s="34">
        <f t="shared" ref="O1303:O1304" si="868">ROUND(G1303*1/3,)</f>
        <v>162</v>
      </c>
      <c r="P1303" s="34" t="str">
        <f t="shared" ref="P1303:P1304" si="869">IF(H1303&gt;O1303,"Above Benchmark", "Below Benchmark")</f>
        <v>Above Benchmark</v>
      </c>
    </row>
    <row r="1304" spans="1:29" ht="15.75" customHeight="1" x14ac:dyDescent="0.75">
      <c r="A1304" s="5" t="s">
        <v>812</v>
      </c>
      <c r="B1304" s="5" t="s">
        <v>88</v>
      </c>
      <c r="C1304" s="5" t="s">
        <v>71</v>
      </c>
      <c r="D1304" s="5" t="s">
        <v>76</v>
      </c>
      <c r="E1304" s="6">
        <v>338</v>
      </c>
      <c r="F1304" s="6">
        <v>48</v>
      </c>
      <c r="G1304" s="6">
        <v>315</v>
      </c>
      <c r="H1304" s="6">
        <v>54</v>
      </c>
      <c r="I1304" s="5" t="str">
        <f>VLOOKUP(B1304,Formulas_Majors!A$2:B$1000,2,FALSE)</f>
        <v>Tech</v>
      </c>
      <c r="J1304" s="5"/>
      <c r="K1304">
        <f t="shared" si="0"/>
        <v>-23</v>
      </c>
      <c r="L1304" s="7">
        <f t="shared" si="1"/>
        <v>-6.8047337278106509E-2</v>
      </c>
      <c r="M1304" s="34">
        <f t="shared" si="866"/>
        <v>113</v>
      </c>
      <c r="N1304" s="34" t="str">
        <f t="shared" si="867"/>
        <v>Below Benchmark</v>
      </c>
      <c r="O1304" s="34">
        <f t="shared" si="868"/>
        <v>105</v>
      </c>
      <c r="P1304" s="34" t="str">
        <f t="shared" si="869"/>
        <v>Below Benchmark</v>
      </c>
    </row>
    <row r="1305" spans="1:29" ht="15.75" customHeight="1" x14ac:dyDescent="0.75">
      <c r="A1305" s="5" t="s">
        <v>812</v>
      </c>
      <c r="B1305" s="5" t="s">
        <v>825</v>
      </c>
      <c r="C1305" s="5" t="s">
        <v>18</v>
      </c>
      <c r="D1305" s="5" t="s">
        <v>816</v>
      </c>
      <c r="E1305" s="6">
        <v>1828</v>
      </c>
      <c r="F1305" s="6">
        <v>209</v>
      </c>
      <c r="G1305" s="6">
        <v>1798</v>
      </c>
      <c r="H1305" s="6">
        <v>228</v>
      </c>
      <c r="I1305" s="5" t="str">
        <f>VLOOKUP(B1305,Formulas_Majors!A$2:B$1000,2,FALSE)</f>
        <v>Tech</v>
      </c>
      <c r="J1305" s="5"/>
      <c r="K1305">
        <f t="shared" si="0"/>
        <v>-30</v>
      </c>
      <c r="L1305" s="7">
        <f t="shared" si="1"/>
        <v>-1.6411378555798686E-2</v>
      </c>
      <c r="M1305" s="34">
        <f t="shared" ref="M1305:M1306" si="870">ROUND(E1305*1/6,)</f>
        <v>305</v>
      </c>
      <c r="N1305" s="34" t="str">
        <f t="shared" ref="N1305:N1306" si="871">IF(F1305&gt;M1305, "Above Benchmark", "Below Benchmark")</f>
        <v>Below Benchmark</v>
      </c>
      <c r="O1305" s="34">
        <f t="shared" ref="O1305:O1306" si="872">ROUND(G1305*1/6,)</f>
        <v>300</v>
      </c>
      <c r="P1305" s="34" t="str">
        <f t="shared" ref="P1305:P1306" si="873">IF(H1305&gt;O1305,"Above Benchmark","Below Benchmark")</f>
        <v>Below Benchmark</v>
      </c>
    </row>
    <row r="1306" spans="1:29" ht="15.75" customHeight="1" x14ac:dyDescent="0.75">
      <c r="A1306" s="5" t="s">
        <v>812</v>
      </c>
      <c r="B1306" s="5" t="s">
        <v>826</v>
      </c>
      <c r="C1306" s="5" t="s">
        <v>18</v>
      </c>
      <c r="D1306" s="5" t="s">
        <v>816</v>
      </c>
      <c r="E1306" s="6">
        <v>316</v>
      </c>
      <c r="F1306" s="6">
        <v>47</v>
      </c>
      <c r="G1306" s="6">
        <v>393</v>
      </c>
      <c r="H1306" s="6">
        <v>61</v>
      </c>
      <c r="I1306" s="5" t="str">
        <f>VLOOKUP(B1306,Formulas_Majors!A$2:B$1000,2,FALSE)</f>
        <v>Architecture/MEC Engineering/Construction</v>
      </c>
      <c r="J1306" s="5"/>
      <c r="K1306">
        <f t="shared" si="0"/>
        <v>77</v>
      </c>
      <c r="L1306" s="7">
        <f t="shared" si="1"/>
        <v>0.24367088607594936</v>
      </c>
      <c r="M1306" s="34">
        <f t="shared" si="870"/>
        <v>53</v>
      </c>
      <c r="N1306" s="34" t="str">
        <f t="shared" si="871"/>
        <v>Below Benchmark</v>
      </c>
      <c r="O1306" s="34">
        <f t="shared" si="872"/>
        <v>66</v>
      </c>
      <c r="P1306" s="34" t="str">
        <f t="shared" si="873"/>
        <v>Below Benchmark</v>
      </c>
    </row>
    <row r="1307" spans="1:29" ht="15.75" customHeight="1" x14ac:dyDescent="0.75">
      <c r="A1307" s="5" t="s">
        <v>812</v>
      </c>
      <c r="B1307" s="5" t="s">
        <v>827</v>
      </c>
      <c r="C1307" s="5" t="s">
        <v>73</v>
      </c>
      <c r="D1307" s="5" t="s">
        <v>642</v>
      </c>
      <c r="E1307" s="6">
        <v>2</v>
      </c>
      <c r="F1307" s="6">
        <v>8</v>
      </c>
      <c r="G1307" s="6">
        <v>2</v>
      </c>
      <c r="H1307" s="6">
        <v>4</v>
      </c>
      <c r="I1307" s="5" t="str">
        <f>VLOOKUP(B1307,Formulas_Majors!A$2:B$1000,2,FALSE)</f>
        <v>Architecture/MEC Engineering/Construction</v>
      </c>
      <c r="J1307" s="5"/>
      <c r="K1307">
        <f t="shared" si="0"/>
        <v>0</v>
      </c>
      <c r="L1307" s="7">
        <f t="shared" si="1"/>
        <v>0</v>
      </c>
      <c r="M1307" s="37"/>
      <c r="N1307" s="37"/>
      <c r="O1307" s="38"/>
      <c r="P1307" s="38"/>
    </row>
    <row r="1308" spans="1:29" ht="15.75" customHeight="1" x14ac:dyDescent="0.75">
      <c r="A1308" s="5" t="s">
        <v>812</v>
      </c>
      <c r="B1308" s="5" t="s">
        <v>828</v>
      </c>
      <c r="C1308" s="5" t="s">
        <v>71</v>
      </c>
      <c r="D1308" s="5" t="s">
        <v>72</v>
      </c>
      <c r="E1308" s="6">
        <v>140</v>
      </c>
      <c r="F1308" s="6">
        <v>20</v>
      </c>
      <c r="G1308" s="6">
        <v>106</v>
      </c>
      <c r="H1308" s="6">
        <v>25</v>
      </c>
      <c r="I1308" s="5" t="str">
        <f>VLOOKUP(B1308,Formulas_Majors!A$2:B$1000,2,FALSE)</f>
        <v>Architecture/MEC Engineering/Construction</v>
      </c>
      <c r="J1308" s="5"/>
      <c r="K1308">
        <f t="shared" si="0"/>
        <v>-34</v>
      </c>
      <c r="L1308" s="7">
        <f t="shared" si="1"/>
        <v>-0.24285714285714285</v>
      </c>
      <c r="M1308" s="34">
        <f t="shared" ref="M1308:M1311" si="874">ROUND(E1308*1/3,)</f>
        <v>47</v>
      </c>
      <c r="N1308" s="34" t="str">
        <f t="shared" ref="N1308:N1311" si="875">IF(F1308&gt;M1308,"Above Benchmark","Below Benchmark")</f>
        <v>Below Benchmark</v>
      </c>
      <c r="O1308" s="34">
        <f t="shared" ref="O1308:O1311" si="876">ROUND(G1308*1/3,)</f>
        <v>35</v>
      </c>
      <c r="P1308" s="34" t="str">
        <f t="shared" ref="P1308:P1311" si="877">IF(H1308&gt;O1308,"Above Benchmark", "Below Benchmark")</f>
        <v>Below Benchmark</v>
      </c>
    </row>
    <row r="1309" spans="1:29" ht="15.75" customHeight="1" x14ac:dyDescent="0.75">
      <c r="A1309" s="5" t="s">
        <v>812</v>
      </c>
      <c r="B1309" s="5" t="s">
        <v>438</v>
      </c>
      <c r="C1309" s="5" t="s">
        <v>71</v>
      </c>
      <c r="D1309" s="5" t="s">
        <v>72</v>
      </c>
      <c r="E1309" s="6">
        <v>232</v>
      </c>
      <c r="F1309" s="6">
        <v>66</v>
      </c>
      <c r="G1309" s="6">
        <v>254</v>
      </c>
      <c r="H1309" s="6">
        <v>66</v>
      </c>
      <c r="I1309" s="5" t="str">
        <f>VLOOKUP(B1309,Formulas_Majors!A$2:B$1000,2,FALSE)</f>
        <v>Health</v>
      </c>
      <c r="J1309" s="5"/>
      <c r="K1309">
        <f t="shared" si="0"/>
        <v>22</v>
      </c>
      <c r="L1309" s="7">
        <f t="shared" si="1"/>
        <v>9.4827586206896547E-2</v>
      </c>
      <c r="M1309" s="34">
        <f t="shared" si="874"/>
        <v>77</v>
      </c>
      <c r="N1309" s="34" t="str">
        <f t="shared" si="875"/>
        <v>Below Benchmark</v>
      </c>
      <c r="O1309" s="34">
        <f t="shared" si="876"/>
        <v>85</v>
      </c>
      <c r="P1309" s="34" t="str">
        <f t="shared" si="877"/>
        <v>Below Benchmark</v>
      </c>
    </row>
    <row r="1310" spans="1:29" ht="15.75" customHeight="1" x14ac:dyDescent="0.75">
      <c r="A1310" s="5" t="s">
        <v>812</v>
      </c>
      <c r="B1310" s="5" t="s">
        <v>829</v>
      </c>
      <c r="C1310" s="5" t="s">
        <v>71</v>
      </c>
      <c r="D1310" s="5" t="s">
        <v>72</v>
      </c>
      <c r="E1310" s="6">
        <v>99</v>
      </c>
      <c r="F1310" s="6">
        <v>41</v>
      </c>
      <c r="G1310" s="6">
        <v>106</v>
      </c>
      <c r="H1310" s="6">
        <v>30</v>
      </c>
      <c r="I1310" s="5" t="str">
        <f>VLOOKUP(B1310,Formulas_Majors!A$2:B$1000,2,FALSE)</f>
        <v>Health</v>
      </c>
      <c r="J1310" s="5"/>
      <c r="K1310">
        <f t="shared" si="0"/>
        <v>7</v>
      </c>
      <c r="L1310" s="7">
        <f t="shared" si="1"/>
        <v>7.0707070707070704E-2</v>
      </c>
      <c r="M1310" s="34">
        <f t="shared" si="874"/>
        <v>33</v>
      </c>
      <c r="N1310" s="34" t="str">
        <f t="shared" si="875"/>
        <v>Above Benchmark</v>
      </c>
      <c r="O1310" s="34">
        <f t="shared" si="876"/>
        <v>35</v>
      </c>
      <c r="P1310" s="34" t="str">
        <f t="shared" si="877"/>
        <v>Below Benchmark</v>
      </c>
    </row>
    <row r="1311" spans="1:29" ht="15.75" customHeight="1" x14ac:dyDescent="0.75">
      <c r="A1311" s="5" t="s">
        <v>812</v>
      </c>
      <c r="B1311" s="5" t="s">
        <v>830</v>
      </c>
      <c r="C1311" s="5" t="s">
        <v>71</v>
      </c>
      <c r="D1311" s="5" t="s">
        <v>72</v>
      </c>
      <c r="E1311" s="6">
        <v>138</v>
      </c>
      <c r="F1311" s="6">
        <v>47</v>
      </c>
      <c r="G1311" s="6">
        <v>171</v>
      </c>
      <c r="H1311" s="6">
        <v>39</v>
      </c>
      <c r="I1311" s="5" t="str">
        <f>VLOOKUP(B1311,Formulas_Majors!A$2:B$1000,2,FALSE)</f>
        <v>Architecture/MEC Engineering/Construction</v>
      </c>
      <c r="J1311" s="5"/>
      <c r="K1311">
        <f t="shared" si="0"/>
        <v>33</v>
      </c>
      <c r="L1311" s="7">
        <f t="shared" si="1"/>
        <v>0.2391304347826087</v>
      </c>
      <c r="M1311" s="34">
        <f t="shared" si="874"/>
        <v>46</v>
      </c>
      <c r="N1311" s="34" t="str">
        <f t="shared" si="875"/>
        <v>Above Benchmark</v>
      </c>
      <c r="O1311" s="34">
        <f t="shared" si="876"/>
        <v>57</v>
      </c>
      <c r="P1311" s="34" t="str">
        <f t="shared" si="877"/>
        <v>Below Benchmark</v>
      </c>
    </row>
    <row r="1312" spans="1:29" ht="15.75" customHeight="1" x14ac:dyDescent="0.75">
      <c r="A1312" s="5" t="s">
        <v>812</v>
      </c>
      <c r="B1312" s="5" t="s">
        <v>831</v>
      </c>
      <c r="C1312" s="5" t="s">
        <v>18</v>
      </c>
      <c r="D1312" s="5" t="s">
        <v>816</v>
      </c>
      <c r="E1312" s="6">
        <v>311</v>
      </c>
      <c r="F1312" s="6">
        <v>25</v>
      </c>
      <c r="G1312" s="6">
        <v>339</v>
      </c>
      <c r="H1312" s="6">
        <v>34</v>
      </c>
      <c r="I1312" s="5" t="str">
        <f>VLOOKUP(B1312,Formulas_Majors!A$2:B$1000,2,FALSE)</f>
        <v>Architecture/MEC Engineering/Construction</v>
      </c>
      <c r="J1312" s="5"/>
      <c r="K1312">
        <f t="shared" si="0"/>
        <v>28</v>
      </c>
      <c r="L1312" s="7">
        <f t="shared" si="1"/>
        <v>9.0032154340836015E-2</v>
      </c>
      <c r="M1312" s="34">
        <f>ROUND(E1312*1/6,)</f>
        <v>52</v>
      </c>
      <c r="N1312" s="34" t="str">
        <f>IF(F1312&gt;M1312, "Above Benchmark", "Below Benchmark")</f>
        <v>Below Benchmark</v>
      </c>
      <c r="O1312" s="34">
        <f>ROUND(G1312*1/6,)</f>
        <v>57</v>
      </c>
      <c r="P1312" s="34" t="str">
        <f>IF(H1312&gt;O1312,"Above Benchmark","Below Benchmark")</f>
        <v>Below Benchmark</v>
      </c>
    </row>
    <row r="1313" spans="1:16" ht="15.75" customHeight="1" x14ac:dyDescent="0.75">
      <c r="A1313" s="5" t="s">
        <v>812</v>
      </c>
      <c r="B1313" s="5" t="s">
        <v>832</v>
      </c>
      <c r="C1313" s="5" t="s">
        <v>71</v>
      </c>
      <c r="D1313" s="5" t="s">
        <v>72</v>
      </c>
      <c r="E1313" s="6">
        <v>253</v>
      </c>
      <c r="F1313" s="6">
        <v>139</v>
      </c>
      <c r="G1313" s="6">
        <v>231</v>
      </c>
      <c r="H1313" s="6">
        <v>92</v>
      </c>
      <c r="I1313" s="5" t="str">
        <f>VLOOKUP(B1313,Formulas_Majors!A$2:B$1000,2,FALSE)</f>
        <v>Engineering - Other</v>
      </c>
      <c r="J1313" s="5"/>
      <c r="K1313">
        <f t="shared" si="0"/>
        <v>-22</v>
      </c>
      <c r="L1313" s="7">
        <f t="shared" si="1"/>
        <v>-8.6956521739130432E-2</v>
      </c>
      <c r="M1313" s="34">
        <f>ROUND(E1313*1/3,)</f>
        <v>84</v>
      </c>
      <c r="N1313" s="34" t="str">
        <f>IF(F1313&gt;M1313,"Above Benchmark","Below Benchmark")</f>
        <v>Above Benchmark</v>
      </c>
      <c r="O1313" s="34">
        <f>ROUND(G1313*1/3,)</f>
        <v>77</v>
      </c>
      <c r="P1313" s="34" t="str">
        <f>IF(H1313&gt;O1313,"Above Benchmark", "Below Benchmark")</f>
        <v>Above Benchmark</v>
      </c>
    </row>
    <row r="1314" spans="1:16" ht="15.75" customHeight="1" x14ac:dyDescent="0.75">
      <c r="A1314" s="5" t="s">
        <v>812</v>
      </c>
      <c r="B1314" s="5" t="s">
        <v>833</v>
      </c>
      <c r="C1314" s="5" t="s">
        <v>18</v>
      </c>
      <c r="D1314" s="5" t="s">
        <v>816</v>
      </c>
      <c r="E1314" s="6">
        <v>125</v>
      </c>
      <c r="F1314" s="6">
        <v>11</v>
      </c>
      <c r="G1314" s="6">
        <v>128</v>
      </c>
      <c r="H1314" s="6">
        <v>7</v>
      </c>
      <c r="I1314" s="5" t="str">
        <f>VLOOKUP(B1314,Formulas_Majors!A$2:B$1000,2,FALSE)</f>
        <v>Communications/Media</v>
      </c>
      <c r="J1314" s="5"/>
      <c r="K1314">
        <f t="shared" si="0"/>
        <v>3</v>
      </c>
      <c r="L1314" s="7">
        <f t="shared" si="1"/>
        <v>2.4E-2</v>
      </c>
      <c r="M1314" s="34">
        <f t="shared" ref="M1314:M1315" si="878">ROUND(E1314*1/6,)</f>
        <v>21</v>
      </c>
      <c r="N1314" s="34" t="str">
        <f t="shared" ref="N1314:N1315" si="879">IF(F1314&gt;M1314, "Above Benchmark", "Below Benchmark")</f>
        <v>Below Benchmark</v>
      </c>
      <c r="O1314" s="34">
        <f t="shared" ref="O1314:O1315" si="880">ROUND(G1314*1/6,)</f>
        <v>21</v>
      </c>
      <c r="P1314" s="34" t="str">
        <f t="shared" ref="P1314:P1315" si="881">IF(H1314&gt;O1314,"Above Benchmark","Below Benchmark")</f>
        <v>Below Benchmark</v>
      </c>
    </row>
    <row r="1315" spans="1:16" ht="15.75" customHeight="1" x14ac:dyDescent="0.75">
      <c r="A1315" s="5" t="s">
        <v>812</v>
      </c>
      <c r="B1315" s="5" t="s">
        <v>834</v>
      </c>
      <c r="C1315" s="5" t="s">
        <v>18</v>
      </c>
      <c r="D1315" s="5" t="s">
        <v>816</v>
      </c>
      <c r="E1315" s="6">
        <v>240</v>
      </c>
      <c r="F1315" s="6">
        <v>40</v>
      </c>
      <c r="G1315" s="6">
        <v>206</v>
      </c>
      <c r="H1315" s="6">
        <v>47</v>
      </c>
      <c r="I1315" s="5" t="str">
        <f>VLOOKUP(B1315,Formulas_Majors!A$2:B$1000,2,FALSE)</f>
        <v>Communications/Media</v>
      </c>
      <c r="J1315" s="5"/>
      <c r="K1315">
        <f t="shared" si="0"/>
        <v>-34</v>
      </c>
      <c r="L1315" s="7">
        <f t="shared" si="1"/>
        <v>-0.14166666666666666</v>
      </c>
      <c r="M1315" s="34">
        <f t="shared" si="878"/>
        <v>40</v>
      </c>
      <c r="N1315" s="34" t="str">
        <f t="shared" si="879"/>
        <v>Below Benchmark</v>
      </c>
      <c r="O1315" s="34">
        <f t="shared" si="880"/>
        <v>34</v>
      </c>
      <c r="P1315" s="34" t="str">
        <f t="shared" si="881"/>
        <v>Above Benchmark</v>
      </c>
    </row>
    <row r="1316" spans="1:16" ht="15.75" customHeight="1" x14ac:dyDescent="0.75">
      <c r="A1316" s="5" t="s">
        <v>812</v>
      </c>
      <c r="B1316" s="5" t="s">
        <v>835</v>
      </c>
      <c r="C1316" s="5" t="s">
        <v>71</v>
      </c>
      <c r="D1316" s="5" t="s">
        <v>72</v>
      </c>
      <c r="E1316" s="6">
        <v>93</v>
      </c>
      <c r="F1316" s="6">
        <v>17</v>
      </c>
      <c r="G1316" s="6">
        <v>82</v>
      </c>
      <c r="H1316" s="6">
        <v>25</v>
      </c>
      <c r="I1316" s="5" t="str">
        <f>VLOOKUP(B1316,Formulas_Majors!A$2:B$1000,2,FALSE)</f>
        <v>Natural Sciences</v>
      </c>
      <c r="J1316" s="5"/>
      <c r="K1316">
        <f t="shared" si="0"/>
        <v>-11</v>
      </c>
      <c r="L1316" s="7">
        <f t="shared" si="1"/>
        <v>-0.11827956989247312</v>
      </c>
      <c r="M1316" s="34">
        <f>ROUND(E1316*1/3,)</f>
        <v>31</v>
      </c>
      <c r="N1316" s="34" t="str">
        <f>IF(F1316&gt;M1316,"Above Benchmark","Below Benchmark")</f>
        <v>Below Benchmark</v>
      </c>
      <c r="O1316" s="34">
        <f>ROUND(G1316*1/3,)</f>
        <v>27</v>
      </c>
      <c r="P1316" s="34" t="str">
        <f>IF(H1316&gt;O1316,"Above Benchmark", "Below Benchmark")</f>
        <v>Below Benchmark</v>
      </c>
    </row>
    <row r="1317" spans="1:16" ht="15.75" customHeight="1" x14ac:dyDescent="0.75">
      <c r="A1317" s="5" t="s">
        <v>812</v>
      </c>
      <c r="B1317" s="5" t="s">
        <v>836</v>
      </c>
      <c r="C1317" s="5" t="s">
        <v>18</v>
      </c>
      <c r="D1317" s="5" t="s">
        <v>816</v>
      </c>
      <c r="E1317" s="6">
        <v>90</v>
      </c>
      <c r="F1317" s="6">
        <v>23</v>
      </c>
      <c r="G1317" s="6">
        <v>81</v>
      </c>
      <c r="H1317" s="6">
        <v>22</v>
      </c>
      <c r="I1317" s="5" t="str">
        <f>VLOOKUP(B1317,Formulas_Majors!A$2:B$1000,2,FALSE)</f>
        <v>Architecture/MEC Engineering/Construction</v>
      </c>
      <c r="J1317" s="5"/>
      <c r="K1317">
        <f t="shared" si="0"/>
        <v>-9</v>
      </c>
      <c r="L1317" s="7">
        <f t="shared" si="1"/>
        <v>-0.1</v>
      </c>
      <c r="M1317" s="34">
        <f t="shared" ref="M1317:M1318" si="882">ROUND(E1317*1/6,)</f>
        <v>15</v>
      </c>
      <c r="N1317" s="34" t="str">
        <f t="shared" ref="N1317:N1318" si="883">IF(F1317&gt;M1317, "Above Benchmark", "Below Benchmark")</f>
        <v>Above Benchmark</v>
      </c>
      <c r="O1317" s="34">
        <f t="shared" ref="O1317:O1318" si="884">ROUND(G1317*1/6,)</f>
        <v>14</v>
      </c>
      <c r="P1317" s="34" t="str">
        <f t="shared" ref="P1317:P1318" si="885">IF(H1317&gt;O1317,"Above Benchmark","Below Benchmark")</f>
        <v>Above Benchmark</v>
      </c>
    </row>
    <row r="1318" spans="1:16" ht="15.75" customHeight="1" x14ac:dyDescent="0.75">
      <c r="A1318" s="5" t="s">
        <v>812</v>
      </c>
      <c r="B1318" s="5" t="s">
        <v>762</v>
      </c>
      <c r="C1318" s="5" t="s">
        <v>18</v>
      </c>
      <c r="D1318" s="5" t="s">
        <v>37</v>
      </c>
      <c r="E1318" s="6">
        <v>202</v>
      </c>
      <c r="F1318" s="6">
        <v>85</v>
      </c>
      <c r="G1318" s="6">
        <v>219</v>
      </c>
      <c r="H1318" s="6">
        <v>81</v>
      </c>
      <c r="I1318" s="5" t="str">
        <f>VLOOKUP(B1318,Formulas_Majors!A$2:B$1000,2,FALSE)</f>
        <v>Health</v>
      </c>
      <c r="J1318" s="5"/>
      <c r="K1318">
        <f t="shared" si="0"/>
        <v>17</v>
      </c>
      <c r="L1318" s="7">
        <f t="shared" si="1"/>
        <v>8.4158415841584164E-2</v>
      </c>
      <c r="M1318" s="34">
        <f t="shared" si="882"/>
        <v>34</v>
      </c>
      <c r="N1318" s="34" t="str">
        <f t="shared" si="883"/>
        <v>Above Benchmark</v>
      </c>
      <c r="O1318" s="34">
        <f t="shared" si="884"/>
        <v>37</v>
      </c>
      <c r="P1318" s="34" t="str">
        <f t="shared" si="885"/>
        <v>Above Benchmark</v>
      </c>
    </row>
    <row r="1319" spans="1:16" ht="15.75" customHeight="1" x14ac:dyDescent="0.75">
      <c r="A1319" s="5" t="s">
        <v>812</v>
      </c>
      <c r="B1319" s="5" t="s">
        <v>837</v>
      </c>
      <c r="C1319" s="5" t="s">
        <v>71</v>
      </c>
      <c r="D1319" s="5" t="s">
        <v>72</v>
      </c>
      <c r="E1319" s="6">
        <v>147</v>
      </c>
      <c r="F1319" s="6">
        <v>114</v>
      </c>
      <c r="G1319" s="6">
        <v>123</v>
      </c>
      <c r="H1319" s="6">
        <v>110</v>
      </c>
      <c r="I1319" s="5" t="str">
        <f>VLOOKUP(B1319,Formulas_Majors!A$2:B$1000,2,FALSE)</f>
        <v>Hospitality</v>
      </c>
      <c r="J1319" s="5"/>
      <c r="K1319">
        <f t="shared" si="0"/>
        <v>-24</v>
      </c>
      <c r="L1319" s="7">
        <f t="shared" si="1"/>
        <v>-0.16326530612244897</v>
      </c>
      <c r="M1319" s="34">
        <f>ROUND(E1319*1/3,)</f>
        <v>49</v>
      </c>
      <c r="N1319" s="34" t="str">
        <f>IF(F1319&gt;M1319,"Above Benchmark","Below Benchmark")</f>
        <v>Above Benchmark</v>
      </c>
      <c r="O1319" s="34">
        <f>ROUND(G1319*1/3,)</f>
        <v>41</v>
      </c>
      <c r="P1319" s="34" t="str">
        <f>IF(H1319&gt;O1319,"Above Benchmark", "Below Benchmark")</f>
        <v>Above Benchmark</v>
      </c>
    </row>
    <row r="1320" spans="1:16" ht="15.75" customHeight="1" x14ac:dyDescent="0.75">
      <c r="A1320" s="5" t="s">
        <v>812</v>
      </c>
      <c r="B1320" s="5" t="s">
        <v>837</v>
      </c>
      <c r="C1320" s="5" t="s">
        <v>18</v>
      </c>
      <c r="D1320" s="5" t="s">
        <v>816</v>
      </c>
      <c r="E1320" s="6">
        <v>629</v>
      </c>
      <c r="F1320" s="6">
        <v>182</v>
      </c>
      <c r="G1320" s="6">
        <v>535</v>
      </c>
      <c r="H1320" s="6">
        <v>173</v>
      </c>
      <c r="I1320" s="5" t="str">
        <f>VLOOKUP(B1320,Formulas_Majors!A$2:B$1000,2,FALSE)</f>
        <v>Hospitality</v>
      </c>
      <c r="J1320" s="5"/>
      <c r="K1320">
        <f t="shared" si="0"/>
        <v>-94</v>
      </c>
      <c r="L1320" s="7">
        <f t="shared" si="1"/>
        <v>-0.1494435612082671</v>
      </c>
      <c r="M1320" s="34">
        <f>ROUND(E1320*1/6,)</f>
        <v>105</v>
      </c>
      <c r="N1320" s="34" t="str">
        <f>IF(F1320&gt;M1320, "Above Benchmark", "Below Benchmark")</f>
        <v>Above Benchmark</v>
      </c>
      <c r="O1320" s="34">
        <f>ROUND(G1320*1/6,)</f>
        <v>89</v>
      </c>
      <c r="P1320" s="34" t="str">
        <f>IF(H1320&gt;O1320,"Above Benchmark","Below Benchmark")</f>
        <v>Above Benchmark</v>
      </c>
    </row>
    <row r="1321" spans="1:16" ht="15.75" customHeight="1" x14ac:dyDescent="0.75">
      <c r="A1321" s="5" t="s">
        <v>812</v>
      </c>
      <c r="B1321" s="5" t="s">
        <v>99</v>
      </c>
      <c r="C1321" s="5" t="s">
        <v>71</v>
      </c>
      <c r="D1321" s="5" t="s">
        <v>72</v>
      </c>
      <c r="E1321" s="6">
        <v>178</v>
      </c>
      <c r="F1321" s="6">
        <v>65</v>
      </c>
      <c r="G1321" s="6">
        <v>151</v>
      </c>
      <c r="H1321" s="6">
        <v>88</v>
      </c>
      <c r="I1321" s="5" t="str">
        <f>VLOOKUP(B1321,Formulas_Majors!A$2:B$1000,2,FALSE)</f>
        <v>Liberal Arts</v>
      </c>
      <c r="J1321" s="5"/>
      <c r="K1321">
        <f t="shared" si="0"/>
        <v>-27</v>
      </c>
      <c r="L1321" s="7">
        <f t="shared" si="1"/>
        <v>-0.15168539325842698</v>
      </c>
      <c r="M1321" s="34">
        <f>ROUND(E1321*1/3,)</f>
        <v>59</v>
      </c>
      <c r="N1321" s="34" t="str">
        <f>IF(F1321&gt;M1321,"Above Benchmark","Below Benchmark")</f>
        <v>Above Benchmark</v>
      </c>
      <c r="O1321" s="34">
        <f>ROUND(G1321*1/3,)</f>
        <v>50</v>
      </c>
      <c r="P1321" s="34" t="str">
        <f>IF(H1321&gt;O1321,"Above Benchmark", "Below Benchmark")</f>
        <v>Above Benchmark</v>
      </c>
    </row>
    <row r="1322" spans="1:16" ht="15.75" customHeight="1" x14ac:dyDescent="0.75">
      <c r="A1322" s="5" t="s">
        <v>812</v>
      </c>
      <c r="B1322" s="5" t="s">
        <v>99</v>
      </c>
      <c r="C1322" s="5" t="s">
        <v>18</v>
      </c>
      <c r="D1322" s="5" t="s">
        <v>37</v>
      </c>
      <c r="E1322" s="6">
        <v>553</v>
      </c>
      <c r="F1322" s="6">
        <v>127</v>
      </c>
      <c r="G1322" s="6">
        <v>521</v>
      </c>
      <c r="H1322" s="6">
        <v>120</v>
      </c>
      <c r="I1322" s="5" t="str">
        <f>VLOOKUP(B1322,Formulas_Majors!A$2:B$1000,2,FALSE)</f>
        <v>Liberal Arts</v>
      </c>
      <c r="J1322" s="5"/>
      <c r="K1322">
        <f t="shared" si="0"/>
        <v>-32</v>
      </c>
      <c r="L1322" s="7">
        <f t="shared" si="1"/>
        <v>-5.7866184448462928E-2</v>
      </c>
      <c r="M1322" s="34">
        <f>ROUND(E1322*1/6,)</f>
        <v>92</v>
      </c>
      <c r="N1322" s="34" t="str">
        <f>IF(F1322&gt;M1322, "Above Benchmark", "Below Benchmark")</f>
        <v>Above Benchmark</v>
      </c>
      <c r="O1322" s="34">
        <f>ROUND(G1322*1/6,)</f>
        <v>87</v>
      </c>
      <c r="P1322" s="34" t="str">
        <f>IF(H1322&gt;O1322,"Above Benchmark","Below Benchmark")</f>
        <v>Above Benchmark</v>
      </c>
    </row>
    <row r="1323" spans="1:16" ht="15.75" customHeight="1" x14ac:dyDescent="0.75">
      <c r="A1323" s="5" t="s">
        <v>812</v>
      </c>
      <c r="B1323" s="5" t="s">
        <v>725</v>
      </c>
      <c r="C1323" s="5" t="s">
        <v>71</v>
      </c>
      <c r="D1323" s="5" t="s">
        <v>72</v>
      </c>
      <c r="E1323" s="6">
        <v>23</v>
      </c>
      <c r="F1323" s="6">
        <v>5</v>
      </c>
      <c r="G1323" s="6">
        <v>21</v>
      </c>
      <c r="H1323" s="6">
        <v>3</v>
      </c>
      <c r="I1323" s="5" t="str">
        <f>VLOOKUP(B1323,Formulas_Majors!A$2:B$1000,2,FALSE)</f>
        <v>Tech</v>
      </c>
      <c r="J1323" s="5"/>
      <c r="K1323">
        <f t="shared" si="0"/>
        <v>-2</v>
      </c>
      <c r="L1323" s="7">
        <f t="shared" si="1"/>
        <v>-8.6956521739130432E-2</v>
      </c>
      <c r="M1323" s="34">
        <f>ROUND(E1323*1/3,)</f>
        <v>8</v>
      </c>
      <c r="N1323" s="34" t="str">
        <f>IF(F1323&gt;M1323,"Above Benchmark","Below Benchmark")</f>
        <v>Below Benchmark</v>
      </c>
      <c r="O1323" s="34">
        <f>ROUND(G1323*1/3,)</f>
        <v>7</v>
      </c>
      <c r="P1323" s="34" t="str">
        <f>IF(H1323&gt;O1323,"Above Benchmark", "Below Benchmark")</f>
        <v>Below Benchmark</v>
      </c>
    </row>
    <row r="1324" spans="1:16" ht="15.75" customHeight="1" x14ac:dyDescent="0.75">
      <c r="A1324" s="5" t="s">
        <v>812</v>
      </c>
      <c r="B1324" s="5" t="s">
        <v>838</v>
      </c>
      <c r="C1324" s="5" t="s">
        <v>18</v>
      </c>
      <c r="D1324" s="5" t="s">
        <v>37</v>
      </c>
      <c r="E1324" s="6">
        <v>250</v>
      </c>
      <c r="F1324" s="6">
        <v>36</v>
      </c>
      <c r="G1324" s="6">
        <v>253</v>
      </c>
      <c r="H1324" s="6">
        <v>45</v>
      </c>
      <c r="I1324" s="5" t="str">
        <f>VLOOKUP(B1324,Formulas_Majors!A$2:B$1000,2,FALSE)</f>
        <v>Law</v>
      </c>
      <c r="J1324" s="5"/>
      <c r="K1324">
        <f t="shared" si="0"/>
        <v>3</v>
      </c>
      <c r="L1324" s="7">
        <f t="shared" si="1"/>
        <v>1.2E-2</v>
      </c>
      <c r="M1324" s="34">
        <f>ROUND(E1324*1/6,)</f>
        <v>42</v>
      </c>
      <c r="N1324" s="34" t="str">
        <f>IF(F1324&gt;M1324, "Above Benchmark", "Below Benchmark")</f>
        <v>Below Benchmark</v>
      </c>
      <c r="O1324" s="34">
        <f>ROUND(G1324*1/6,)</f>
        <v>42</v>
      </c>
      <c r="P1324" s="34" t="str">
        <f>IF(H1324&gt;O1324,"Above Benchmark","Below Benchmark")</f>
        <v>Above Benchmark</v>
      </c>
    </row>
    <row r="1325" spans="1:16" ht="15.75" customHeight="1" x14ac:dyDescent="0.75">
      <c r="A1325" s="5" t="s">
        <v>812</v>
      </c>
      <c r="B1325" s="5" t="s">
        <v>838</v>
      </c>
      <c r="C1325" s="5" t="s">
        <v>71</v>
      </c>
      <c r="D1325" s="5" t="s">
        <v>72</v>
      </c>
      <c r="E1325" s="6">
        <v>98</v>
      </c>
      <c r="F1325" s="6">
        <v>20</v>
      </c>
      <c r="G1325" s="6">
        <v>74</v>
      </c>
      <c r="H1325" s="6">
        <v>23</v>
      </c>
      <c r="I1325" s="5" t="str">
        <f>VLOOKUP(B1325,Formulas_Majors!A$2:B$1000,2,FALSE)</f>
        <v>Law</v>
      </c>
      <c r="J1325" s="5"/>
      <c r="K1325">
        <f t="shared" si="0"/>
        <v>-24</v>
      </c>
      <c r="L1325" s="7">
        <f t="shared" si="1"/>
        <v>-0.24489795918367346</v>
      </c>
      <c r="M1325" s="34">
        <f t="shared" ref="M1325:M1328" si="886">ROUND(E1325*1/3,)</f>
        <v>33</v>
      </c>
      <c r="N1325" s="34" t="str">
        <f t="shared" ref="N1325:N1328" si="887">IF(F1325&gt;M1325,"Above Benchmark","Below Benchmark")</f>
        <v>Below Benchmark</v>
      </c>
      <c r="O1325" s="34">
        <f t="shared" ref="O1325:O1328" si="888">ROUND(G1325*1/3,)</f>
        <v>25</v>
      </c>
      <c r="P1325" s="34" t="str">
        <f t="shared" ref="P1325:P1328" si="889">IF(H1325&gt;O1325,"Above Benchmark", "Below Benchmark")</f>
        <v>Below Benchmark</v>
      </c>
    </row>
    <row r="1326" spans="1:16" ht="15.75" customHeight="1" x14ac:dyDescent="0.75">
      <c r="A1326" s="5" t="s">
        <v>812</v>
      </c>
      <c r="B1326" s="5" t="s">
        <v>131</v>
      </c>
      <c r="C1326" s="5" t="s">
        <v>71</v>
      </c>
      <c r="D1326" s="5" t="s">
        <v>79</v>
      </c>
      <c r="E1326" s="6">
        <v>903</v>
      </c>
      <c r="F1326" s="6">
        <v>69</v>
      </c>
      <c r="G1326" s="6">
        <v>812</v>
      </c>
      <c r="H1326" s="6">
        <v>79</v>
      </c>
      <c r="I1326" s="5" t="str">
        <f>VLOOKUP(B1326,Formulas_Majors!A$2:B$1000,2,FALSE)</f>
        <v>Liberal Arts</v>
      </c>
      <c r="J1326" s="5"/>
      <c r="K1326">
        <f t="shared" si="0"/>
        <v>-91</v>
      </c>
      <c r="L1326" s="7">
        <f t="shared" si="1"/>
        <v>-0.10077519379844961</v>
      </c>
      <c r="M1326" s="34">
        <f t="shared" si="886"/>
        <v>301</v>
      </c>
      <c r="N1326" s="34" t="str">
        <f t="shared" si="887"/>
        <v>Below Benchmark</v>
      </c>
      <c r="O1326" s="34">
        <f t="shared" si="888"/>
        <v>271</v>
      </c>
      <c r="P1326" s="34" t="str">
        <f t="shared" si="889"/>
        <v>Below Benchmark</v>
      </c>
    </row>
    <row r="1327" spans="1:16" ht="15.75" customHeight="1" x14ac:dyDescent="0.75">
      <c r="A1327" s="5" t="s">
        <v>812</v>
      </c>
      <c r="B1327" s="5" t="s">
        <v>131</v>
      </c>
      <c r="C1327" s="5" t="s">
        <v>71</v>
      </c>
      <c r="D1327" s="5" t="s">
        <v>76</v>
      </c>
      <c r="E1327" s="6">
        <v>778</v>
      </c>
      <c r="F1327" s="6">
        <v>89</v>
      </c>
      <c r="G1327" s="6">
        <v>802</v>
      </c>
      <c r="H1327" s="6">
        <v>69</v>
      </c>
      <c r="I1327" s="5" t="str">
        <f>VLOOKUP(B1327,Formulas_Majors!A$2:B$1000,2,FALSE)</f>
        <v>Liberal Arts</v>
      </c>
      <c r="J1327" s="5"/>
      <c r="K1327">
        <f t="shared" si="0"/>
        <v>24</v>
      </c>
      <c r="L1327" s="7">
        <f t="shared" si="1"/>
        <v>3.0848329048843187E-2</v>
      </c>
      <c r="M1327" s="34">
        <f t="shared" si="886"/>
        <v>259</v>
      </c>
      <c r="N1327" s="34" t="str">
        <f t="shared" si="887"/>
        <v>Below Benchmark</v>
      </c>
      <c r="O1327" s="34">
        <f t="shared" si="888"/>
        <v>267</v>
      </c>
      <c r="P1327" s="34" t="str">
        <f t="shared" si="889"/>
        <v>Below Benchmark</v>
      </c>
    </row>
    <row r="1328" spans="1:16" ht="15.75" customHeight="1" x14ac:dyDescent="0.75">
      <c r="A1328" s="5" t="s">
        <v>812</v>
      </c>
      <c r="B1328" s="5" t="s">
        <v>839</v>
      </c>
      <c r="C1328" s="5" t="s">
        <v>71</v>
      </c>
      <c r="D1328" s="5" t="s">
        <v>72</v>
      </c>
      <c r="E1328" s="6">
        <v>308</v>
      </c>
      <c r="F1328" s="6">
        <v>52</v>
      </c>
      <c r="G1328" s="6">
        <v>266</v>
      </c>
      <c r="H1328" s="6">
        <v>40</v>
      </c>
      <c r="I1328" s="5" t="str">
        <f>VLOOKUP(B1328,Formulas_Majors!A$2:B$1000,2,FALSE)</f>
        <v>Business-Other</v>
      </c>
      <c r="J1328" s="5"/>
      <c r="K1328">
        <f t="shared" si="0"/>
        <v>-42</v>
      </c>
      <c r="L1328" s="7">
        <f t="shared" si="1"/>
        <v>-0.13636363636363635</v>
      </c>
      <c r="M1328" s="34">
        <f t="shared" si="886"/>
        <v>103</v>
      </c>
      <c r="N1328" s="34" t="str">
        <f t="shared" si="887"/>
        <v>Below Benchmark</v>
      </c>
      <c r="O1328" s="34">
        <f t="shared" si="888"/>
        <v>89</v>
      </c>
      <c r="P1328" s="34" t="str">
        <f t="shared" si="889"/>
        <v>Below Benchmark</v>
      </c>
    </row>
    <row r="1329" spans="1:16" ht="15.75" customHeight="1" x14ac:dyDescent="0.75">
      <c r="A1329" s="5" t="s">
        <v>812</v>
      </c>
      <c r="B1329" s="5" t="s">
        <v>840</v>
      </c>
      <c r="C1329" s="5" t="s">
        <v>18</v>
      </c>
      <c r="D1329" s="5" t="s">
        <v>37</v>
      </c>
      <c r="E1329" s="6">
        <v>22</v>
      </c>
      <c r="F1329" s="6">
        <v>12</v>
      </c>
      <c r="G1329" s="6">
        <v>21</v>
      </c>
      <c r="H1329" s="6">
        <v>3</v>
      </c>
      <c r="I1329" s="5" t="str">
        <f>VLOOKUP(B1329,Formulas_Majors!A$2:B$1000,2,FALSE)</f>
        <v>Education</v>
      </c>
      <c r="J1329" s="5"/>
      <c r="K1329">
        <f t="shared" si="0"/>
        <v>-1</v>
      </c>
      <c r="L1329" s="7">
        <f t="shared" si="1"/>
        <v>-4.5454545454545456E-2</v>
      </c>
      <c r="M1329" s="34">
        <f>ROUND(E1329*1/6,)</f>
        <v>4</v>
      </c>
      <c r="N1329" s="34" t="str">
        <f>IF(F1329&gt;M1329, "Above Benchmark", "Below Benchmark")</f>
        <v>Above Benchmark</v>
      </c>
      <c r="O1329" s="34">
        <f>ROUND(G1329*1/6,)</f>
        <v>4</v>
      </c>
      <c r="P1329" s="34" t="str">
        <f>IF(H1329&gt;O1329,"Above Benchmark","Below Benchmark")</f>
        <v>Below Benchmark</v>
      </c>
    </row>
    <row r="1330" spans="1:16" ht="15.75" customHeight="1" x14ac:dyDescent="0.75">
      <c r="A1330" s="5" t="s">
        <v>812</v>
      </c>
      <c r="B1330" s="5" t="s">
        <v>841</v>
      </c>
      <c r="C1330" s="5" t="s">
        <v>71</v>
      </c>
      <c r="D1330" s="5" t="s">
        <v>72</v>
      </c>
      <c r="E1330" s="6">
        <v>160</v>
      </c>
      <c r="F1330" s="6">
        <v>63</v>
      </c>
      <c r="G1330" s="6">
        <v>205</v>
      </c>
      <c r="H1330" s="6">
        <v>55</v>
      </c>
      <c r="I1330" s="5" t="str">
        <f>VLOOKUP(B1330,Formulas_Majors!A$2:B$1000,2,FALSE)</f>
        <v>Architecture/MEC Engineering/Construction</v>
      </c>
      <c r="J1330" s="5"/>
      <c r="K1330">
        <f t="shared" si="0"/>
        <v>45</v>
      </c>
      <c r="L1330" s="7">
        <f t="shared" si="1"/>
        <v>0.28125</v>
      </c>
      <c r="M1330" s="34">
        <f>ROUND(E1330*1/3,)</f>
        <v>53</v>
      </c>
      <c r="N1330" s="34" t="str">
        <f>IF(F1330&gt;M1330,"Above Benchmark","Below Benchmark")</f>
        <v>Above Benchmark</v>
      </c>
      <c r="O1330" s="34">
        <f>ROUND(G1330*1/3,)</f>
        <v>68</v>
      </c>
      <c r="P1330" s="34" t="str">
        <f>IF(H1330&gt;O1330,"Above Benchmark", "Below Benchmark")</f>
        <v>Below Benchmark</v>
      </c>
    </row>
    <row r="1331" spans="1:16" ht="15.75" customHeight="1" x14ac:dyDescent="0.75">
      <c r="A1331" s="5" t="s">
        <v>812</v>
      </c>
      <c r="B1331" s="5" t="s">
        <v>841</v>
      </c>
      <c r="C1331" s="5" t="s">
        <v>18</v>
      </c>
      <c r="D1331" s="5" t="s">
        <v>816</v>
      </c>
      <c r="E1331" s="6">
        <v>682</v>
      </c>
      <c r="F1331" s="6">
        <v>66</v>
      </c>
      <c r="G1331" s="6">
        <v>656</v>
      </c>
      <c r="H1331" s="6">
        <v>86</v>
      </c>
      <c r="I1331" s="5" t="str">
        <f>VLOOKUP(B1331,Formulas_Majors!A$2:B$1000,2,FALSE)</f>
        <v>Architecture/MEC Engineering/Construction</v>
      </c>
      <c r="J1331" s="5"/>
      <c r="K1331">
        <f t="shared" si="0"/>
        <v>-26</v>
      </c>
      <c r="L1331" s="7">
        <f t="shared" si="1"/>
        <v>-3.8123167155425221E-2</v>
      </c>
      <c r="M1331" s="34">
        <f>ROUND(E1331*1/6,)</f>
        <v>114</v>
      </c>
      <c r="N1331" s="34" t="str">
        <f>IF(F1331&gt;M1331, "Above Benchmark", "Below Benchmark")</f>
        <v>Below Benchmark</v>
      </c>
      <c r="O1331" s="34">
        <f>ROUND(G1331*1/6,)</f>
        <v>109</v>
      </c>
      <c r="P1331" s="34" t="str">
        <f>IF(H1331&gt;O1331,"Above Benchmark","Below Benchmark")</f>
        <v>Below Benchmark</v>
      </c>
    </row>
    <row r="1332" spans="1:16" ht="15.75" customHeight="1" x14ac:dyDescent="0.75">
      <c r="A1332" s="5" t="s">
        <v>812</v>
      </c>
      <c r="B1332" s="5" t="s">
        <v>107</v>
      </c>
      <c r="C1332" s="5" t="s">
        <v>71</v>
      </c>
      <c r="D1332" s="5" t="s">
        <v>72</v>
      </c>
      <c r="E1332" s="6">
        <v>659</v>
      </c>
      <c r="F1332" s="6">
        <v>76</v>
      </c>
      <c r="G1332" s="6">
        <v>839</v>
      </c>
      <c r="H1332" s="6">
        <v>88</v>
      </c>
      <c r="I1332" s="5" t="str">
        <f>VLOOKUP(B1332,Formulas_Majors!A$2:B$1000,2,FALSE)</f>
        <v>Nursing</v>
      </c>
      <c r="J1332" s="5"/>
      <c r="K1332">
        <f t="shared" si="0"/>
        <v>180</v>
      </c>
      <c r="L1332" s="7">
        <f t="shared" si="1"/>
        <v>0.27314112291350529</v>
      </c>
      <c r="M1332" s="34">
        <f>ROUND(E1332*1/3,)</f>
        <v>220</v>
      </c>
      <c r="N1332" s="34" t="str">
        <f>IF(F1332&gt;M1332,"Above Benchmark","Below Benchmark")</f>
        <v>Below Benchmark</v>
      </c>
      <c r="O1332" s="34">
        <f>ROUND(G1332*1/3,)</f>
        <v>280</v>
      </c>
      <c r="P1332" s="34" t="str">
        <f>IF(H1332&gt;O1332,"Above Benchmark", "Below Benchmark")</f>
        <v>Below Benchmark</v>
      </c>
    </row>
    <row r="1333" spans="1:16" ht="15.75" customHeight="1" x14ac:dyDescent="0.75">
      <c r="A1333" s="5" t="s">
        <v>812</v>
      </c>
      <c r="B1333" s="5" t="s">
        <v>107</v>
      </c>
      <c r="C1333" s="5" t="s">
        <v>18</v>
      </c>
      <c r="D1333" s="5" t="s">
        <v>37</v>
      </c>
      <c r="E1333" s="6">
        <v>197</v>
      </c>
      <c r="F1333" s="6">
        <v>114</v>
      </c>
      <c r="G1333" s="6">
        <v>186</v>
      </c>
      <c r="H1333" s="6">
        <v>89</v>
      </c>
      <c r="I1333" s="5" t="str">
        <f>VLOOKUP(B1333,Formulas_Majors!A$2:B$1000,2,FALSE)</f>
        <v>Nursing</v>
      </c>
      <c r="J1333" s="5"/>
      <c r="K1333">
        <f t="shared" si="0"/>
        <v>-11</v>
      </c>
      <c r="L1333" s="7">
        <f t="shared" si="1"/>
        <v>-5.5837563451776651E-2</v>
      </c>
      <c r="M1333" s="34">
        <f>ROUND(E1333*1/6,)</f>
        <v>33</v>
      </c>
      <c r="N1333" s="34" t="str">
        <f>IF(F1333&gt;M1333, "Above Benchmark", "Below Benchmark")</f>
        <v>Above Benchmark</v>
      </c>
      <c r="O1333" s="34">
        <f>ROUND(G1333*1/6,)</f>
        <v>31</v>
      </c>
      <c r="P1333" s="34" t="str">
        <f>IF(H1333&gt;O1333,"Above Benchmark","Below Benchmark")</f>
        <v>Above Benchmark</v>
      </c>
    </row>
    <row r="1334" spans="1:16" ht="15.75" customHeight="1" x14ac:dyDescent="0.75">
      <c r="A1334" s="5" t="s">
        <v>812</v>
      </c>
      <c r="B1334" s="5" t="s">
        <v>842</v>
      </c>
      <c r="C1334" s="5" t="s">
        <v>71</v>
      </c>
      <c r="D1334" s="5" t="s">
        <v>72</v>
      </c>
      <c r="E1334" s="6">
        <v>108</v>
      </c>
      <c r="F1334" s="6">
        <v>28</v>
      </c>
      <c r="G1334" s="6">
        <v>83</v>
      </c>
      <c r="H1334" s="6">
        <v>31</v>
      </c>
      <c r="I1334" s="5" t="str">
        <f>VLOOKUP(B1334,Formulas_Majors!A$2:B$1000,2,FALSE)</f>
        <v>Health</v>
      </c>
      <c r="J1334" s="5"/>
      <c r="K1334">
        <f t="shared" si="0"/>
        <v>-25</v>
      </c>
      <c r="L1334" s="7">
        <f t="shared" si="1"/>
        <v>-0.23148148148148148</v>
      </c>
      <c r="M1334" s="34">
        <f>ROUND(E1334*1/3,)</f>
        <v>36</v>
      </c>
      <c r="N1334" s="34" t="str">
        <f>IF(F1334&gt;M1334,"Above Benchmark","Below Benchmark")</f>
        <v>Below Benchmark</v>
      </c>
      <c r="O1334" s="34">
        <f>ROUND(G1334*1/3,)</f>
        <v>28</v>
      </c>
      <c r="P1334" s="34" t="str">
        <f>IF(H1334&gt;O1334,"Above Benchmark", "Below Benchmark")</f>
        <v>Above Benchmark</v>
      </c>
    </row>
    <row r="1335" spans="1:16" ht="15.75" customHeight="1" x14ac:dyDescent="0.75">
      <c r="A1335" s="5" t="s">
        <v>812</v>
      </c>
      <c r="B1335" s="5" t="s">
        <v>843</v>
      </c>
      <c r="C1335" s="5" t="s">
        <v>18</v>
      </c>
      <c r="D1335" s="5" t="s">
        <v>37</v>
      </c>
      <c r="E1335" s="6">
        <v>36</v>
      </c>
      <c r="F1335" s="6">
        <v>4</v>
      </c>
      <c r="G1335" s="6">
        <v>36</v>
      </c>
      <c r="H1335" s="6">
        <v>11</v>
      </c>
      <c r="I1335" s="5" t="str">
        <f>VLOOKUP(B1335,Formulas_Majors!A$2:B$1000,2,FALSE)</f>
        <v>Liberal Arts</v>
      </c>
      <c r="J1335" s="5"/>
      <c r="K1335">
        <f t="shared" si="0"/>
        <v>0</v>
      </c>
      <c r="L1335" s="7">
        <f t="shared" si="1"/>
        <v>0</v>
      </c>
      <c r="M1335" s="34">
        <f>ROUND(E1335*1/6,)</f>
        <v>6</v>
      </c>
      <c r="N1335" s="34" t="str">
        <f>IF(F1335&gt;M1335, "Above Benchmark", "Below Benchmark")</f>
        <v>Below Benchmark</v>
      </c>
      <c r="O1335" s="34">
        <f>ROUND(G1335*1/6,)</f>
        <v>6</v>
      </c>
      <c r="P1335" s="34" t="str">
        <f>IF(H1335&gt;O1335,"Above Benchmark","Below Benchmark")</f>
        <v>Above Benchmark</v>
      </c>
    </row>
    <row r="1336" spans="1:16" ht="15.75" customHeight="1" x14ac:dyDescent="0.75">
      <c r="A1336" s="5" t="s">
        <v>812</v>
      </c>
      <c r="B1336" s="5" t="s">
        <v>844</v>
      </c>
      <c r="C1336" s="5" t="s">
        <v>71</v>
      </c>
      <c r="D1336" s="5" t="s">
        <v>72</v>
      </c>
      <c r="E1336" s="6">
        <v>197</v>
      </c>
      <c r="F1336" s="6">
        <v>58</v>
      </c>
      <c r="G1336" s="6">
        <v>256</v>
      </c>
      <c r="H1336" s="6">
        <v>53</v>
      </c>
      <c r="I1336" s="5" t="str">
        <f>VLOOKUP(B1336,Formulas_Majors!A$2:B$1000,2,FALSE)</f>
        <v>Health</v>
      </c>
      <c r="J1336" s="5"/>
      <c r="K1336">
        <f t="shared" si="0"/>
        <v>59</v>
      </c>
      <c r="L1336" s="7">
        <f t="shared" si="1"/>
        <v>0.29949238578680204</v>
      </c>
      <c r="M1336" s="34">
        <f>ROUND(E1336*1/3,)</f>
        <v>66</v>
      </c>
      <c r="N1336" s="34" t="str">
        <f>IF(F1336&gt;M1336,"Above Benchmark","Below Benchmark")</f>
        <v>Below Benchmark</v>
      </c>
      <c r="O1336" s="34">
        <f>ROUND(G1336*1/3,)</f>
        <v>85</v>
      </c>
      <c r="P1336" s="34" t="str">
        <f>IF(H1336&gt;O1336,"Above Benchmark", "Below Benchmark")</f>
        <v>Below Benchmark</v>
      </c>
    </row>
    <row r="1337" spans="1:16" ht="15.75" customHeight="1" x14ac:dyDescent="0.75">
      <c r="A1337" s="5" t="s">
        <v>812</v>
      </c>
      <c r="B1337" s="5" t="s">
        <v>845</v>
      </c>
      <c r="C1337" s="5" t="s">
        <v>18</v>
      </c>
      <c r="D1337" s="5" t="s">
        <v>37</v>
      </c>
      <c r="E1337" s="6">
        <v>68</v>
      </c>
      <c r="F1337" s="6">
        <v>25</v>
      </c>
      <c r="G1337" s="6">
        <v>74</v>
      </c>
      <c r="H1337" s="6">
        <v>21</v>
      </c>
      <c r="I1337" s="5" t="str">
        <f>VLOOKUP(B1337,Formulas_Majors!A$2:B$1000,2,FALSE)</f>
        <v>Health</v>
      </c>
      <c r="J1337" s="5"/>
      <c r="K1337">
        <f t="shared" si="0"/>
        <v>6</v>
      </c>
      <c r="L1337" s="7">
        <f t="shared" si="1"/>
        <v>8.8235294117647065E-2</v>
      </c>
      <c r="M1337" s="34">
        <f t="shared" ref="M1337:M1338" si="890">ROUND(E1337*1/6,)</f>
        <v>11</v>
      </c>
      <c r="N1337" s="34" t="str">
        <f t="shared" ref="N1337:N1338" si="891">IF(F1337&gt;M1337, "Above Benchmark", "Below Benchmark")</f>
        <v>Above Benchmark</v>
      </c>
      <c r="O1337" s="34">
        <f t="shared" ref="O1337:O1338" si="892">ROUND(G1337*1/6,)</f>
        <v>12</v>
      </c>
      <c r="P1337" s="34" t="str">
        <f t="shared" ref="P1337:P1338" si="893">IF(H1337&gt;O1337,"Above Benchmark","Below Benchmark")</f>
        <v>Above Benchmark</v>
      </c>
    </row>
    <row r="1338" spans="1:16" ht="15.75" customHeight="1" x14ac:dyDescent="0.75">
      <c r="A1338" s="5" t="s">
        <v>812</v>
      </c>
      <c r="B1338" s="5" t="s">
        <v>846</v>
      </c>
      <c r="C1338" s="5" t="s">
        <v>18</v>
      </c>
      <c r="D1338" s="5" t="s">
        <v>306</v>
      </c>
      <c r="E1338" s="6">
        <v>15</v>
      </c>
      <c r="F1338" s="6">
        <v>2</v>
      </c>
      <c r="G1338" s="6">
        <v>22</v>
      </c>
      <c r="H1338" s="6">
        <v>2</v>
      </c>
      <c r="I1338" s="5" t="str">
        <f>VLOOKUP(B1338,Formulas_Majors!A$2:B$1000,2,FALSE)</f>
        <v>Education</v>
      </c>
      <c r="J1338" s="5"/>
      <c r="K1338">
        <f t="shared" si="0"/>
        <v>7</v>
      </c>
      <c r="L1338" s="7">
        <f t="shared" si="1"/>
        <v>0.46666666666666667</v>
      </c>
      <c r="M1338" s="34">
        <f t="shared" si="890"/>
        <v>3</v>
      </c>
      <c r="N1338" s="34" t="str">
        <f t="shared" si="891"/>
        <v>Below Benchmark</v>
      </c>
      <c r="O1338" s="34">
        <f t="shared" si="892"/>
        <v>4</v>
      </c>
      <c r="P1338" s="34" t="str">
        <f t="shared" si="893"/>
        <v>Below Benchmark</v>
      </c>
    </row>
    <row r="1339" spans="1:16" ht="15.75" customHeight="1" x14ac:dyDescent="0.75">
      <c r="A1339" s="5" t="s">
        <v>812</v>
      </c>
      <c r="B1339" s="5" t="s">
        <v>847</v>
      </c>
      <c r="C1339" s="5" t="s">
        <v>71</v>
      </c>
      <c r="D1339" s="5" t="s">
        <v>72</v>
      </c>
      <c r="E1339" s="6">
        <v>8</v>
      </c>
      <c r="F1339" s="6">
        <v>4</v>
      </c>
      <c r="G1339" s="6">
        <v>9</v>
      </c>
      <c r="H1339" s="6">
        <v>8</v>
      </c>
      <c r="I1339" s="5" t="str">
        <f>VLOOKUP(B1339,Formulas_Majors!A$2:B$1000,2,FALSE)</f>
        <v>Engineering - Other</v>
      </c>
      <c r="J1339" s="5"/>
      <c r="K1339">
        <f t="shared" si="0"/>
        <v>1</v>
      </c>
      <c r="L1339" s="7">
        <f t="shared" si="1"/>
        <v>0.125</v>
      </c>
      <c r="M1339" s="34">
        <f>ROUND(E1339*1/3,)</f>
        <v>3</v>
      </c>
      <c r="N1339" s="34" t="str">
        <f>IF(F1339&gt;M1339,"Above Benchmark","Below Benchmark")</f>
        <v>Above Benchmark</v>
      </c>
      <c r="O1339" s="34">
        <f>ROUND(G1339*1/3,)</f>
        <v>3</v>
      </c>
      <c r="P1339" s="34" t="str">
        <f>IF(H1339&gt;O1339,"Above Benchmark", "Below Benchmark")</f>
        <v>Above Benchmark</v>
      </c>
    </row>
    <row r="1340" spans="1:16" ht="15.75" customHeight="1" x14ac:dyDescent="0.75">
      <c r="A1340" s="5" t="s">
        <v>812</v>
      </c>
      <c r="B1340" s="5" t="s">
        <v>847</v>
      </c>
      <c r="C1340" s="5" t="s">
        <v>18</v>
      </c>
      <c r="D1340" s="5" t="s">
        <v>816</v>
      </c>
      <c r="E1340" s="6">
        <v>60</v>
      </c>
      <c r="F1340" s="6">
        <v>12</v>
      </c>
      <c r="G1340" s="6">
        <v>45</v>
      </c>
      <c r="H1340" s="6">
        <v>17</v>
      </c>
      <c r="I1340" s="5" t="str">
        <f>VLOOKUP(B1340,Formulas_Majors!A$2:B$1000,2,FALSE)</f>
        <v>Engineering - Other</v>
      </c>
      <c r="J1340" s="5"/>
      <c r="K1340">
        <f t="shared" si="0"/>
        <v>-15</v>
      </c>
      <c r="L1340" s="7">
        <f t="shared" si="1"/>
        <v>-0.25</v>
      </c>
      <c r="M1340" s="34">
        <f>ROUND(E1340*1/6,)</f>
        <v>10</v>
      </c>
      <c r="N1340" s="34" t="str">
        <f>IF(F1340&gt;M1340, "Above Benchmark", "Below Benchmark")</f>
        <v>Above Benchmark</v>
      </c>
      <c r="O1340" s="34">
        <f>ROUND(G1340*1/6,)</f>
        <v>8</v>
      </c>
      <c r="P1340" s="34" t="str">
        <f>IF(H1340&gt;O1340,"Above Benchmark","Below Benchmark")</f>
        <v>Above Benchmark</v>
      </c>
    </row>
    <row r="1341" spans="1:16" ht="15.75" customHeight="1" x14ac:dyDescent="0.75">
      <c r="A1341" s="5" t="s">
        <v>848</v>
      </c>
      <c r="B1341" s="5" t="s">
        <v>849</v>
      </c>
      <c r="C1341" s="5" t="s">
        <v>14</v>
      </c>
      <c r="D1341" s="5" t="s">
        <v>23</v>
      </c>
      <c r="E1341" s="6">
        <v>47</v>
      </c>
      <c r="F1341" s="6">
        <v>10</v>
      </c>
      <c r="G1341" s="6">
        <v>45</v>
      </c>
      <c r="H1341" s="6">
        <v>17</v>
      </c>
      <c r="I1341" s="5" t="str">
        <f>VLOOKUP(B1341,Formulas_Majors!A$2:B$1000,2,FALSE)</f>
        <v>Performance and Fine Arts</v>
      </c>
      <c r="J1341" s="5"/>
      <c r="K1341">
        <f t="shared" si="0"/>
        <v>-2</v>
      </c>
      <c r="L1341" s="7">
        <f t="shared" si="1"/>
        <v>-4.2553191489361701E-2</v>
      </c>
      <c r="M1341" s="34">
        <f>ROUND(E1341*1/3,)</f>
        <v>16</v>
      </c>
      <c r="N1341" s="34" t="str">
        <f>IF(F1341&gt;M1341,"Above Benchmark","Below Benchmark")</f>
        <v>Below Benchmark</v>
      </c>
      <c r="O1341" s="34">
        <f>ROUND(G1341*1/3,)</f>
        <v>15</v>
      </c>
      <c r="P1341" s="34" t="str">
        <f>IF(H1341&gt;O1341,"Above Benchmark", "Below Benchmark")</f>
        <v>Above Benchmark</v>
      </c>
    </row>
    <row r="1342" spans="1:16" ht="15.75" customHeight="1" x14ac:dyDescent="0.75">
      <c r="A1342" s="5" t="s">
        <v>848</v>
      </c>
      <c r="B1342" s="5" t="s">
        <v>747</v>
      </c>
      <c r="C1342" s="5" t="s">
        <v>18</v>
      </c>
      <c r="D1342" s="5" t="s">
        <v>37</v>
      </c>
      <c r="E1342" s="6">
        <v>311</v>
      </c>
      <c r="F1342" s="6">
        <v>85</v>
      </c>
      <c r="G1342" s="6">
        <v>302</v>
      </c>
      <c r="H1342" s="6">
        <v>65</v>
      </c>
      <c r="I1342" s="5" t="str">
        <f>VLOOKUP(B1342,Formulas_Majors!A$2:B$1000,2,FALSE)</f>
        <v>Business-Other</v>
      </c>
      <c r="J1342" s="5"/>
      <c r="K1342">
        <f t="shared" si="0"/>
        <v>-9</v>
      </c>
      <c r="L1342" s="7">
        <f t="shared" si="1"/>
        <v>-2.8938906752411574E-2</v>
      </c>
      <c r="M1342" s="34">
        <f>ROUND(E1342*1/6,)</f>
        <v>52</v>
      </c>
      <c r="N1342" s="34" t="str">
        <f>IF(F1342&gt;M1342, "Above Benchmark", "Below Benchmark")</f>
        <v>Above Benchmark</v>
      </c>
      <c r="O1342" s="34">
        <f>ROUND(G1342*1/6,)</f>
        <v>50</v>
      </c>
      <c r="P1342" s="34" t="str">
        <f>IF(H1342&gt;O1342,"Above Benchmark","Below Benchmark")</f>
        <v>Above Benchmark</v>
      </c>
    </row>
    <row r="1343" spans="1:16" ht="15.75" customHeight="1" x14ac:dyDescent="0.75">
      <c r="A1343" s="5" t="s">
        <v>848</v>
      </c>
      <c r="B1343" s="5" t="s">
        <v>850</v>
      </c>
      <c r="C1343" s="5" t="s">
        <v>14</v>
      </c>
      <c r="D1343" s="5" t="s">
        <v>16</v>
      </c>
      <c r="E1343" s="6">
        <v>233</v>
      </c>
      <c r="F1343" s="6">
        <v>46</v>
      </c>
      <c r="G1343" s="6">
        <v>232</v>
      </c>
      <c r="H1343" s="6">
        <v>64</v>
      </c>
      <c r="I1343" s="5" t="str">
        <f>VLOOKUP(B1343,Formulas_Majors!A$2:B$1000,2,FALSE)</f>
        <v>Business-Other</v>
      </c>
      <c r="J1343" s="5"/>
      <c r="K1343">
        <f t="shared" si="0"/>
        <v>-1</v>
      </c>
      <c r="L1343" s="7">
        <f t="shared" si="1"/>
        <v>-4.2918454935622317E-3</v>
      </c>
      <c r="M1343" s="34">
        <f>ROUND(E1343*1/3,)</f>
        <v>78</v>
      </c>
      <c r="N1343" s="34" t="str">
        <f>IF(F1343&gt;M1343,"Above Benchmark","Below Benchmark")</f>
        <v>Below Benchmark</v>
      </c>
      <c r="O1343" s="34">
        <f>ROUND(G1343*1/3,)</f>
        <v>77</v>
      </c>
      <c r="P1343" s="34" t="str">
        <f>IF(H1343&gt;O1343,"Above Benchmark", "Below Benchmark")</f>
        <v>Below Benchmark</v>
      </c>
    </row>
    <row r="1344" spans="1:16" ht="15.75" customHeight="1" x14ac:dyDescent="0.75">
      <c r="A1344" s="5" t="s">
        <v>848</v>
      </c>
      <c r="B1344" s="5" t="s">
        <v>851</v>
      </c>
      <c r="C1344" s="5" t="s">
        <v>18</v>
      </c>
      <c r="D1344" s="5" t="s">
        <v>21</v>
      </c>
      <c r="E1344" s="6">
        <v>128</v>
      </c>
      <c r="F1344" s="6">
        <v>29</v>
      </c>
      <c r="G1344" s="6">
        <v>124</v>
      </c>
      <c r="H1344" s="6">
        <v>38</v>
      </c>
      <c r="I1344" s="5" t="str">
        <f>VLOOKUP(B1344,Formulas_Majors!A$2:B$1000,2,FALSE)</f>
        <v>Communications/Media</v>
      </c>
      <c r="J1344" s="5"/>
      <c r="K1344">
        <f t="shared" si="0"/>
        <v>-4</v>
      </c>
      <c r="L1344" s="7">
        <f t="shared" si="1"/>
        <v>-3.125E-2</v>
      </c>
      <c r="M1344" s="34">
        <f>ROUND(E1344*1/6,)</f>
        <v>21</v>
      </c>
      <c r="N1344" s="34" t="str">
        <f>IF(F1344&gt;M1344, "Above Benchmark", "Below Benchmark")</f>
        <v>Above Benchmark</v>
      </c>
      <c r="O1344" s="34">
        <f>ROUND(G1344*1/6,)</f>
        <v>21</v>
      </c>
      <c r="P1344" s="34" t="str">
        <f>IF(H1344&gt;O1344,"Above Benchmark","Below Benchmark")</f>
        <v>Above Benchmark</v>
      </c>
    </row>
    <row r="1345" spans="1:16" ht="15.75" customHeight="1" x14ac:dyDescent="0.75">
      <c r="A1345" s="5" t="s">
        <v>848</v>
      </c>
      <c r="B1345" s="5" t="s">
        <v>852</v>
      </c>
      <c r="C1345" s="5" t="s">
        <v>14</v>
      </c>
      <c r="D1345" s="5" t="s">
        <v>16</v>
      </c>
      <c r="E1345" s="6">
        <v>97</v>
      </c>
      <c r="F1345" s="6">
        <v>20</v>
      </c>
      <c r="G1345" s="6">
        <v>175</v>
      </c>
      <c r="H1345" s="6">
        <v>48</v>
      </c>
      <c r="I1345" s="5" t="str">
        <f>VLOOKUP(B1345,Formulas_Majors!A$2:B$1000,2,FALSE)</f>
        <v>Tech</v>
      </c>
      <c r="J1345" s="5"/>
      <c r="K1345">
        <f t="shared" si="0"/>
        <v>78</v>
      </c>
      <c r="L1345" s="7">
        <f t="shared" si="1"/>
        <v>0.80412371134020622</v>
      </c>
      <c r="M1345" s="34">
        <f t="shared" ref="M1345:M1346" si="894">ROUND(E1345*1/3,)</f>
        <v>32</v>
      </c>
      <c r="N1345" s="34" t="str">
        <f t="shared" ref="N1345:N1346" si="895">IF(F1345&gt;M1345,"Above Benchmark","Below Benchmark")</f>
        <v>Below Benchmark</v>
      </c>
      <c r="O1345" s="34">
        <f t="shared" ref="O1345:O1346" si="896">ROUND(G1345*1/3,)</f>
        <v>58</v>
      </c>
      <c r="P1345" s="34" t="str">
        <f t="shared" ref="P1345:P1346" si="897">IF(H1345&gt;O1345,"Above Benchmark", "Below Benchmark")</f>
        <v>Below Benchmark</v>
      </c>
    </row>
    <row r="1346" spans="1:16" ht="15.75" customHeight="1" x14ac:dyDescent="0.75">
      <c r="A1346" s="5" t="s">
        <v>848</v>
      </c>
      <c r="B1346" s="5" t="s">
        <v>853</v>
      </c>
      <c r="C1346" s="5" t="s">
        <v>14</v>
      </c>
      <c r="D1346" s="5" t="s">
        <v>16</v>
      </c>
      <c r="E1346" s="6">
        <v>59</v>
      </c>
      <c r="F1346" s="6">
        <v>11</v>
      </c>
      <c r="G1346" s="6">
        <v>60</v>
      </c>
      <c r="H1346" s="6">
        <v>8</v>
      </c>
      <c r="I1346" s="5" t="str">
        <f>VLOOKUP(B1346,Formulas_Majors!A$2:B$1000,2,FALSE)</f>
        <v>Health</v>
      </c>
      <c r="J1346" s="5"/>
      <c r="K1346">
        <f t="shared" si="0"/>
        <v>1</v>
      </c>
      <c r="L1346" s="7">
        <f t="shared" si="1"/>
        <v>1.6949152542372881E-2</v>
      </c>
      <c r="M1346" s="34">
        <f t="shared" si="894"/>
        <v>20</v>
      </c>
      <c r="N1346" s="34" t="str">
        <f t="shared" si="895"/>
        <v>Below Benchmark</v>
      </c>
      <c r="O1346" s="34">
        <f t="shared" si="896"/>
        <v>20</v>
      </c>
      <c r="P1346" s="34" t="str">
        <f t="shared" si="897"/>
        <v>Below Benchmark</v>
      </c>
    </row>
    <row r="1347" spans="1:16" ht="15.75" customHeight="1" x14ac:dyDescent="0.75">
      <c r="A1347" s="5" t="s">
        <v>848</v>
      </c>
      <c r="B1347" s="5" t="s">
        <v>854</v>
      </c>
      <c r="C1347" s="5" t="s">
        <v>73</v>
      </c>
      <c r="D1347" s="5" t="s">
        <v>158</v>
      </c>
      <c r="E1347" s="6">
        <v>12</v>
      </c>
      <c r="F1347" s="6">
        <v>4</v>
      </c>
      <c r="G1347" s="6">
        <v>11</v>
      </c>
      <c r="H1347" s="6">
        <v>4</v>
      </c>
      <c r="I1347" s="5" t="str">
        <f>VLOOKUP(B1347,Formulas_Majors!A$2:B$1000,2,FALSE)</f>
        <v>Health</v>
      </c>
      <c r="J1347" s="5"/>
      <c r="K1347">
        <f t="shared" si="0"/>
        <v>-1</v>
      </c>
      <c r="L1347" s="7">
        <f t="shared" si="1"/>
        <v>-8.3333333333333329E-2</v>
      </c>
      <c r="M1347" s="37"/>
      <c r="N1347" s="37"/>
      <c r="O1347" s="38"/>
      <c r="P1347" s="38"/>
    </row>
    <row r="1348" spans="1:16" ht="15.75" customHeight="1" x14ac:dyDescent="0.75">
      <c r="A1348" s="5" t="s">
        <v>848</v>
      </c>
      <c r="B1348" s="5" t="s">
        <v>854</v>
      </c>
      <c r="C1348" s="5" t="s">
        <v>18</v>
      </c>
      <c r="D1348" s="5" t="s">
        <v>21</v>
      </c>
      <c r="E1348" s="6">
        <v>70</v>
      </c>
      <c r="F1348" s="6">
        <v>8</v>
      </c>
      <c r="G1348" s="6">
        <v>71</v>
      </c>
      <c r="H1348" s="6">
        <v>14</v>
      </c>
      <c r="I1348" s="5" t="str">
        <f>VLOOKUP(B1348,Formulas_Majors!A$2:B$1000,2,FALSE)</f>
        <v>Health</v>
      </c>
      <c r="J1348" s="5"/>
      <c r="K1348">
        <f t="shared" si="0"/>
        <v>1</v>
      </c>
      <c r="L1348" s="7">
        <f t="shared" si="1"/>
        <v>1.4285714285714285E-2</v>
      </c>
      <c r="M1348" s="34">
        <f>ROUND(E1348*1/6,)</f>
        <v>12</v>
      </c>
      <c r="N1348" s="34" t="str">
        <f>IF(F1348&gt;M1348, "Above Benchmark", "Below Benchmark")</f>
        <v>Below Benchmark</v>
      </c>
      <c r="O1348" s="34">
        <f>ROUND(G1348*1/6,)</f>
        <v>12</v>
      </c>
      <c r="P1348" s="34" t="str">
        <f>IF(H1348&gt;O1348,"Above Benchmark","Below Benchmark")</f>
        <v>Above Benchmark</v>
      </c>
    </row>
    <row r="1349" spans="1:16" ht="15.75" customHeight="1" x14ac:dyDescent="0.75">
      <c r="A1349" s="5" t="s">
        <v>848</v>
      </c>
      <c r="B1349" s="5" t="s">
        <v>854</v>
      </c>
      <c r="C1349" s="5" t="s">
        <v>14</v>
      </c>
      <c r="D1349" s="5" t="s">
        <v>23</v>
      </c>
      <c r="E1349" s="6">
        <v>74</v>
      </c>
      <c r="F1349" s="6">
        <v>21</v>
      </c>
      <c r="G1349" s="6">
        <v>80</v>
      </c>
      <c r="H1349" s="6">
        <v>23</v>
      </c>
      <c r="I1349" s="5" t="str">
        <f>VLOOKUP(B1349,Formulas_Majors!A$2:B$1000,2,FALSE)</f>
        <v>Health</v>
      </c>
      <c r="J1349" s="5"/>
      <c r="K1349">
        <f t="shared" si="0"/>
        <v>6</v>
      </c>
      <c r="L1349" s="7">
        <f t="shared" si="1"/>
        <v>8.1081081081081086E-2</v>
      </c>
      <c r="M1349" s="34">
        <f>ROUND(E1349*1/3,)</f>
        <v>25</v>
      </c>
      <c r="N1349" s="34" t="str">
        <f>IF(F1349&gt;M1349,"Above Benchmark","Below Benchmark")</f>
        <v>Below Benchmark</v>
      </c>
      <c r="O1349" s="34">
        <f>ROUND(G1349*1/3,)</f>
        <v>27</v>
      </c>
      <c r="P1349" s="34" t="str">
        <f>IF(H1349&gt;O1349,"Above Benchmark", "Below Benchmark")</f>
        <v>Below Benchmark</v>
      </c>
    </row>
    <row r="1350" spans="1:16" ht="15.75" customHeight="1" x14ac:dyDescent="0.75">
      <c r="A1350" s="5" t="s">
        <v>848</v>
      </c>
      <c r="B1350" s="5" t="s">
        <v>855</v>
      </c>
      <c r="C1350" s="5" t="s">
        <v>73</v>
      </c>
      <c r="D1350" s="5" t="s">
        <v>642</v>
      </c>
      <c r="E1350" s="6">
        <v>1</v>
      </c>
      <c r="F1350" s="6">
        <v>0</v>
      </c>
      <c r="G1350" s="6">
        <v>0</v>
      </c>
      <c r="H1350" s="6">
        <v>0</v>
      </c>
      <c r="I1350" s="5" t="str">
        <f>VLOOKUP(B1350,Formulas_Majors!A$2:B$1000,2,FALSE)</f>
        <v>Business-Other</v>
      </c>
      <c r="J1350" s="5"/>
      <c r="K1350">
        <f t="shared" si="0"/>
        <v>-1</v>
      </c>
      <c r="L1350" s="7">
        <f t="shared" si="1"/>
        <v>-1</v>
      </c>
      <c r="M1350" s="37"/>
      <c r="N1350" s="37"/>
      <c r="O1350" s="38"/>
      <c r="P1350" s="38"/>
    </row>
    <row r="1351" spans="1:16" ht="15.75" customHeight="1" x14ac:dyDescent="0.75">
      <c r="A1351" s="5" t="s">
        <v>848</v>
      </c>
      <c r="B1351" s="5" t="s">
        <v>856</v>
      </c>
      <c r="C1351" s="5" t="s">
        <v>18</v>
      </c>
      <c r="D1351" s="5" t="s">
        <v>37</v>
      </c>
      <c r="E1351" s="6">
        <v>213</v>
      </c>
      <c r="F1351" s="6">
        <v>45</v>
      </c>
      <c r="G1351" s="6">
        <v>190</v>
      </c>
      <c r="H1351" s="6">
        <v>52</v>
      </c>
      <c r="I1351" s="5" t="str">
        <f>VLOOKUP(B1351,Formulas_Majors!A$2:B$1000,2,FALSE)</f>
        <v>Health</v>
      </c>
      <c r="J1351" s="5"/>
      <c r="K1351">
        <f t="shared" si="0"/>
        <v>-23</v>
      </c>
      <c r="L1351" s="7">
        <f t="shared" si="1"/>
        <v>-0.107981220657277</v>
      </c>
      <c r="M1351" s="34">
        <f t="shared" ref="M1351:M1353" si="898">ROUND(E1351*1/6,)</f>
        <v>36</v>
      </c>
      <c r="N1351" s="34" t="str">
        <f t="shared" ref="N1351:N1353" si="899">IF(F1351&gt;M1351, "Above Benchmark", "Below Benchmark")</f>
        <v>Above Benchmark</v>
      </c>
      <c r="O1351" s="34">
        <f t="shared" ref="O1351:O1353" si="900">ROUND(G1351*1/6,)</f>
        <v>32</v>
      </c>
      <c r="P1351" s="34" t="str">
        <f t="shared" ref="P1351:P1353" si="901">IF(H1351&gt;O1351,"Above Benchmark","Below Benchmark")</f>
        <v>Above Benchmark</v>
      </c>
    </row>
    <row r="1352" spans="1:16" ht="15.75" customHeight="1" x14ac:dyDescent="0.75">
      <c r="A1352" s="5" t="s">
        <v>848</v>
      </c>
      <c r="B1352" s="5" t="s">
        <v>762</v>
      </c>
      <c r="C1352" s="5" t="s">
        <v>18</v>
      </c>
      <c r="D1352" s="5" t="s">
        <v>37</v>
      </c>
      <c r="E1352" s="6">
        <v>109</v>
      </c>
      <c r="F1352" s="6">
        <v>0</v>
      </c>
      <c r="G1352" s="6">
        <v>185</v>
      </c>
      <c r="H1352" s="6">
        <v>0</v>
      </c>
      <c r="I1352" s="5" t="str">
        <f>VLOOKUP(B1352,Formulas_Majors!A$2:B$1000,2,FALSE)</f>
        <v>Health</v>
      </c>
      <c r="J1352" s="5"/>
      <c r="K1352">
        <f t="shared" si="0"/>
        <v>76</v>
      </c>
      <c r="L1352" s="7">
        <f t="shared" si="1"/>
        <v>0.69724770642201839</v>
      </c>
      <c r="M1352" s="34">
        <f t="shared" si="898"/>
        <v>18</v>
      </c>
      <c r="N1352" s="34" t="str">
        <f t="shared" si="899"/>
        <v>Below Benchmark</v>
      </c>
      <c r="O1352" s="34">
        <f t="shared" si="900"/>
        <v>31</v>
      </c>
      <c r="P1352" s="34" t="str">
        <f t="shared" si="901"/>
        <v>Below Benchmark</v>
      </c>
    </row>
    <row r="1353" spans="1:16" ht="15.75" customHeight="1" x14ac:dyDescent="0.75">
      <c r="A1353" s="5" t="s">
        <v>848</v>
      </c>
      <c r="B1353" s="5" t="s">
        <v>857</v>
      </c>
      <c r="C1353" s="5" t="s">
        <v>18</v>
      </c>
      <c r="D1353" s="5" t="s">
        <v>21</v>
      </c>
      <c r="E1353" s="6">
        <v>52</v>
      </c>
      <c r="F1353" s="6">
        <v>9</v>
      </c>
      <c r="G1353" s="6">
        <v>60</v>
      </c>
      <c r="H1353" s="6">
        <v>8</v>
      </c>
      <c r="I1353" s="5" t="str">
        <f>VLOOKUP(B1353,Formulas_Majors!A$2:B$1000,2,FALSE)</f>
        <v>Liberal Arts</v>
      </c>
      <c r="J1353" s="5"/>
      <c r="K1353">
        <f t="shared" si="0"/>
        <v>8</v>
      </c>
      <c r="L1353" s="7">
        <f t="shared" si="1"/>
        <v>0.15384615384615385</v>
      </c>
      <c r="M1353" s="34">
        <f t="shared" si="898"/>
        <v>9</v>
      </c>
      <c r="N1353" s="34" t="str">
        <f t="shared" si="899"/>
        <v>Below Benchmark</v>
      </c>
      <c r="O1353" s="34">
        <f t="shared" si="900"/>
        <v>10</v>
      </c>
      <c r="P1353" s="34" t="str">
        <f t="shared" si="901"/>
        <v>Below Benchmark</v>
      </c>
    </row>
    <row r="1354" spans="1:16" ht="15.75" customHeight="1" x14ac:dyDescent="0.75">
      <c r="A1354" s="5" t="s">
        <v>848</v>
      </c>
      <c r="B1354" s="5" t="s">
        <v>858</v>
      </c>
      <c r="C1354" s="5" t="s">
        <v>73</v>
      </c>
      <c r="D1354" s="5" t="s">
        <v>158</v>
      </c>
      <c r="E1354" s="6">
        <v>61</v>
      </c>
      <c r="F1354" s="6">
        <v>14</v>
      </c>
      <c r="G1354" s="6">
        <v>44</v>
      </c>
      <c r="H1354" s="6">
        <v>28</v>
      </c>
      <c r="I1354" s="5" t="str">
        <f>VLOOKUP(B1354,Formulas_Majors!A$2:B$1000,2,FALSE)</f>
        <v>Law</v>
      </c>
      <c r="J1354" s="5"/>
      <c r="K1354">
        <f t="shared" si="0"/>
        <v>-17</v>
      </c>
      <c r="L1354" s="7">
        <f t="shared" si="1"/>
        <v>-0.27868852459016391</v>
      </c>
      <c r="M1354" s="37"/>
      <c r="N1354" s="37"/>
      <c r="O1354" s="38"/>
      <c r="P1354" s="38"/>
    </row>
    <row r="1355" spans="1:16" ht="15.75" customHeight="1" x14ac:dyDescent="0.75">
      <c r="A1355" s="5" t="s">
        <v>848</v>
      </c>
      <c r="B1355" s="5" t="s">
        <v>859</v>
      </c>
      <c r="C1355" s="5" t="s">
        <v>18</v>
      </c>
      <c r="D1355" s="5" t="s">
        <v>37</v>
      </c>
      <c r="E1355" s="6">
        <v>174</v>
      </c>
      <c r="F1355" s="6">
        <v>32</v>
      </c>
      <c r="G1355" s="6">
        <v>215</v>
      </c>
      <c r="H1355" s="6">
        <v>26</v>
      </c>
      <c r="I1355" s="5" t="str">
        <f>VLOOKUP(B1355,Formulas_Majors!A$2:B$1000,2,FALSE)</f>
        <v>Tech</v>
      </c>
      <c r="J1355" s="5"/>
      <c r="K1355">
        <f t="shared" si="0"/>
        <v>41</v>
      </c>
      <c r="L1355" s="7">
        <f t="shared" si="1"/>
        <v>0.23563218390804597</v>
      </c>
      <c r="M1355" s="34">
        <f>ROUND(E1355*1/6,)</f>
        <v>29</v>
      </c>
      <c r="N1355" s="34" t="str">
        <f>IF(F1355&gt;M1355, "Above Benchmark", "Below Benchmark")</f>
        <v>Above Benchmark</v>
      </c>
      <c r="O1355" s="34">
        <f>ROUND(G1355*1/6,)</f>
        <v>36</v>
      </c>
      <c r="P1355" s="34" t="str">
        <f>IF(H1355&gt;O1355,"Above Benchmark","Below Benchmark")</f>
        <v>Below Benchmark</v>
      </c>
    </row>
    <row r="1356" spans="1:16" ht="15.75" customHeight="1" x14ac:dyDescent="0.75">
      <c r="A1356" s="5" t="s">
        <v>848</v>
      </c>
      <c r="B1356" s="5" t="s">
        <v>860</v>
      </c>
      <c r="C1356" s="5" t="s">
        <v>73</v>
      </c>
      <c r="D1356" s="5" t="s">
        <v>642</v>
      </c>
      <c r="E1356" s="6">
        <v>1</v>
      </c>
      <c r="F1356" s="6">
        <v>0</v>
      </c>
      <c r="G1356" s="6">
        <v>0</v>
      </c>
      <c r="H1356" s="6">
        <v>0</v>
      </c>
      <c r="I1356" s="5" t="str">
        <f>VLOOKUP(B1356,Formulas_Majors!A$2:B$1000,2,FALSE)</f>
        <v>Others</v>
      </c>
      <c r="J1356" s="5"/>
      <c r="K1356">
        <f t="shared" si="0"/>
        <v>-1</v>
      </c>
      <c r="L1356" s="7">
        <f t="shared" si="1"/>
        <v>-1</v>
      </c>
      <c r="M1356" s="37"/>
      <c r="N1356" s="37"/>
      <c r="O1356" s="38"/>
      <c r="P1356" s="38"/>
    </row>
    <row r="1357" spans="1:16" ht="15.75" customHeight="1" x14ac:dyDescent="0.75">
      <c r="A1357" s="5" t="s">
        <v>848</v>
      </c>
      <c r="B1357" s="5" t="s">
        <v>52</v>
      </c>
      <c r="C1357" s="5" t="s">
        <v>73</v>
      </c>
      <c r="D1357" s="5" t="s">
        <v>158</v>
      </c>
      <c r="E1357" s="6">
        <v>15</v>
      </c>
      <c r="F1357" s="6">
        <v>11</v>
      </c>
      <c r="G1357" s="6">
        <v>23</v>
      </c>
      <c r="H1357" s="6">
        <v>15</v>
      </c>
      <c r="I1357" s="5" t="str">
        <f>VLOOKUP(B1357,Formulas_Majors!A$2:B$1000,2,FALSE)</f>
        <v>Business-Other</v>
      </c>
      <c r="J1357" s="5"/>
      <c r="K1357">
        <f t="shared" si="0"/>
        <v>8</v>
      </c>
      <c r="L1357" s="7">
        <f t="shared" si="1"/>
        <v>0.53333333333333333</v>
      </c>
      <c r="M1357" s="37"/>
      <c r="N1357" s="37"/>
      <c r="O1357" s="38"/>
      <c r="P1357" s="38"/>
    </row>
    <row r="1358" spans="1:16" ht="15.75" customHeight="1" x14ac:dyDescent="0.75">
      <c r="A1358" s="5" t="s">
        <v>848</v>
      </c>
      <c r="B1358" s="5" t="s">
        <v>861</v>
      </c>
      <c r="C1358" s="5" t="s">
        <v>73</v>
      </c>
      <c r="D1358" s="5" t="s">
        <v>74</v>
      </c>
      <c r="E1358" s="6">
        <v>34</v>
      </c>
      <c r="F1358" s="6">
        <v>0</v>
      </c>
      <c r="G1358" s="6">
        <v>19</v>
      </c>
      <c r="H1358" s="6">
        <v>17</v>
      </c>
      <c r="I1358" s="5" t="str">
        <f>VLOOKUP(B1358,Formulas_Majors!A$2:B$1000,2,FALSE)</f>
        <v>Health</v>
      </c>
      <c r="J1358" s="5"/>
      <c r="K1358">
        <f t="shared" si="0"/>
        <v>-15</v>
      </c>
      <c r="L1358" s="7">
        <f t="shared" si="1"/>
        <v>-0.44117647058823528</v>
      </c>
      <c r="M1358" s="37"/>
      <c r="N1358" s="37"/>
      <c r="O1358" s="38"/>
      <c r="P1358" s="38"/>
    </row>
    <row r="1359" spans="1:16" ht="15.75" customHeight="1" x14ac:dyDescent="0.75">
      <c r="A1359" s="5" t="s">
        <v>848</v>
      </c>
      <c r="B1359" s="5" t="s">
        <v>777</v>
      </c>
      <c r="C1359" s="5" t="s">
        <v>18</v>
      </c>
      <c r="D1359" s="5" t="s">
        <v>37</v>
      </c>
      <c r="E1359" s="6">
        <v>490</v>
      </c>
      <c r="F1359" s="6">
        <v>119</v>
      </c>
      <c r="G1359" s="6">
        <v>525</v>
      </c>
      <c r="H1359" s="6">
        <v>147</v>
      </c>
      <c r="I1359" s="5" t="str">
        <f>VLOOKUP(B1359,Formulas_Majors!A$2:B$1000,2,FALSE)</f>
        <v>Nursing</v>
      </c>
      <c r="J1359" s="5"/>
      <c r="K1359">
        <f t="shared" si="0"/>
        <v>35</v>
      </c>
      <c r="L1359" s="7">
        <f t="shared" si="1"/>
        <v>7.1428571428571425E-2</v>
      </c>
      <c r="M1359" s="34">
        <f t="shared" ref="M1359:M1363" si="902">ROUND(E1359*1/6,)</f>
        <v>82</v>
      </c>
      <c r="N1359" s="34" t="str">
        <f t="shared" ref="N1359:N1363" si="903">IF(F1359&gt;M1359, "Above Benchmark", "Below Benchmark")</f>
        <v>Above Benchmark</v>
      </c>
      <c r="O1359" s="34">
        <f t="shared" ref="O1359:O1363" si="904">ROUND(G1359*1/6,)</f>
        <v>88</v>
      </c>
      <c r="P1359" s="34" t="str">
        <f t="shared" ref="P1359:P1363" si="905">IF(H1359&gt;O1359,"Above Benchmark","Below Benchmark")</f>
        <v>Above Benchmark</v>
      </c>
    </row>
    <row r="1360" spans="1:16" ht="15.75" customHeight="1" x14ac:dyDescent="0.75">
      <c r="A1360" s="5" t="s">
        <v>848</v>
      </c>
      <c r="B1360" s="5" t="s">
        <v>577</v>
      </c>
      <c r="C1360" s="5" t="s">
        <v>18</v>
      </c>
      <c r="D1360" s="5" t="s">
        <v>37</v>
      </c>
      <c r="E1360" s="6">
        <v>13</v>
      </c>
      <c r="F1360" s="6">
        <v>0</v>
      </c>
      <c r="G1360" s="6">
        <v>0</v>
      </c>
      <c r="H1360" s="6">
        <v>0</v>
      </c>
      <c r="I1360" s="5" t="str">
        <f>VLOOKUP(B1360,Formulas_Majors!A$2:B$1000,2,FALSE)</f>
        <v>Nursing</v>
      </c>
      <c r="J1360" s="5"/>
      <c r="K1360">
        <f t="shared" si="0"/>
        <v>-13</v>
      </c>
      <c r="L1360" s="7">
        <f t="shared" si="1"/>
        <v>-1</v>
      </c>
      <c r="M1360" s="34">
        <f t="shared" si="902"/>
        <v>2</v>
      </c>
      <c r="N1360" s="34" t="str">
        <f t="shared" si="903"/>
        <v>Below Benchmark</v>
      </c>
      <c r="O1360" s="34">
        <f t="shared" si="904"/>
        <v>0</v>
      </c>
      <c r="P1360" s="34" t="str">
        <f t="shared" si="905"/>
        <v>Below Benchmark</v>
      </c>
    </row>
    <row r="1361" spans="1:16" ht="15.75" customHeight="1" x14ac:dyDescent="0.75">
      <c r="A1361" s="5" t="s">
        <v>848</v>
      </c>
      <c r="B1361" s="5" t="s">
        <v>577</v>
      </c>
      <c r="C1361" s="5" t="s">
        <v>18</v>
      </c>
      <c r="D1361" s="5" t="s">
        <v>37</v>
      </c>
      <c r="E1361" s="6">
        <v>1</v>
      </c>
      <c r="F1361" s="6">
        <v>0</v>
      </c>
      <c r="G1361" s="6">
        <v>2</v>
      </c>
      <c r="H1361" s="6">
        <v>0</v>
      </c>
      <c r="I1361" s="5" t="str">
        <f>VLOOKUP(B1361,Formulas_Majors!A$2:B$1000,2,FALSE)</f>
        <v>Nursing</v>
      </c>
      <c r="J1361" s="5"/>
      <c r="K1361">
        <f t="shared" si="0"/>
        <v>1</v>
      </c>
      <c r="L1361" s="7">
        <f t="shared" si="1"/>
        <v>1</v>
      </c>
      <c r="M1361" s="34">
        <f t="shared" si="902"/>
        <v>0</v>
      </c>
      <c r="N1361" s="34" t="str">
        <f t="shared" si="903"/>
        <v>Below Benchmark</v>
      </c>
      <c r="O1361" s="34">
        <f t="shared" si="904"/>
        <v>0</v>
      </c>
      <c r="P1361" s="34" t="str">
        <f t="shared" si="905"/>
        <v>Below Benchmark</v>
      </c>
    </row>
    <row r="1362" spans="1:16" ht="15.75" customHeight="1" x14ac:dyDescent="0.75">
      <c r="A1362" s="5" t="s">
        <v>848</v>
      </c>
      <c r="B1362" s="5" t="s">
        <v>862</v>
      </c>
      <c r="C1362" s="5" t="s">
        <v>18</v>
      </c>
      <c r="D1362" s="5" t="s">
        <v>37</v>
      </c>
      <c r="E1362" s="6">
        <v>8</v>
      </c>
      <c r="F1362" s="6">
        <v>0</v>
      </c>
      <c r="G1362" s="6">
        <v>8</v>
      </c>
      <c r="H1362" s="6">
        <v>0</v>
      </c>
      <c r="I1362" s="5" t="str">
        <f>VLOOKUP(B1362,Formulas_Majors!A$2:B$1000,2,FALSE)</f>
        <v>Nursing</v>
      </c>
      <c r="J1362" s="5"/>
      <c r="K1362">
        <f t="shared" si="0"/>
        <v>0</v>
      </c>
      <c r="L1362" s="7">
        <f t="shared" si="1"/>
        <v>0</v>
      </c>
      <c r="M1362" s="34">
        <f t="shared" si="902"/>
        <v>1</v>
      </c>
      <c r="N1362" s="34" t="str">
        <f t="shared" si="903"/>
        <v>Below Benchmark</v>
      </c>
      <c r="O1362" s="34">
        <f t="shared" si="904"/>
        <v>1</v>
      </c>
      <c r="P1362" s="34" t="str">
        <f t="shared" si="905"/>
        <v>Below Benchmark</v>
      </c>
    </row>
    <row r="1363" spans="1:16" ht="15.75" customHeight="1" x14ac:dyDescent="0.75">
      <c r="A1363" s="5" t="s">
        <v>848</v>
      </c>
      <c r="B1363" s="5" t="s">
        <v>862</v>
      </c>
      <c r="C1363" s="5" t="s">
        <v>18</v>
      </c>
      <c r="D1363" s="5" t="s">
        <v>37</v>
      </c>
      <c r="E1363" s="6">
        <v>5</v>
      </c>
      <c r="F1363" s="6">
        <v>0</v>
      </c>
      <c r="G1363" s="6">
        <v>3</v>
      </c>
      <c r="H1363" s="6">
        <v>0</v>
      </c>
      <c r="I1363" s="5" t="str">
        <f>VLOOKUP(B1363,Formulas_Majors!A$2:B$1000,2,FALSE)</f>
        <v>Nursing</v>
      </c>
      <c r="J1363" s="5"/>
      <c r="K1363">
        <f t="shared" si="0"/>
        <v>-2</v>
      </c>
      <c r="L1363" s="7">
        <f t="shared" si="1"/>
        <v>-0.4</v>
      </c>
      <c r="M1363" s="34">
        <f t="shared" si="902"/>
        <v>1</v>
      </c>
      <c r="N1363" s="34" t="str">
        <f t="shared" si="903"/>
        <v>Below Benchmark</v>
      </c>
      <c r="O1363" s="34">
        <f t="shared" si="904"/>
        <v>1</v>
      </c>
      <c r="P1363" s="34" t="str">
        <f t="shared" si="905"/>
        <v>Below Benchmark</v>
      </c>
    </row>
    <row r="1364" spans="1:16" ht="15.75" customHeight="1" x14ac:dyDescent="0.75">
      <c r="A1364" s="5" t="s">
        <v>848</v>
      </c>
      <c r="B1364" s="5" t="s">
        <v>863</v>
      </c>
      <c r="C1364" s="5" t="s">
        <v>73</v>
      </c>
      <c r="D1364" s="5" t="s">
        <v>864</v>
      </c>
      <c r="E1364" s="6">
        <v>1</v>
      </c>
      <c r="F1364" s="6">
        <v>0</v>
      </c>
      <c r="G1364" s="6">
        <v>1</v>
      </c>
      <c r="H1364" s="6">
        <v>0</v>
      </c>
      <c r="I1364" s="5" t="str">
        <f>VLOOKUP(B1364,Formulas_Majors!A$2:B$1000,2,FALSE)</f>
        <v>Nursing</v>
      </c>
      <c r="J1364" s="5"/>
      <c r="K1364">
        <f t="shared" si="0"/>
        <v>0</v>
      </c>
      <c r="L1364" s="7">
        <f t="shared" si="1"/>
        <v>0</v>
      </c>
      <c r="M1364" s="37"/>
      <c r="N1364" s="37"/>
      <c r="O1364" s="38"/>
      <c r="P1364" s="38"/>
    </row>
    <row r="1365" spans="1:16" ht="15.75" customHeight="1" x14ac:dyDescent="0.75">
      <c r="A1365" s="5" t="s">
        <v>848</v>
      </c>
      <c r="B1365" s="5" t="s">
        <v>865</v>
      </c>
      <c r="C1365" s="5" t="s">
        <v>14</v>
      </c>
      <c r="D1365" s="5" t="s">
        <v>16</v>
      </c>
      <c r="E1365" s="6">
        <v>8</v>
      </c>
      <c r="F1365" s="6">
        <v>0</v>
      </c>
      <c r="G1365" s="6">
        <v>8</v>
      </c>
      <c r="H1365" s="6">
        <v>0</v>
      </c>
      <c r="I1365" s="5" t="str">
        <f>VLOOKUP(B1365,Formulas_Majors!A$2:B$1000,2,FALSE)</f>
        <v>Nursing</v>
      </c>
      <c r="J1365" s="5"/>
      <c r="K1365">
        <f t="shared" si="0"/>
        <v>0</v>
      </c>
      <c r="L1365" s="7">
        <f t="shared" si="1"/>
        <v>0</v>
      </c>
      <c r="M1365" s="34">
        <f t="shared" ref="M1365:M1370" si="906">ROUND(E1365*1/3,)</f>
        <v>3</v>
      </c>
      <c r="N1365" s="34" t="str">
        <f t="shared" ref="N1365:N1370" si="907">IF(F1365&gt;M1365,"Above Benchmark","Below Benchmark")</f>
        <v>Below Benchmark</v>
      </c>
      <c r="O1365" s="34">
        <f t="shared" ref="O1365:O1370" si="908">ROUND(G1365*1/3,)</f>
        <v>3</v>
      </c>
      <c r="P1365" s="34" t="str">
        <f t="shared" ref="P1365:P1370" si="909">IF(H1365&gt;O1365,"Above Benchmark", "Below Benchmark")</f>
        <v>Below Benchmark</v>
      </c>
    </row>
    <row r="1366" spans="1:16" ht="15.75" customHeight="1" x14ac:dyDescent="0.75">
      <c r="A1366" s="5" t="s">
        <v>848</v>
      </c>
      <c r="B1366" s="5" t="s">
        <v>865</v>
      </c>
      <c r="C1366" s="5" t="s">
        <v>14</v>
      </c>
      <c r="D1366" s="5" t="s">
        <v>16</v>
      </c>
      <c r="E1366" s="6">
        <v>26</v>
      </c>
      <c r="F1366" s="6">
        <v>0</v>
      </c>
      <c r="G1366" s="6">
        <v>47</v>
      </c>
      <c r="H1366" s="6">
        <v>0</v>
      </c>
      <c r="I1366" s="5" t="str">
        <f>VLOOKUP(B1366,Formulas_Majors!A$2:B$1000,2,FALSE)</f>
        <v>Nursing</v>
      </c>
      <c r="J1366" s="5"/>
      <c r="K1366">
        <f t="shared" si="0"/>
        <v>21</v>
      </c>
      <c r="L1366" s="7">
        <f t="shared" si="1"/>
        <v>0.80769230769230771</v>
      </c>
      <c r="M1366" s="34">
        <f t="shared" si="906"/>
        <v>9</v>
      </c>
      <c r="N1366" s="34" t="str">
        <f t="shared" si="907"/>
        <v>Below Benchmark</v>
      </c>
      <c r="O1366" s="34">
        <f t="shared" si="908"/>
        <v>16</v>
      </c>
      <c r="P1366" s="34" t="str">
        <f t="shared" si="909"/>
        <v>Below Benchmark</v>
      </c>
    </row>
    <row r="1367" spans="1:16" ht="15.75" customHeight="1" x14ac:dyDescent="0.75">
      <c r="A1367" s="5" t="s">
        <v>848</v>
      </c>
      <c r="B1367" s="5" t="s">
        <v>866</v>
      </c>
      <c r="C1367" s="5" t="s">
        <v>14</v>
      </c>
      <c r="D1367" s="5" t="s">
        <v>16</v>
      </c>
      <c r="E1367" s="6">
        <v>1</v>
      </c>
      <c r="F1367" s="6">
        <v>0</v>
      </c>
      <c r="G1367" s="6">
        <v>2</v>
      </c>
      <c r="H1367" s="6">
        <v>0</v>
      </c>
      <c r="I1367" s="5" t="str">
        <f>VLOOKUP(B1367,Formulas_Majors!A$2:B$1000,2,FALSE)</f>
        <v>Nursing</v>
      </c>
      <c r="J1367" s="5"/>
      <c r="K1367">
        <f t="shared" si="0"/>
        <v>1</v>
      </c>
      <c r="L1367" s="7">
        <f t="shared" si="1"/>
        <v>1</v>
      </c>
      <c r="M1367" s="34">
        <f t="shared" si="906"/>
        <v>0</v>
      </c>
      <c r="N1367" s="34" t="str">
        <f t="shared" si="907"/>
        <v>Below Benchmark</v>
      </c>
      <c r="O1367" s="34">
        <f t="shared" si="908"/>
        <v>1</v>
      </c>
      <c r="P1367" s="34" t="str">
        <f t="shared" si="909"/>
        <v>Below Benchmark</v>
      </c>
    </row>
    <row r="1368" spans="1:16" ht="15.75" customHeight="1" x14ac:dyDescent="0.75">
      <c r="A1368" s="5" t="s">
        <v>848</v>
      </c>
      <c r="B1368" s="5" t="s">
        <v>866</v>
      </c>
      <c r="C1368" s="5" t="s">
        <v>14</v>
      </c>
      <c r="D1368" s="5" t="s">
        <v>16</v>
      </c>
      <c r="E1368" s="6">
        <v>9</v>
      </c>
      <c r="F1368" s="6">
        <v>0</v>
      </c>
      <c r="G1368" s="6">
        <v>25</v>
      </c>
      <c r="H1368" s="6">
        <v>0</v>
      </c>
      <c r="I1368" s="5" t="str">
        <f>VLOOKUP(B1368,Formulas_Majors!A$2:B$1000,2,FALSE)</f>
        <v>Nursing</v>
      </c>
      <c r="J1368" s="5"/>
      <c r="K1368">
        <f t="shared" si="0"/>
        <v>16</v>
      </c>
      <c r="L1368" s="7">
        <f t="shared" si="1"/>
        <v>1.7777777777777777</v>
      </c>
      <c r="M1368" s="34">
        <f t="shared" si="906"/>
        <v>3</v>
      </c>
      <c r="N1368" s="34" t="str">
        <f t="shared" si="907"/>
        <v>Below Benchmark</v>
      </c>
      <c r="O1368" s="34">
        <f t="shared" si="908"/>
        <v>8</v>
      </c>
      <c r="P1368" s="34" t="str">
        <f t="shared" si="909"/>
        <v>Below Benchmark</v>
      </c>
    </row>
    <row r="1369" spans="1:16" ht="15.75" customHeight="1" x14ac:dyDescent="0.75">
      <c r="A1369" s="5" t="s">
        <v>848</v>
      </c>
      <c r="B1369" s="5" t="s">
        <v>867</v>
      </c>
      <c r="C1369" s="5" t="s">
        <v>14</v>
      </c>
      <c r="D1369" s="5" t="s">
        <v>16</v>
      </c>
      <c r="E1369" s="6">
        <v>5</v>
      </c>
      <c r="F1369" s="6">
        <v>0</v>
      </c>
      <c r="G1369" s="6">
        <v>0</v>
      </c>
      <c r="H1369" s="6">
        <v>0</v>
      </c>
      <c r="I1369" s="5" t="str">
        <f>VLOOKUP(B1369,Formulas_Majors!A$2:B$1000,2,FALSE)</f>
        <v>Nursing</v>
      </c>
      <c r="J1369" s="5"/>
      <c r="K1369">
        <f t="shared" si="0"/>
        <v>-5</v>
      </c>
      <c r="L1369" s="7">
        <f t="shared" si="1"/>
        <v>-1</v>
      </c>
      <c r="M1369" s="34">
        <f t="shared" si="906"/>
        <v>2</v>
      </c>
      <c r="N1369" s="34" t="str">
        <f t="shared" si="907"/>
        <v>Below Benchmark</v>
      </c>
      <c r="O1369" s="34">
        <f t="shared" si="908"/>
        <v>0</v>
      </c>
      <c r="P1369" s="34" t="str">
        <f t="shared" si="909"/>
        <v>Below Benchmark</v>
      </c>
    </row>
    <row r="1370" spans="1:16" ht="15.75" customHeight="1" x14ac:dyDescent="0.75">
      <c r="A1370" s="5" t="s">
        <v>848</v>
      </c>
      <c r="B1370" s="5" t="s">
        <v>867</v>
      </c>
      <c r="C1370" s="5" t="s">
        <v>14</v>
      </c>
      <c r="D1370" s="5" t="s">
        <v>16</v>
      </c>
      <c r="E1370" s="6">
        <v>24</v>
      </c>
      <c r="F1370" s="6">
        <v>0</v>
      </c>
      <c r="G1370" s="6">
        <v>33</v>
      </c>
      <c r="H1370" s="6">
        <v>0</v>
      </c>
      <c r="I1370" s="5" t="str">
        <f>VLOOKUP(B1370,Formulas_Majors!A$2:B$1000,2,FALSE)</f>
        <v>Nursing</v>
      </c>
      <c r="J1370" s="5"/>
      <c r="K1370">
        <f t="shared" si="0"/>
        <v>9</v>
      </c>
      <c r="L1370" s="7">
        <f t="shared" si="1"/>
        <v>0.375</v>
      </c>
      <c r="M1370" s="34">
        <f t="shared" si="906"/>
        <v>8</v>
      </c>
      <c r="N1370" s="34" t="str">
        <f t="shared" si="907"/>
        <v>Below Benchmark</v>
      </c>
      <c r="O1370" s="34">
        <f t="shared" si="908"/>
        <v>11</v>
      </c>
      <c r="P1370" s="34" t="str">
        <f t="shared" si="909"/>
        <v>Below Benchmark</v>
      </c>
    </row>
    <row r="1371" spans="1:16" ht="15.75" customHeight="1" x14ac:dyDescent="0.75">
      <c r="A1371" s="5" t="s">
        <v>848</v>
      </c>
      <c r="B1371" s="5" t="s">
        <v>868</v>
      </c>
      <c r="C1371" s="5" t="s">
        <v>73</v>
      </c>
      <c r="D1371" s="5" t="s">
        <v>158</v>
      </c>
      <c r="E1371" s="6">
        <v>40</v>
      </c>
      <c r="F1371" s="6">
        <v>7</v>
      </c>
      <c r="G1371" s="6">
        <v>36</v>
      </c>
      <c r="H1371" s="6">
        <v>20</v>
      </c>
      <c r="I1371" s="5" t="str">
        <f>VLOOKUP(B1371,Formulas_Majors!A$2:B$1000,2,FALSE)</f>
        <v>Architecture/MEC Engineering/Construction</v>
      </c>
      <c r="J1371" s="5"/>
      <c r="K1371">
        <f t="shared" si="0"/>
        <v>-4</v>
      </c>
      <c r="L1371" s="7">
        <f t="shared" si="1"/>
        <v>-0.1</v>
      </c>
      <c r="M1371" s="37"/>
      <c r="N1371" s="37"/>
      <c r="O1371" s="38"/>
      <c r="P1371" s="38"/>
    </row>
    <row r="1372" spans="1:16" ht="15.75" customHeight="1" x14ac:dyDescent="0.75">
      <c r="A1372" s="5" t="s">
        <v>848</v>
      </c>
      <c r="B1372" s="5" t="s">
        <v>869</v>
      </c>
      <c r="C1372" s="5" t="s">
        <v>18</v>
      </c>
      <c r="D1372" s="5" t="s">
        <v>21</v>
      </c>
      <c r="E1372" s="6">
        <v>215</v>
      </c>
      <c r="F1372" s="6">
        <v>44</v>
      </c>
      <c r="G1372" s="6">
        <v>225</v>
      </c>
      <c r="H1372" s="6">
        <v>56</v>
      </c>
      <c r="I1372" s="5" t="str">
        <f>VLOOKUP(B1372,Formulas_Majors!A$2:B$1000,2,FALSE)</f>
        <v>Liberal Arts</v>
      </c>
      <c r="J1372" s="5"/>
      <c r="K1372">
        <f t="shared" si="0"/>
        <v>10</v>
      </c>
      <c r="L1372" s="7">
        <f t="shared" si="1"/>
        <v>4.6511627906976744E-2</v>
      </c>
      <c r="M1372" s="34">
        <f>ROUND(E1372*1/6,)</f>
        <v>36</v>
      </c>
      <c r="N1372" s="34" t="str">
        <f>IF(F1372&gt;M1372, "Above Benchmark", "Below Benchmark")</f>
        <v>Above Benchmark</v>
      </c>
      <c r="O1372" s="34">
        <f>ROUND(G1372*1/6,)</f>
        <v>38</v>
      </c>
      <c r="P1372" s="34" t="str">
        <f>IF(H1372&gt;O1372,"Above Benchmark","Below Benchmark")</f>
        <v>Above Benchmark</v>
      </c>
    </row>
    <row r="1373" spans="1:16" ht="15.75" customHeight="1" x14ac:dyDescent="0.75">
      <c r="A1373" s="5" t="s">
        <v>848</v>
      </c>
      <c r="B1373" s="5" t="s">
        <v>869</v>
      </c>
      <c r="C1373" s="5" t="s">
        <v>14</v>
      </c>
      <c r="D1373" s="5" t="s">
        <v>23</v>
      </c>
      <c r="E1373" s="6">
        <v>153</v>
      </c>
      <c r="F1373" s="6">
        <v>6</v>
      </c>
      <c r="G1373" s="6">
        <v>164</v>
      </c>
      <c r="H1373" s="6">
        <v>24</v>
      </c>
      <c r="I1373" s="5" t="str">
        <f>VLOOKUP(B1373,Formulas_Majors!A$2:B$1000,2,FALSE)</f>
        <v>Liberal Arts</v>
      </c>
      <c r="J1373" s="5"/>
      <c r="K1373">
        <f t="shared" si="0"/>
        <v>11</v>
      </c>
      <c r="L1373" s="7">
        <f t="shared" si="1"/>
        <v>7.1895424836601302E-2</v>
      </c>
      <c r="M1373" s="34">
        <f>ROUND(E1373*1/3,)</f>
        <v>51</v>
      </c>
      <c r="N1373" s="34" t="str">
        <f>IF(F1373&gt;M1373,"Above Benchmark","Below Benchmark")</f>
        <v>Below Benchmark</v>
      </c>
      <c r="O1373" s="34">
        <f>ROUND(G1373*1/3,)</f>
        <v>55</v>
      </c>
      <c r="P1373" s="34" t="str">
        <f>IF(H1373&gt;O1373,"Above Benchmark", "Below Benchmark")</f>
        <v>Below Benchmark</v>
      </c>
    </row>
    <row r="1374" spans="1:16" ht="15.75" customHeight="1" x14ac:dyDescent="0.75">
      <c r="A1374" s="5" t="s">
        <v>848</v>
      </c>
      <c r="B1374" s="5" t="s">
        <v>870</v>
      </c>
      <c r="C1374" s="5" t="s">
        <v>73</v>
      </c>
      <c r="D1374" s="5" t="s">
        <v>158</v>
      </c>
      <c r="E1374" s="6">
        <v>3</v>
      </c>
      <c r="F1374" s="6">
        <v>0</v>
      </c>
      <c r="G1374" s="6">
        <v>0</v>
      </c>
      <c r="H1374" s="6">
        <v>0</v>
      </c>
      <c r="I1374" s="5" t="str">
        <f>VLOOKUP(B1374,Formulas_Majors!A$2:B$1000,2,FALSE)</f>
        <v>Others</v>
      </c>
      <c r="J1374" s="5"/>
      <c r="K1374">
        <f t="shared" si="0"/>
        <v>-3</v>
      </c>
      <c r="L1374" s="7">
        <f t="shared" si="1"/>
        <v>-1</v>
      </c>
      <c r="M1374" s="37"/>
      <c r="N1374" s="37"/>
      <c r="O1374" s="38"/>
      <c r="P1374" s="38"/>
    </row>
    <row r="1375" spans="1:16" ht="15.75" customHeight="1" x14ac:dyDescent="0.75">
      <c r="A1375" s="5" t="s">
        <v>848</v>
      </c>
      <c r="B1375" s="5" t="s">
        <v>871</v>
      </c>
      <c r="C1375" s="5" t="s">
        <v>14</v>
      </c>
      <c r="D1375" s="5" t="s">
        <v>16</v>
      </c>
      <c r="E1375" s="6">
        <v>28</v>
      </c>
      <c r="F1375" s="6">
        <v>0</v>
      </c>
      <c r="G1375" s="6">
        <v>0</v>
      </c>
      <c r="H1375" s="6">
        <v>0</v>
      </c>
      <c r="I1375" s="5" t="str">
        <f>VLOOKUP(B1375,Formulas_Majors!A$2:B$1000,2,FALSE)</f>
        <v>Others</v>
      </c>
      <c r="J1375" s="5"/>
      <c r="K1375">
        <f t="shared" si="0"/>
        <v>-28</v>
      </c>
      <c r="L1375" s="7">
        <f t="shared" si="1"/>
        <v>-1</v>
      </c>
      <c r="M1375" s="34">
        <f>ROUND(E1375*1/3,)</f>
        <v>9</v>
      </c>
      <c r="N1375" s="34" t="str">
        <f>IF(F1375&gt;M1375,"Above Benchmark","Below Benchmark")</f>
        <v>Below Benchmark</v>
      </c>
      <c r="O1375" s="34">
        <f>ROUND(G1375*1/3,)</f>
        <v>0</v>
      </c>
      <c r="P1375" s="34" t="str">
        <f>IF(H1375&gt;O1375,"Above Benchmark", "Below Benchmark")</f>
        <v>Below Benchmark</v>
      </c>
    </row>
    <row r="1376" spans="1:16" ht="15.75" customHeight="1" x14ac:dyDescent="0.75">
      <c r="A1376" s="5" t="s">
        <v>848</v>
      </c>
      <c r="B1376" s="5" t="s">
        <v>872</v>
      </c>
      <c r="C1376" s="5" t="s">
        <v>73</v>
      </c>
      <c r="D1376" s="5" t="s">
        <v>158</v>
      </c>
      <c r="E1376" s="6">
        <v>1</v>
      </c>
      <c r="F1376" s="6">
        <v>0</v>
      </c>
      <c r="G1376" s="6">
        <v>0</v>
      </c>
      <c r="H1376" s="6">
        <v>0</v>
      </c>
      <c r="I1376" s="5" t="str">
        <f>VLOOKUP(B1376,Formulas_Majors!A$2:B$1000,2,FALSE)</f>
        <v>Others</v>
      </c>
      <c r="J1376" s="5"/>
      <c r="K1376">
        <f t="shared" si="0"/>
        <v>-1</v>
      </c>
      <c r="L1376" s="7">
        <f t="shared" si="1"/>
        <v>-1</v>
      </c>
      <c r="M1376" s="37"/>
      <c r="N1376" s="37"/>
      <c r="O1376" s="38"/>
      <c r="P1376" s="38"/>
    </row>
    <row r="1377" spans="1:16" ht="15.75" customHeight="1" x14ac:dyDescent="0.75">
      <c r="A1377" s="5" t="s">
        <v>848</v>
      </c>
      <c r="B1377" s="5" t="s">
        <v>873</v>
      </c>
      <c r="C1377" s="5" t="s">
        <v>18</v>
      </c>
      <c r="D1377" s="5" t="s">
        <v>21</v>
      </c>
      <c r="E1377" s="6">
        <v>69</v>
      </c>
      <c r="F1377" s="6">
        <v>17</v>
      </c>
      <c r="G1377" s="6">
        <v>64</v>
      </c>
      <c r="H1377" s="6">
        <v>18</v>
      </c>
      <c r="I1377" s="5" t="str">
        <f>VLOOKUP(B1377,Formulas_Majors!A$2:B$1000,2,FALSE)</f>
        <v>Liberal Arts</v>
      </c>
      <c r="J1377" s="5"/>
      <c r="K1377">
        <f t="shared" si="0"/>
        <v>-5</v>
      </c>
      <c r="L1377" s="7">
        <f t="shared" si="1"/>
        <v>-7.2463768115942032E-2</v>
      </c>
      <c r="M1377" s="34">
        <f>ROUND(E1377*1/6,)</f>
        <v>12</v>
      </c>
      <c r="N1377" s="34" t="str">
        <f>IF(F1377&gt;M1377, "Above Benchmark", "Below Benchmark")</f>
        <v>Above Benchmark</v>
      </c>
      <c r="O1377" s="34">
        <f>ROUND(G1377*1/6,)</f>
        <v>11</v>
      </c>
      <c r="P1377" s="34" t="str">
        <f>IF(H1377&gt;O1377,"Above Benchmark","Below Benchmark")</f>
        <v>Above Benchmark</v>
      </c>
    </row>
    <row r="1378" spans="1:16" ht="15.75" customHeight="1" x14ac:dyDescent="0.75">
      <c r="A1378" s="5" t="s">
        <v>848</v>
      </c>
      <c r="B1378" s="5" t="s">
        <v>874</v>
      </c>
      <c r="C1378" s="5" t="s">
        <v>73</v>
      </c>
      <c r="D1378" s="5" t="s">
        <v>158</v>
      </c>
      <c r="E1378" s="6">
        <v>5</v>
      </c>
      <c r="F1378" s="6">
        <v>0</v>
      </c>
      <c r="G1378" s="6">
        <v>3</v>
      </c>
      <c r="H1378" s="6">
        <v>0</v>
      </c>
      <c r="I1378" s="5" t="str">
        <f>VLOOKUP(B1378,Formulas_Majors!A$2:B$1000,2,FALSE)</f>
        <v>Liberal Arts</v>
      </c>
      <c r="J1378" s="5"/>
      <c r="K1378">
        <f t="shared" si="0"/>
        <v>-2</v>
      </c>
      <c r="L1378" s="7">
        <f t="shared" si="1"/>
        <v>-0.4</v>
      </c>
      <c r="M1378" s="37"/>
      <c r="N1378" s="37"/>
      <c r="O1378" s="38"/>
      <c r="P1378" s="38"/>
    </row>
    <row r="1379" spans="1:16" ht="15.75" customHeight="1" x14ac:dyDescent="0.75">
      <c r="A1379" s="5" t="s">
        <v>848</v>
      </c>
      <c r="B1379" s="5" t="s">
        <v>874</v>
      </c>
      <c r="C1379" s="5" t="s">
        <v>14</v>
      </c>
      <c r="D1379" s="5" t="s">
        <v>23</v>
      </c>
      <c r="E1379" s="6">
        <v>81</v>
      </c>
      <c r="F1379" s="6">
        <v>7</v>
      </c>
      <c r="G1379" s="6">
        <v>79</v>
      </c>
      <c r="H1379" s="6">
        <v>29</v>
      </c>
      <c r="I1379" s="5" t="str">
        <f>VLOOKUP(B1379,Formulas_Majors!A$2:B$1000,2,FALSE)</f>
        <v>Liberal Arts</v>
      </c>
      <c r="J1379" s="5"/>
      <c r="K1379">
        <f t="shared" si="0"/>
        <v>-2</v>
      </c>
      <c r="L1379" s="7">
        <f t="shared" si="1"/>
        <v>-2.4691358024691357E-2</v>
      </c>
      <c r="M1379" s="34">
        <f t="shared" ref="M1379:M1380" si="910">ROUND(E1379*1/3,)</f>
        <v>27</v>
      </c>
      <c r="N1379" s="34" t="str">
        <f t="shared" ref="N1379:N1380" si="911">IF(F1379&gt;M1379,"Above Benchmark","Below Benchmark")</f>
        <v>Below Benchmark</v>
      </c>
      <c r="O1379" s="34">
        <f t="shared" ref="O1379:O1380" si="912">ROUND(G1379*1/3,)</f>
        <v>26</v>
      </c>
      <c r="P1379" s="34" t="str">
        <f t="shared" ref="P1379:P1380" si="913">IF(H1379&gt;O1379,"Above Benchmark", "Below Benchmark")</f>
        <v>Above Benchmark</v>
      </c>
    </row>
    <row r="1380" spans="1:16" ht="15.75" customHeight="1" x14ac:dyDescent="0.75">
      <c r="A1380" s="5" t="s">
        <v>109</v>
      </c>
      <c r="B1380" s="5" t="s">
        <v>875</v>
      </c>
      <c r="C1380" s="5" t="s">
        <v>14</v>
      </c>
      <c r="D1380" s="5" t="s">
        <v>16</v>
      </c>
      <c r="E1380" s="6">
        <v>24</v>
      </c>
      <c r="F1380" s="6">
        <v>10</v>
      </c>
      <c r="G1380" s="6">
        <v>36</v>
      </c>
      <c r="H1380" s="6">
        <v>9</v>
      </c>
      <c r="I1380" s="5" t="str">
        <f>VLOOKUP(B1380,Formulas_Majors!A$2:B$1000,2,FALSE)</f>
        <v>Natural Sciences</v>
      </c>
      <c r="J1380" s="5"/>
      <c r="K1380">
        <f t="shared" si="0"/>
        <v>12</v>
      </c>
      <c r="L1380" s="7">
        <f t="shared" si="1"/>
        <v>0.5</v>
      </c>
      <c r="M1380" s="34">
        <f t="shared" si="910"/>
        <v>8</v>
      </c>
      <c r="N1380" s="34" t="str">
        <f t="shared" si="911"/>
        <v>Above Benchmark</v>
      </c>
      <c r="O1380" s="34">
        <f t="shared" si="912"/>
        <v>12</v>
      </c>
      <c r="P1380" s="34" t="str">
        <f t="shared" si="913"/>
        <v>Below Benchmark</v>
      </c>
    </row>
    <row r="1381" spans="1:16" ht="15.75" customHeight="1" x14ac:dyDescent="0.75">
      <c r="A1381" s="5" t="s">
        <v>109</v>
      </c>
      <c r="B1381" s="5" t="s">
        <v>109</v>
      </c>
      <c r="C1381" s="5" t="s">
        <v>73</v>
      </c>
      <c r="D1381" s="5" t="s">
        <v>158</v>
      </c>
      <c r="E1381" s="6">
        <v>64</v>
      </c>
      <c r="F1381" s="6">
        <v>23</v>
      </c>
      <c r="G1381" s="6">
        <v>73</v>
      </c>
      <c r="H1381" s="6">
        <v>28</v>
      </c>
      <c r="I1381" s="5" t="str">
        <f>VLOOKUP(B1381,Formulas_Majors!A$2:B$1000,2,FALSE)</f>
        <v>Health</v>
      </c>
      <c r="J1381" s="5"/>
      <c r="K1381">
        <f t="shared" si="0"/>
        <v>9</v>
      </c>
      <c r="L1381" s="7">
        <f t="shared" si="1"/>
        <v>0.140625</v>
      </c>
      <c r="M1381" s="37"/>
      <c r="N1381" s="37"/>
      <c r="O1381" s="38"/>
      <c r="P1381" s="38"/>
    </row>
    <row r="1382" spans="1:16" ht="15.75" customHeight="1" x14ac:dyDescent="0.75">
      <c r="A1382" s="5" t="s">
        <v>109</v>
      </c>
      <c r="B1382" s="5" t="s">
        <v>109</v>
      </c>
      <c r="C1382" s="5" t="s">
        <v>315</v>
      </c>
      <c r="D1382" s="5" t="s">
        <v>876</v>
      </c>
      <c r="E1382" s="6">
        <v>101</v>
      </c>
      <c r="F1382" s="6">
        <v>10</v>
      </c>
      <c r="G1382" s="6">
        <v>26</v>
      </c>
      <c r="H1382" s="6">
        <v>6</v>
      </c>
      <c r="I1382" s="5" t="str">
        <f>VLOOKUP(B1382,Formulas_Majors!A$2:B$1000,2,FALSE)</f>
        <v>Health</v>
      </c>
      <c r="J1382" s="5"/>
      <c r="K1382">
        <f t="shared" si="0"/>
        <v>-75</v>
      </c>
      <c r="L1382" s="7">
        <f t="shared" si="1"/>
        <v>-0.74257425742574257</v>
      </c>
      <c r="M1382" s="37"/>
      <c r="N1382" s="37"/>
      <c r="O1382" s="38"/>
      <c r="P1382" s="38"/>
    </row>
    <row r="1383" spans="1:16" ht="15.75" customHeight="1" x14ac:dyDescent="0.75">
      <c r="A1383" s="5" t="s">
        <v>109</v>
      </c>
      <c r="B1383" s="5" t="s">
        <v>109</v>
      </c>
      <c r="C1383" s="5" t="s">
        <v>14</v>
      </c>
      <c r="D1383" s="5" t="s">
        <v>877</v>
      </c>
      <c r="E1383" s="6">
        <v>390</v>
      </c>
      <c r="F1383" s="6">
        <v>109</v>
      </c>
      <c r="G1383" s="6">
        <v>491</v>
      </c>
      <c r="H1383" s="6">
        <v>112</v>
      </c>
      <c r="I1383" s="5" t="str">
        <f>VLOOKUP(B1383,Formulas_Majors!A$2:B$1000,2,FALSE)</f>
        <v>Health</v>
      </c>
      <c r="J1383" s="5"/>
      <c r="K1383">
        <f t="shared" si="0"/>
        <v>101</v>
      </c>
      <c r="L1383" s="7">
        <f t="shared" si="1"/>
        <v>0.258974358974359</v>
      </c>
      <c r="M1383" s="34">
        <f t="shared" ref="M1383:M1385" si="914">ROUND(E1383*1/3,)</f>
        <v>130</v>
      </c>
      <c r="N1383" s="34" t="str">
        <f t="shared" ref="N1383:N1385" si="915">IF(F1383&gt;M1383,"Above Benchmark","Below Benchmark")</f>
        <v>Below Benchmark</v>
      </c>
      <c r="O1383" s="34">
        <f t="shared" ref="O1383:O1385" si="916">ROUND(G1383*1/3,)</f>
        <v>164</v>
      </c>
      <c r="P1383" s="34" t="str">
        <f t="shared" ref="P1383:P1385" si="917">IF(H1383&gt;O1383,"Above Benchmark", "Below Benchmark")</f>
        <v>Below Benchmark</v>
      </c>
    </row>
    <row r="1384" spans="1:16" ht="15.75" customHeight="1" x14ac:dyDescent="0.75">
      <c r="A1384" s="5" t="s">
        <v>109</v>
      </c>
      <c r="B1384" s="5" t="s">
        <v>109</v>
      </c>
      <c r="C1384" s="5" t="s">
        <v>14</v>
      </c>
      <c r="D1384" s="5" t="s">
        <v>877</v>
      </c>
      <c r="E1384" s="6">
        <v>390</v>
      </c>
      <c r="F1384" s="6">
        <v>109</v>
      </c>
      <c r="G1384" s="6">
        <v>491</v>
      </c>
      <c r="H1384" s="6">
        <v>112</v>
      </c>
      <c r="I1384" s="5" t="str">
        <f>VLOOKUP(B1384,Formulas_Majors!A$2:B$1000,2,FALSE)</f>
        <v>Health</v>
      </c>
      <c r="J1384" s="5"/>
      <c r="K1384">
        <f t="shared" si="0"/>
        <v>101</v>
      </c>
      <c r="L1384" s="7">
        <f t="shared" si="1"/>
        <v>0.258974358974359</v>
      </c>
      <c r="M1384" s="34">
        <f t="shared" si="914"/>
        <v>130</v>
      </c>
      <c r="N1384" s="34" t="str">
        <f t="shared" si="915"/>
        <v>Below Benchmark</v>
      </c>
      <c r="O1384" s="34">
        <f t="shared" si="916"/>
        <v>164</v>
      </c>
      <c r="P1384" s="34" t="str">
        <f t="shared" si="917"/>
        <v>Below Benchmark</v>
      </c>
    </row>
    <row r="1385" spans="1:16" ht="15.75" customHeight="1" x14ac:dyDescent="0.75">
      <c r="A1385" s="5" t="s">
        <v>109</v>
      </c>
      <c r="B1385" s="5" t="s">
        <v>878</v>
      </c>
      <c r="C1385" s="5" t="s">
        <v>14</v>
      </c>
      <c r="D1385" s="5" t="s">
        <v>877</v>
      </c>
      <c r="E1385" s="6">
        <v>4</v>
      </c>
      <c r="F1385" s="6">
        <v>5</v>
      </c>
      <c r="G1385" s="6">
        <v>1</v>
      </c>
      <c r="H1385" s="6">
        <v>4</v>
      </c>
      <c r="I1385" s="5" t="str">
        <f>VLOOKUP(B1385,Formulas_Majors!A$2:B$1000,2,FALSE)</f>
        <v>Health</v>
      </c>
      <c r="J1385" s="5"/>
      <c r="K1385">
        <f t="shared" si="0"/>
        <v>-3</v>
      </c>
      <c r="L1385" s="7">
        <f t="shared" si="1"/>
        <v>-0.75</v>
      </c>
      <c r="M1385" s="34">
        <f t="shared" si="914"/>
        <v>1</v>
      </c>
      <c r="N1385" s="34" t="str">
        <f t="shared" si="915"/>
        <v>Above Benchmark</v>
      </c>
      <c r="O1385" s="34">
        <f t="shared" si="916"/>
        <v>0</v>
      </c>
      <c r="P1385" s="34" t="str">
        <f t="shared" si="917"/>
        <v>Above Benchmark</v>
      </c>
    </row>
    <row r="1386" spans="1:16" ht="15.75" customHeight="1" x14ac:dyDescent="0.75">
      <c r="A1386" s="5" t="s">
        <v>879</v>
      </c>
      <c r="B1386" s="5" t="s">
        <v>17</v>
      </c>
      <c r="C1386" s="5" t="s">
        <v>18</v>
      </c>
      <c r="D1386" s="5" t="s">
        <v>21</v>
      </c>
      <c r="E1386" s="6">
        <v>1303</v>
      </c>
      <c r="F1386" s="6">
        <v>372</v>
      </c>
      <c r="G1386" s="6">
        <v>1220</v>
      </c>
      <c r="H1386" s="6">
        <v>465</v>
      </c>
      <c r="I1386" s="5" t="str">
        <f>VLOOKUP(B1386,Formulas_Majors!A$2:B$1000,2,FALSE)</f>
        <v>Finance/Accounting</v>
      </c>
      <c r="J1386" s="5"/>
      <c r="K1386">
        <f t="shared" si="0"/>
        <v>-83</v>
      </c>
      <c r="L1386" s="7">
        <f t="shared" si="1"/>
        <v>-6.3699155794320797E-2</v>
      </c>
      <c r="M1386" s="34">
        <f>ROUND(E1386*1/6,)</f>
        <v>217</v>
      </c>
      <c r="N1386" s="34" t="str">
        <f>IF(F1386&gt;M1386, "Above Benchmark", "Below Benchmark")</f>
        <v>Above Benchmark</v>
      </c>
      <c r="O1386" s="34">
        <f>ROUND(G1386*1/6,)</f>
        <v>203</v>
      </c>
      <c r="P1386" s="34" t="str">
        <f>IF(H1386&gt;O1386,"Above Benchmark","Below Benchmark")</f>
        <v>Above Benchmark</v>
      </c>
    </row>
    <row r="1387" spans="1:16" ht="15.75" customHeight="1" x14ac:dyDescent="0.75">
      <c r="A1387" s="5" t="s">
        <v>879</v>
      </c>
      <c r="B1387" s="5" t="s">
        <v>17</v>
      </c>
      <c r="C1387" s="5" t="s">
        <v>14</v>
      </c>
      <c r="D1387" s="5" t="s">
        <v>16</v>
      </c>
      <c r="E1387" s="6">
        <v>210</v>
      </c>
      <c r="F1387" s="6">
        <v>78</v>
      </c>
      <c r="G1387" s="6">
        <v>212</v>
      </c>
      <c r="H1387" s="6">
        <v>83</v>
      </c>
      <c r="I1387" s="5" t="str">
        <f>VLOOKUP(B1387,Formulas_Majors!A$2:B$1000,2,FALSE)</f>
        <v>Finance/Accounting</v>
      </c>
      <c r="J1387" s="5"/>
      <c r="K1387">
        <f t="shared" si="0"/>
        <v>2</v>
      </c>
      <c r="L1387" s="7">
        <f t="shared" si="1"/>
        <v>9.5238095238095247E-3</v>
      </c>
      <c r="M1387" s="34">
        <f>ROUND(E1387*1/3,)</f>
        <v>70</v>
      </c>
      <c r="N1387" s="34" t="str">
        <f>IF(F1387&gt;M1387,"Above Benchmark","Below Benchmark")</f>
        <v>Above Benchmark</v>
      </c>
      <c r="O1387" s="34">
        <f>ROUND(G1387*1/3,)</f>
        <v>71</v>
      </c>
      <c r="P1387" s="34" t="str">
        <f>IF(H1387&gt;O1387,"Above Benchmark", "Below Benchmark")</f>
        <v>Above Benchmark</v>
      </c>
    </row>
    <row r="1388" spans="1:16" ht="15.75" customHeight="1" x14ac:dyDescent="0.75">
      <c r="A1388" s="5" t="s">
        <v>879</v>
      </c>
      <c r="B1388" s="5" t="s">
        <v>456</v>
      </c>
      <c r="C1388" s="5" t="s">
        <v>73</v>
      </c>
      <c r="D1388" s="5" t="s">
        <v>158</v>
      </c>
      <c r="E1388" s="6">
        <v>4</v>
      </c>
      <c r="F1388" s="6">
        <v>8</v>
      </c>
      <c r="G1388" s="6">
        <v>6</v>
      </c>
      <c r="H1388" s="6">
        <v>8</v>
      </c>
      <c r="I1388" s="5" t="str">
        <f>VLOOKUP(B1388,Formulas_Majors!A$2:B$1000,2,FALSE)</f>
        <v>Education</v>
      </c>
      <c r="J1388" s="5"/>
      <c r="K1388">
        <f t="shared" si="0"/>
        <v>2</v>
      </c>
      <c r="L1388" s="7">
        <f t="shared" si="1"/>
        <v>0.5</v>
      </c>
      <c r="M1388" s="37"/>
      <c r="N1388" s="37"/>
      <c r="O1388" s="38"/>
      <c r="P1388" s="38"/>
    </row>
    <row r="1389" spans="1:16" ht="15.75" customHeight="1" x14ac:dyDescent="0.75">
      <c r="A1389" s="5" t="s">
        <v>879</v>
      </c>
      <c r="B1389" s="5" t="s">
        <v>456</v>
      </c>
      <c r="C1389" s="5" t="s">
        <v>14</v>
      </c>
      <c r="D1389" s="5" t="s">
        <v>41</v>
      </c>
      <c r="E1389" s="6">
        <v>4</v>
      </c>
      <c r="F1389" s="6">
        <v>0</v>
      </c>
      <c r="G1389" s="6">
        <v>6</v>
      </c>
      <c r="H1389" s="6">
        <v>1</v>
      </c>
      <c r="I1389" s="5" t="str">
        <f>VLOOKUP(B1389,Formulas_Majors!A$2:B$1000,2,FALSE)</f>
        <v>Education</v>
      </c>
      <c r="J1389" s="5"/>
      <c r="K1389">
        <f t="shared" si="0"/>
        <v>2</v>
      </c>
      <c r="L1389" s="7">
        <f t="shared" si="1"/>
        <v>0.5</v>
      </c>
      <c r="M1389" s="34">
        <f>ROUND(E1389*1/3,)</f>
        <v>1</v>
      </c>
      <c r="N1389" s="34" t="str">
        <f>IF(F1389&gt;M1389,"Above Benchmark","Below Benchmark")</f>
        <v>Below Benchmark</v>
      </c>
      <c r="O1389" s="34">
        <f>ROUND(G1389*1/3,)</f>
        <v>2</v>
      </c>
      <c r="P1389" s="34" t="str">
        <f>IF(H1389&gt;O1389,"Above Benchmark", "Below Benchmark")</f>
        <v>Below Benchmark</v>
      </c>
    </row>
    <row r="1390" spans="1:16" ht="15.75" customHeight="1" x14ac:dyDescent="0.75">
      <c r="A1390" s="5" t="s">
        <v>879</v>
      </c>
      <c r="B1390" s="5" t="s">
        <v>880</v>
      </c>
      <c r="C1390" s="5" t="s">
        <v>73</v>
      </c>
      <c r="D1390" s="5" t="s">
        <v>158</v>
      </c>
      <c r="E1390" s="6">
        <v>1</v>
      </c>
      <c r="F1390" s="6">
        <v>5</v>
      </c>
      <c r="G1390" s="6">
        <v>1</v>
      </c>
      <c r="H1390" s="6">
        <v>2</v>
      </c>
      <c r="I1390" s="5" t="str">
        <f>VLOOKUP(B1390,Formulas_Majors!A$2:B$1000,2,FALSE)</f>
        <v>Education</v>
      </c>
      <c r="J1390" s="5"/>
      <c r="K1390">
        <f t="shared" si="0"/>
        <v>0</v>
      </c>
      <c r="L1390" s="7">
        <f t="shared" si="1"/>
        <v>0</v>
      </c>
      <c r="M1390" s="37"/>
      <c r="N1390" s="37"/>
      <c r="O1390" s="38"/>
      <c r="P1390" s="38"/>
    </row>
    <row r="1391" spans="1:16" ht="15.75" customHeight="1" x14ac:dyDescent="0.75">
      <c r="A1391" s="5" t="s">
        <v>879</v>
      </c>
      <c r="B1391" s="5" t="s">
        <v>880</v>
      </c>
      <c r="C1391" s="5" t="s">
        <v>14</v>
      </c>
      <c r="D1391" s="5" t="s">
        <v>41</v>
      </c>
      <c r="E1391" s="6">
        <v>2</v>
      </c>
      <c r="F1391" s="6">
        <v>0</v>
      </c>
      <c r="G1391" s="6">
        <v>2</v>
      </c>
      <c r="H1391" s="6">
        <v>1</v>
      </c>
      <c r="I1391" s="5" t="str">
        <f>VLOOKUP(B1391,Formulas_Majors!A$2:B$1000,2,FALSE)</f>
        <v>Education</v>
      </c>
      <c r="J1391" s="5"/>
      <c r="K1391">
        <f t="shared" si="0"/>
        <v>0</v>
      </c>
      <c r="L1391" s="7">
        <f t="shared" si="1"/>
        <v>0</v>
      </c>
      <c r="M1391" s="34">
        <f>ROUND(E1391*1/3,)</f>
        <v>1</v>
      </c>
      <c r="N1391" s="34" t="str">
        <f>IF(F1391&gt;M1391,"Above Benchmark","Below Benchmark")</f>
        <v>Below Benchmark</v>
      </c>
      <c r="O1391" s="34">
        <f>ROUND(G1391*1/3,)</f>
        <v>1</v>
      </c>
      <c r="P1391" s="34" t="str">
        <f>IF(H1391&gt;O1391,"Above Benchmark", "Below Benchmark")</f>
        <v>Below Benchmark</v>
      </c>
    </row>
    <row r="1392" spans="1:16" ht="15.75" customHeight="1" x14ac:dyDescent="0.75">
      <c r="A1392" s="5" t="s">
        <v>879</v>
      </c>
      <c r="B1392" s="5" t="s">
        <v>881</v>
      </c>
      <c r="C1392" s="5" t="s">
        <v>73</v>
      </c>
      <c r="D1392" s="5" t="s">
        <v>158</v>
      </c>
      <c r="E1392" s="6">
        <v>3</v>
      </c>
      <c r="F1392" s="6">
        <v>2</v>
      </c>
      <c r="G1392" s="6">
        <v>1</v>
      </c>
      <c r="H1392" s="6">
        <v>1</v>
      </c>
      <c r="I1392" s="5" t="str">
        <f>VLOOKUP(B1392,Formulas_Majors!A$2:B$1000,2,FALSE)</f>
        <v>Education</v>
      </c>
      <c r="J1392" s="5"/>
      <c r="K1392">
        <f t="shared" si="0"/>
        <v>-2</v>
      </c>
      <c r="L1392" s="7">
        <f t="shared" si="1"/>
        <v>-0.66666666666666663</v>
      </c>
      <c r="M1392" s="37"/>
      <c r="N1392" s="37"/>
      <c r="O1392" s="38"/>
      <c r="P1392" s="38"/>
    </row>
    <row r="1393" spans="1:16" ht="15.75" customHeight="1" x14ac:dyDescent="0.75">
      <c r="A1393" s="5" t="s">
        <v>879</v>
      </c>
      <c r="B1393" s="5" t="s">
        <v>881</v>
      </c>
      <c r="C1393" s="5" t="s">
        <v>18</v>
      </c>
      <c r="D1393" s="5" t="s">
        <v>21</v>
      </c>
      <c r="E1393" s="6">
        <v>12</v>
      </c>
      <c r="F1393" s="6">
        <v>0</v>
      </c>
      <c r="G1393" s="6">
        <v>10</v>
      </c>
      <c r="H1393" s="6">
        <v>1</v>
      </c>
      <c r="I1393" s="5" t="str">
        <f>VLOOKUP(B1393,Formulas_Majors!A$2:B$1000,2,FALSE)</f>
        <v>Education</v>
      </c>
      <c r="J1393" s="5"/>
      <c r="K1393">
        <f t="shared" si="0"/>
        <v>-2</v>
      </c>
      <c r="L1393" s="7">
        <f t="shared" si="1"/>
        <v>-0.16666666666666666</v>
      </c>
      <c r="M1393" s="34">
        <f>ROUND(E1393*1/6,)</f>
        <v>2</v>
      </c>
      <c r="N1393" s="34" t="str">
        <f>IF(F1393&gt;M1393, "Above Benchmark", "Below Benchmark")</f>
        <v>Below Benchmark</v>
      </c>
      <c r="O1393" s="34">
        <f>ROUND(G1393*1/6,)</f>
        <v>2</v>
      </c>
      <c r="P1393" s="34" t="str">
        <f>IF(H1393&gt;O1393,"Above Benchmark","Below Benchmark")</f>
        <v>Below Benchmark</v>
      </c>
    </row>
    <row r="1394" spans="1:16" ht="15.75" customHeight="1" x14ac:dyDescent="0.75">
      <c r="A1394" s="5" t="s">
        <v>879</v>
      </c>
      <c r="B1394" s="5" t="s">
        <v>882</v>
      </c>
      <c r="C1394" s="5" t="s">
        <v>73</v>
      </c>
      <c r="D1394" s="5" t="s">
        <v>158</v>
      </c>
      <c r="E1394" s="6">
        <v>4</v>
      </c>
      <c r="F1394" s="6">
        <v>0</v>
      </c>
      <c r="G1394" s="6">
        <v>3</v>
      </c>
      <c r="H1394" s="6">
        <v>3</v>
      </c>
      <c r="I1394" s="5" t="str">
        <f>VLOOKUP(B1394,Formulas_Majors!A$2:B$1000,2,FALSE)</f>
        <v>Education</v>
      </c>
      <c r="J1394" s="5"/>
      <c r="K1394">
        <f t="shared" si="0"/>
        <v>-1</v>
      </c>
      <c r="L1394" s="7">
        <f t="shared" si="1"/>
        <v>-0.25</v>
      </c>
      <c r="M1394" s="37"/>
      <c r="N1394" s="37"/>
      <c r="O1394" s="38"/>
      <c r="P1394" s="38"/>
    </row>
    <row r="1395" spans="1:16" ht="15.75" customHeight="1" x14ac:dyDescent="0.75">
      <c r="A1395" s="5" t="s">
        <v>879</v>
      </c>
      <c r="B1395" s="5" t="s">
        <v>457</v>
      </c>
      <c r="C1395" s="5" t="s">
        <v>73</v>
      </c>
      <c r="D1395" s="5" t="s">
        <v>158</v>
      </c>
      <c r="E1395" s="6">
        <v>17</v>
      </c>
      <c r="F1395" s="6">
        <v>12</v>
      </c>
      <c r="G1395" s="6">
        <v>38</v>
      </c>
      <c r="H1395" s="6">
        <v>20</v>
      </c>
      <c r="I1395" s="5" t="str">
        <f>VLOOKUP(B1395,Formulas_Majors!A$2:B$1000,2,FALSE)</f>
        <v>Education</v>
      </c>
      <c r="J1395" s="5"/>
      <c r="K1395">
        <f t="shared" si="0"/>
        <v>21</v>
      </c>
      <c r="L1395" s="7">
        <f t="shared" si="1"/>
        <v>1.2352941176470589</v>
      </c>
      <c r="M1395" s="37"/>
      <c r="N1395" s="37"/>
      <c r="O1395" s="38"/>
      <c r="P1395" s="38"/>
    </row>
    <row r="1396" spans="1:16" ht="15.75" customHeight="1" x14ac:dyDescent="0.75">
      <c r="A1396" s="5" t="s">
        <v>879</v>
      </c>
      <c r="B1396" s="5" t="s">
        <v>457</v>
      </c>
      <c r="C1396" s="5" t="s">
        <v>14</v>
      </c>
      <c r="D1396" s="5" t="s">
        <v>146</v>
      </c>
      <c r="E1396" s="6">
        <v>30</v>
      </c>
      <c r="F1396" s="6">
        <v>7</v>
      </c>
      <c r="G1396" s="6">
        <v>16</v>
      </c>
      <c r="H1396" s="6">
        <v>8</v>
      </c>
      <c r="I1396" s="5" t="str">
        <f>VLOOKUP(B1396,Formulas_Majors!A$2:B$1000,2,FALSE)</f>
        <v>Education</v>
      </c>
      <c r="J1396" s="5"/>
      <c r="K1396">
        <f t="shared" si="0"/>
        <v>-14</v>
      </c>
      <c r="L1396" s="7">
        <f t="shared" si="1"/>
        <v>-0.46666666666666667</v>
      </c>
      <c r="M1396" s="34">
        <f t="shared" ref="M1396:M1398" si="918">ROUND(E1396*1/3,)</f>
        <v>10</v>
      </c>
      <c r="N1396" s="34" t="str">
        <f t="shared" ref="N1396:N1398" si="919">IF(F1396&gt;M1396,"Above Benchmark","Below Benchmark")</f>
        <v>Below Benchmark</v>
      </c>
      <c r="O1396" s="34">
        <f t="shared" ref="O1396:O1398" si="920">ROUND(G1396*1/3,)</f>
        <v>5</v>
      </c>
      <c r="P1396" s="34" t="str">
        <f t="shared" ref="P1396:P1398" si="921">IF(H1396&gt;O1396,"Above Benchmark", "Below Benchmark")</f>
        <v>Above Benchmark</v>
      </c>
    </row>
    <row r="1397" spans="1:16" ht="15.75" customHeight="1" x14ac:dyDescent="0.75">
      <c r="A1397" s="5" t="s">
        <v>879</v>
      </c>
      <c r="B1397" s="5" t="s">
        <v>457</v>
      </c>
      <c r="C1397" s="5" t="s">
        <v>14</v>
      </c>
      <c r="D1397" s="5" t="s">
        <v>41</v>
      </c>
      <c r="E1397" s="6">
        <v>16</v>
      </c>
      <c r="F1397" s="6">
        <v>10</v>
      </c>
      <c r="G1397" s="6">
        <v>9</v>
      </c>
      <c r="H1397" s="6">
        <v>10</v>
      </c>
      <c r="I1397" s="5" t="str">
        <f>VLOOKUP(B1397,Formulas_Majors!A$2:B$1000,2,FALSE)</f>
        <v>Education</v>
      </c>
      <c r="J1397" s="5"/>
      <c r="K1397">
        <f t="shared" si="0"/>
        <v>-7</v>
      </c>
      <c r="L1397" s="7">
        <f t="shared" si="1"/>
        <v>-0.4375</v>
      </c>
      <c r="M1397" s="34">
        <f t="shared" si="918"/>
        <v>5</v>
      </c>
      <c r="N1397" s="34" t="str">
        <f t="shared" si="919"/>
        <v>Above Benchmark</v>
      </c>
      <c r="O1397" s="34">
        <f t="shared" si="920"/>
        <v>3</v>
      </c>
      <c r="P1397" s="34" t="str">
        <f t="shared" si="921"/>
        <v>Above Benchmark</v>
      </c>
    </row>
    <row r="1398" spans="1:16" ht="15.75" customHeight="1" x14ac:dyDescent="0.75">
      <c r="A1398" s="5" t="s">
        <v>879</v>
      </c>
      <c r="B1398" s="5" t="s">
        <v>883</v>
      </c>
      <c r="C1398" s="5" t="s">
        <v>14</v>
      </c>
      <c r="D1398" s="5" t="s">
        <v>146</v>
      </c>
      <c r="E1398" s="6">
        <v>8</v>
      </c>
      <c r="F1398" s="6">
        <v>0</v>
      </c>
      <c r="G1398" s="6">
        <v>7</v>
      </c>
      <c r="H1398" s="6">
        <v>0</v>
      </c>
      <c r="I1398" s="5" t="str">
        <f>VLOOKUP(B1398,Formulas_Majors!A$2:B$1000,2,FALSE)</f>
        <v>Education</v>
      </c>
      <c r="J1398" s="5"/>
      <c r="K1398">
        <f t="shared" si="0"/>
        <v>-1</v>
      </c>
      <c r="L1398" s="7">
        <f t="shared" si="1"/>
        <v>-0.125</v>
      </c>
      <c r="M1398" s="34">
        <f t="shared" si="918"/>
        <v>3</v>
      </c>
      <c r="N1398" s="34" t="str">
        <f t="shared" si="919"/>
        <v>Below Benchmark</v>
      </c>
      <c r="O1398" s="34">
        <f t="shared" si="920"/>
        <v>2</v>
      </c>
      <c r="P1398" s="34" t="str">
        <f t="shared" si="921"/>
        <v>Below Benchmark</v>
      </c>
    </row>
    <row r="1399" spans="1:16" ht="15.75" customHeight="1" x14ac:dyDescent="0.75">
      <c r="A1399" s="5" t="s">
        <v>879</v>
      </c>
      <c r="B1399" s="5" t="s">
        <v>458</v>
      </c>
      <c r="C1399" s="5" t="s">
        <v>73</v>
      </c>
      <c r="D1399" s="5" t="s">
        <v>158</v>
      </c>
      <c r="E1399" s="6">
        <v>2</v>
      </c>
      <c r="F1399" s="6">
        <v>1</v>
      </c>
      <c r="G1399" s="6">
        <v>1</v>
      </c>
      <c r="H1399" s="6">
        <v>1</v>
      </c>
      <c r="I1399" s="5" t="str">
        <f>VLOOKUP(B1399,Formulas_Majors!A$2:B$1000,2,FALSE)</f>
        <v>Education</v>
      </c>
      <c r="J1399" s="5"/>
      <c r="K1399">
        <f t="shared" si="0"/>
        <v>-1</v>
      </c>
      <c r="L1399" s="7">
        <f t="shared" si="1"/>
        <v>-0.5</v>
      </c>
      <c r="M1399" s="37"/>
      <c r="N1399" s="37"/>
      <c r="O1399" s="38"/>
      <c r="P1399" s="38"/>
    </row>
    <row r="1400" spans="1:16" ht="15.75" customHeight="1" x14ac:dyDescent="0.75">
      <c r="A1400" s="5" t="s">
        <v>879</v>
      </c>
      <c r="B1400" s="5" t="s">
        <v>459</v>
      </c>
      <c r="C1400" s="5" t="s">
        <v>73</v>
      </c>
      <c r="D1400" s="5" t="s">
        <v>158</v>
      </c>
      <c r="E1400" s="6">
        <v>2</v>
      </c>
      <c r="F1400" s="6">
        <v>1</v>
      </c>
      <c r="G1400" s="6">
        <v>0</v>
      </c>
      <c r="H1400" s="6">
        <v>2</v>
      </c>
      <c r="I1400" s="5" t="str">
        <f>VLOOKUP(B1400,Formulas_Majors!A$2:B$1000,2,FALSE)</f>
        <v>Education</v>
      </c>
      <c r="J1400" s="5"/>
      <c r="K1400">
        <f t="shared" si="0"/>
        <v>-2</v>
      </c>
      <c r="L1400" s="7">
        <f t="shared" si="1"/>
        <v>-1</v>
      </c>
      <c r="M1400" s="37"/>
      <c r="N1400" s="37"/>
      <c r="O1400" s="38"/>
      <c r="P1400" s="38"/>
    </row>
    <row r="1401" spans="1:16" ht="15.75" customHeight="1" x14ac:dyDescent="0.75">
      <c r="A1401" s="5" t="s">
        <v>879</v>
      </c>
      <c r="B1401" s="5" t="s">
        <v>459</v>
      </c>
      <c r="C1401" s="5" t="s">
        <v>14</v>
      </c>
      <c r="D1401" s="5" t="s">
        <v>41</v>
      </c>
      <c r="E1401" s="6">
        <v>4</v>
      </c>
      <c r="F1401" s="6">
        <v>0</v>
      </c>
      <c r="G1401" s="6">
        <v>3</v>
      </c>
      <c r="H1401" s="6">
        <v>3</v>
      </c>
      <c r="I1401" s="5" t="str">
        <f>VLOOKUP(B1401,Formulas_Majors!A$2:B$1000,2,FALSE)</f>
        <v>Education</v>
      </c>
      <c r="J1401" s="5"/>
      <c r="K1401">
        <f t="shared" si="0"/>
        <v>-1</v>
      </c>
      <c r="L1401" s="7">
        <f t="shared" si="1"/>
        <v>-0.25</v>
      </c>
      <c r="M1401" s="34">
        <f>ROUND(E1401*1/3,)</f>
        <v>1</v>
      </c>
      <c r="N1401" s="34" t="str">
        <f>IF(F1401&gt;M1401,"Above Benchmark","Below Benchmark")</f>
        <v>Below Benchmark</v>
      </c>
      <c r="O1401" s="34">
        <f>ROUND(G1401*1/3,)</f>
        <v>1</v>
      </c>
      <c r="P1401" s="34" t="str">
        <f>IF(H1401&gt;O1401,"Above Benchmark", "Below Benchmark")</f>
        <v>Above Benchmark</v>
      </c>
    </row>
    <row r="1402" spans="1:16" ht="15.75" customHeight="1" x14ac:dyDescent="0.75">
      <c r="A1402" s="5" t="s">
        <v>879</v>
      </c>
      <c r="B1402" s="5" t="s">
        <v>461</v>
      </c>
      <c r="C1402" s="5" t="s">
        <v>73</v>
      </c>
      <c r="D1402" s="5" t="s">
        <v>158</v>
      </c>
      <c r="E1402" s="6">
        <v>12</v>
      </c>
      <c r="F1402" s="6">
        <v>8</v>
      </c>
      <c r="G1402" s="6">
        <v>13</v>
      </c>
      <c r="H1402" s="6">
        <v>16</v>
      </c>
      <c r="I1402" s="5" t="str">
        <f>VLOOKUP(B1402,Formulas_Majors!A$2:B$1000,2,FALSE)</f>
        <v>Education</v>
      </c>
      <c r="J1402" s="5"/>
      <c r="K1402">
        <f t="shared" si="0"/>
        <v>1</v>
      </c>
      <c r="L1402" s="7">
        <f t="shared" si="1"/>
        <v>8.3333333333333329E-2</v>
      </c>
      <c r="M1402" s="37"/>
      <c r="N1402" s="37"/>
      <c r="O1402" s="38"/>
      <c r="P1402" s="38"/>
    </row>
    <row r="1403" spans="1:16" ht="15.75" customHeight="1" x14ac:dyDescent="0.75">
      <c r="A1403" s="5" t="s">
        <v>879</v>
      </c>
      <c r="B1403" s="5" t="s">
        <v>461</v>
      </c>
      <c r="C1403" s="5" t="s">
        <v>14</v>
      </c>
      <c r="D1403" s="5" t="s">
        <v>146</v>
      </c>
      <c r="E1403" s="6">
        <v>20</v>
      </c>
      <c r="F1403" s="6">
        <v>1</v>
      </c>
      <c r="G1403" s="6">
        <v>19</v>
      </c>
      <c r="H1403" s="6">
        <v>15</v>
      </c>
      <c r="I1403" s="5" t="str">
        <f>VLOOKUP(B1403,Formulas_Majors!A$2:B$1000,2,FALSE)</f>
        <v>Education</v>
      </c>
      <c r="J1403" s="5"/>
      <c r="K1403">
        <f t="shared" si="0"/>
        <v>-1</v>
      </c>
      <c r="L1403" s="7">
        <f t="shared" si="1"/>
        <v>-0.05</v>
      </c>
      <c r="M1403" s="34">
        <f t="shared" ref="M1403:M1404" si="922">ROUND(E1403*1/3,)</f>
        <v>7</v>
      </c>
      <c r="N1403" s="34" t="str">
        <f t="shared" ref="N1403:N1404" si="923">IF(F1403&gt;M1403,"Above Benchmark","Below Benchmark")</f>
        <v>Below Benchmark</v>
      </c>
      <c r="O1403" s="34">
        <f t="shared" ref="O1403:O1404" si="924">ROUND(G1403*1/3,)</f>
        <v>6</v>
      </c>
      <c r="P1403" s="34" t="str">
        <f t="shared" ref="P1403:P1404" si="925">IF(H1403&gt;O1403,"Above Benchmark", "Below Benchmark")</f>
        <v>Above Benchmark</v>
      </c>
    </row>
    <row r="1404" spans="1:16" ht="15.75" customHeight="1" x14ac:dyDescent="0.75">
      <c r="A1404" s="5" t="s">
        <v>879</v>
      </c>
      <c r="B1404" s="5" t="s">
        <v>461</v>
      </c>
      <c r="C1404" s="5" t="s">
        <v>14</v>
      </c>
      <c r="D1404" s="5" t="s">
        <v>41</v>
      </c>
      <c r="E1404" s="6">
        <v>33</v>
      </c>
      <c r="F1404" s="6">
        <v>13</v>
      </c>
      <c r="G1404" s="6">
        <v>24</v>
      </c>
      <c r="H1404" s="6">
        <v>26</v>
      </c>
      <c r="I1404" s="5" t="str">
        <f>VLOOKUP(B1404,Formulas_Majors!A$2:B$1000,2,FALSE)</f>
        <v>Education</v>
      </c>
      <c r="J1404" s="5"/>
      <c r="K1404">
        <f t="shared" si="0"/>
        <v>-9</v>
      </c>
      <c r="L1404" s="7">
        <f t="shared" si="1"/>
        <v>-0.27272727272727271</v>
      </c>
      <c r="M1404" s="34">
        <f t="shared" si="922"/>
        <v>11</v>
      </c>
      <c r="N1404" s="34" t="str">
        <f t="shared" si="923"/>
        <v>Above Benchmark</v>
      </c>
      <c r="O1404" s="34">
        <f t="shared" si="924"/>
        <v>8</v>
      </c>
      <c r="P1404" s="34" t="str">
        <f t="shared" si="925"/>
        <v>Above Benchmark</v>
      </c>
    </row>
    <row r="1405" spans="1:16" ht="15.75" customHeight="1" x14ac:dyDescent="0.75">
      <c r="A1405" s="5" t="s">
        <v>879</v>
      </c>
      <c r="B1405" s="5" t="s">
        <v>884</v>
      </c>
      <c r="C1405" s="5" t="s">
        <v>73</v>
      </c>
      <c r="D1405" s="5" t="s">
        <v>158</v>
      </c>
      <c r="E1405" s="6">
        <v>3</v>
      </c>
      <c r="F1405" s="6">
        <v>3</v>
      </c>
      <c r="G1405" s="6">
        <v>3</v>
      </c>
      <c r="H1405" s="6">
        <v>2</v>
      </c>
      <c r="I1405" s="5" t="str">
        <f>VLOOKUP(B1405,Formulas_Majors!A$2:B$1000,2,FALSE)</f>
        <v>Education</v>
      </c>
      <c r="J1405" s="5"/>
      <c r="K1405">
        <f t="shared" si="0"/>
        <v>0</v>
      </c>
      <c r="L1405" s="7">
        <f t="shared" si="1"/>
        <v>0</v>
      </c>
      <c r="M1405" s="37"/>
      <c r="N1405" s="37"/>
      <c r="O1405" s="38"/>
      <c r="P1405" s="38"/>
    </row>
    <row r="1406" spans="1:16" ht="15.75" customHeight="1" x14ac:dyDescent="0.75">
      <c r="A1406" s="5" t="s">
        <v>879</v>
      </c>
      <c r="B1406" s="5" t="s">
        <v>884</v>
      </c>
      <c r="C1406" s="5" t="s">
        <v>14</v>
      </c>
      <c r="D1406" s="5" t="s">
        <v>41</v>
      </c>
      <c r="E1406" s="6">
        <v>2</v>
      </c>
      <c r="F1406" s="6">
        <v>0</v>
      </c>
      <c r="G1406" s="6">
        <v>1</v>
      </c>
      <c r="H1406" s="6">
        <v>1</v>
      </c>
      <c r="I1406" s="5" t="str">
        <f>VLOOKUP(B1406,Formulas_Majors!A$2:B$1000,2,FALSE)</f>
        <v>Education</v>
      </c>
      <c r="J1406" s="5"/>
      <c r="K1406">
        <f t="shared" si="0"/>
        <v>-1</v>
      </c>
      <c r="L1406" s="7">
        <f t="shared" si="1"/>
        <v>-0.5</v>
      </c>
      <c r="M1406" s="34">
        <f t="shared" ref="M1406:M1408" si="926">ROUND(E1406*1/3,)</f>
        <v>1</v>
      </c>
      <c r="N1406" s="34" t="str">
        <f t="shared" ref="N1406:N1408" si="927">IF(F1406&gt;M1406,"Above Benchmark","Below Benchmark")</f>
        <v>Below Benchmark</v>
      </c>
      <c r="O1406" s="34">
        <f t="shared" ref="O1406:O1408" si="928">ROUND(G1406*1/3,)</f>
        <v>0</v>
      </c>
      <c r="P1406" s="34" t="str">
        <f t="shared" ref="P1406:P1408" si="929">IF(H1406&gt;O1406,"Above Benchmark", "Below Benchmark")</f>
        <v>Above Benchmark</v>
      </c>
    </row>
    <row r="1407" spans="1:16" ht="15.75" customHeight="1" x14ac:dyDescent="0.75">
      <c r="A1407" s="5" t="s">
        <v>879</v>
      </c>
      <c r="B1407" s="5" t="s">
        <v>885</v>
      </c>
      <c r="C1407" s="5" t="s">
        <v>14</v>
      </c>
      <c r="D1407" s="5" t="s">
        <v>146</v>
      </c>
      <c r="E1407" s="6">
        <v>19</v>
      </c>
      <c r="F1407" s="6">
        <v>5</v>
      </c>
      <c r="G1407" s="6">
        <v>16</v>
      </c>
      <c r="H1407" s="6">
        <v>8</v>
      </c>
      <c r="I1407" s="5" t="str">
        <f>VLOOKUP(B1407,Formulas_Majors!A$2:B$1000,2,FALSE)</f>
        <v>Education</v>
      </c>
      <c r="J1407" s="5"/>
      <c r="K1407">
        <f t="shared" si="0"/>
        <v>-3</v>
      </c>
      <c r="L1407" s="7">
        <f t="shared" si="1"/>
        <v>-0.15789473684210525</v>
      </c>
      <c r="M1407" s="34">
        <f t="shared" si="926"/>
        <v>6</v>
      </c>
      <c r="N1407" s="34" t="str">
        <f t="shared" si="927"/>
        <v>Below Benchmark</v>
      </c>
      <c r="O1407" s="34">
        <f t="shared" si="928"/>
        <v>5</v>
      </c>
      <c r="P1407" s="34" t="str">
        <f t="shared" si="929"/>
        <v>Above Benchmark</v>
      </c>
    </row>
    <row r="1408" spans="1:16" ht="15.75" customHeight="1" x14ac:dyDescent="0.75">
      <c r="A1408" s="5" t="s">
        <v>879</v>
      </c>
      <c r="B1408" s="5" t="s">
        <v>886</v>
      </c>
      <c r="C1408" s="5" t="s">
        <v>14</v>
      </c>
      <c r="D1408" s="5" t="s">
        <v>146</v>
      </c>
      <c r="E1408" s="6">
        <v>2</v>
      </c>
      <c r="F1408" s="6">
        <v>0</v>
      </c>
      <c r="G1408" s="6">
        <v>2</v>
      </c>
      <c r="H1408" s="6">
        <v>0</v>
      </c>
      <c r="I1408" s="5" t="str">
        <f>VLOOKUP(B1408,Formulas_Majors!A$2:B$1000,2,FALSE)</f>
        <v>Education</v>
      </c>
      <c r="J1408" s="5"/>
      <c r="K1408">
        <f t="shared" si="0"/>
        <v>0</v>
      </c>
      <c r="L1408" s="7">
        <f t="shared" si="1"/>
        <v>0</v>
      </c>
      <c r="M1408" s="34">
        <f t="shared" si="926"/>
        <v>1</v>
      </c>
      <c r="N1408" s="34" t="str">
        <f t="shared" si="927"/>
        <v>Below Benchmark</v>
      </c>
      <c r="O1408" s="34">
        <f t="shared" si="928"/>
        <v>1</v>
      </c>
      <c r="P1408" s="34" t="str">
        <f t="shared" si="929"/>
        <v>Below Benchmark</v>
      </c>
    </row>
    <row r="1409" spans="1:29" ht="15.75" customHeight="1" x14ac:dyDescent="0.75">
      <c r="A1409" s="5" t="s">
        <v>879</v>
      </c>
      <c r="B1409" s="5" t="s">
        <v>462</v>
      </c>
      <c r="C1409" s="5" t="s">
        <v>73</v>
      </c>
      <c r="D1409" s="5" t="s">
        <v>158</v>
      </c>
      <c r="E1409" s="6">
        <v>35</v>
      </c>
      <c r="F1409" s="6">
        <v>19</v>
      </c>
      <c r="G1409" s="6">
        <v>38</v>
      </c>
      <c r="H1409" s="6">
        <v>20</v>
      </c>
      <c r="I1409" s="5" t="str">
        <f>VLOOKUP(B1409,Formulas_Majors!A$2:B$1000,2,FALSE)</f>
        <v>Education</v>
      </c>
      <c r="J1409" s="5"/>
      <c r="K1409">
        <f t="shared" si="0"/>
        <v>3</v>
      </c>
      <c r="L1409" s="7">
        <f t="shared" si="1"/>
        <v>8.5714285714285715E-2</v>
      </c>
      <c r="M1409" s="37"/>
      <c r="N1409" s="37"/>
      <c r="O1409" s="38"/>
      <c r="P1409" s="38"/>
    </row>
    <row r="1410" spans="1:29" ht="15.75" customHeight="1" x14ac:dyDescent="0.75">
      <c r="A1410" s="5" t="s">
        <v>879</v>
      </c>
      <c r="B1410" s="5" t="s">
        <v>462</v>
      </c>
      <c r="C1410" s="5" t="s">
        <v>14</v>
      </c>
      <c r="D1410" s="5" t="s">
        <v>41</v>
      </c>
      <c r="E1410" s="6">
        <v>47</v>
      </c>
      <c r="F1410" s="6">
        <v>11</v>
      </c>
      <c r="G1410" s="6">
        <v>46</v>
      </c>
      <c r="H1410" s="6">
        <v>12</v>
      </c>
      <c r="I1410" s="5" t="str">
        <f>VLOOKUP(B1410,Formulas_Majors!A$2:B$1000,2,FALSE)</f>
        <v>Education</v>
      </c>
      <c r="J1410" s="5"/>
      <c r="K1410">
        <f t="shared" si="0"/>
        <v>-1</v>
      </c>
      <c r="L1410" s="7">
        <f t="shared" si="1"/>
        <v>-2.1276595744680851E-2</v>
      </c>
      <c r="M1410" s="34">
        <f>ROUND(E1410*1/3,)</f>
        <v>16</v>
      </c>
      <c r="N1410" s="34" t="str">
        <f>IF(F1410&gt;M1410,"Above Benchmark","Below Benchmark")</f>
        <v>Below Benchmark</v>
      </c>
      <c r="O1410" s="34">
        <f>ROUND(G1410*1/3,)</f>
        <v>15</v>
      </c>
      <c r="P1410" s="34" t="str">
        <f>IF(H1410&gt;O1410,"Above Benchmark", "Below Benchmark")</f>
        <v>Below Benchmark</v>
      </c>
    </row>
    <row r="1411" spans="1:29" ht="15.75" customHeight="1" x14ac:dyDescent="0.75">
      <c r="A1411" s="5" t="s">
        <v>879</v>
      </c>
      <c r="B1411" s="5" t="s">
        <v>887</v>
      </c>
      <c r="C1411" s="5" t="s">
        <v>73</v>
      </c>
      <c r="D1411" s="5" t="s">
        <v>158</v>
      </c>
      <c r="E1411" s="6">
        <v>13</v>
      </c>
      <c r="F1411" s="6">
        <v>3</v>
      </c>
      <c r="G1411" s="6">
        <v>9</v>
      </c>
      <c r="H1411" s="6">
        <v>8</v>
      </c>
      <c r="I1411" s="5" t="str">
        <f>VLOOKUP(B1411,Formulas_Majors!A$2:B$1000,2,FALSE)</f>
        <v>Education</v>
      </c>
      <c r="J1411" s="5"/>
      <c r="K1411">
        <f t="shared" si="0"/>
        <v>-4</v>
      </c>
      <c r="L1411" s="7">
        <f t="shared" si="1"/>
        <v>-0.30769230769230771</v>
      </c>
      <c r="M1411" s="37"/>
      <c r="N1411" s="37"/>
      <c r="O1411" s="38"/>
      <c r="P1411" s="38"/>
    </row>
    <row r="1412" spans="1:29" ht="15.75" customHeight="1" x14ac:dyDescent="0.75">
      <c r="A1412" s="5" t="s">
        <v>879</v>
      </c>
      <c r="B1412" s="5" t="s">
        <v>887</v>
      </c>
      <c r="C1412" s="5" t="s">
        <v>14</v>
      </c>
      <c r="D1412" s="5" t="s">
        <v>41</v>
      </c>
      <c r="E1412" s="6">
        <v>12</v>
      </c>
      <c r="F1412" s="6">
        <v>3</v>
      </c>
      <c r="G1412" s="6">
        <v>13</v>
      </c>
      <c r="H1412" s="6">
        <v>5</v>
      </c>
      <c r="I1412" s="5" t="str">
        <f>VLOOKUP(B1412,Formulas_Majors!A$2:B$1000,2,FALSE)</f>
        <v>Education</v>
      </c>
      <c r="J1412" s="5"/>
      <c r="K1412">
        <f t="shared" si="0"/>
        <v>1</v>
      </c>
      <c r="L1412" s="7">
        <f t="shared" si="1"/>
        <v>8.3333333333333329E-2</v>
      </c>
      <c r="M1412" s="34">
        <f t="shared" ref="M1412:M1413" si="930">ROUND(E1412*1/3,)</f>
        <v>4</v>
      </c>
      <c r="N1412" s="34" t="str">
        <f t="shared" ref="N1412:N1413" si="931">IF(F1412&gt;M1412,"Above Benchmark","Below Benchmark")</f>
        <v>Below Benchmark</v>
      </c>
      <c r="O1412" s="34">
        <f t="shared" ref="O1412:O1413" si="932">ROUND(G1412*1/3,)</f>
        <v>4</v>
      </c>
      <c r="P1412" s="34" t="str">
        <f t="shared" ref="P1412:P1413" si="933">IF(H1412&gt;O1412,"Above Benchmark", "Below Benchmark")</f>
        <v>Above Benchmark</v>
      </c>
    </row>
    <row r="1413" spans="1:29" ht="15.75" customHeight="1" x14ac:dyDescent="0.75">
      <c r="A1413" s="5" t="s">
        <v>879</v>
      </c>
      <c r="B1413" s="5" t="s">
        <v>888</v>
      </c>
      <c r="C1413" s="5" t="s">
        <v>14</v>
      </c>
      <c r="D1413" s="5" t="s">
        <v>146</v>
      </c>
      <c r="E1413" s="6">
        <v>22</v>
      </c>
      <c r="F1413" s="6">
        <v>8</v>
      </c>
      <c r="G1413" s="6">
        <v>16</v>
      </c>
      <c r="H1413" s="6">
        <v>10</v>
      </c>
      <c r="I1413" s="5" t="str">
        <f>VLOOKUP(B1413,Formulas_Majors!A$2:B$1000,2,FALSE)</f>
        <v>Education</v>
      </c>
      <c r="J1413" s="5"/>
      <c r="K1413">
        <f t="shared" si="0"/>
        <v>-6</v>
      </c>
      <c r="L1413" s="7">
        <f t="shared" si="1"/>
        <v>-0.27272727272727271</v>
      </c>
      <c r="M1413" s="34">
        <f t="shared" si="930"/>
        <v>7</v>
      </c>
      <c r="N1413" s="34" t="str">
        <f t="shared" si="931"/>
        <v>Above Benchmark</v>
      </c>
      <c r="O1413" s="34">
        <f t="shared" si="932"/>
        <v>5</v>
      </c>
      <c r="P1413" s="34" t="str">
        <f t="shared" si="933"/>
        <v>Above Benchmark</v>
      </c>
    </row>
    <row r="1414" spans="1:29" ht="15.75" customHeight="1" x14ac:dyDescent="0.75">
      <c r="A1414" s="5" t="s">
        <v>879</v>
      </c>
      <c r="B1414" s="5" t="s">
        <v>147</v>
      </c>
      <c r="C1414" s="5" t="s">
        <v>18</v>
      </c>
      <c r="D1414" s="5" t="s">
        <v>21</v>
      </c>
      <c r="E1414" s="6">
        <v>9</v>
      </c>
      <c r="F1414" s="6">
        <v>1</v>
      </c>
      <c r="G1414" s="6">
        <v>5</v>
      </c>
      <c r="H1414" s="6">
        <v>5</v>
      </c>
      <c r="I1414" s="5" t="str">
        <f>VLOOKUP(B1414,Formulas_Majors!A$2:B$1000,2,FALSE)</f>
        <v>Liberal Arts</v>
      </c>
      <c r="J1414" s="5"/>
      <c r="K1414">
        <f t="shared" si="0"/>
        <v>-4</v>
      </c>
      <c r="L1414" s="7">
        <f t="shared" si="1"/>
        <v>-0.44444444444444442</v>
      </c>
      <c r="M1414" s="34">
        <f t="shared" ref="M1414:M1417" si="934">ROUND(E1414*1/6,)</f>
        <v>2</v>
      </c>
      <c r="N1414" s="34" t="str">
        <f t="shared" ref="N1414:N1417" si="935">IF(F1414&gt;M1414, "Above Benchmark", "Below Benchmark")</f>
        <v>Below Benchmark</v>
      </c>
      <c r="O1414" s="34">
        <f t="shared" ref="O1414:O1417" si="936">ROUND(G1414*1/6,)</f>
        <v>1</v>
      </c>
      <c r="P1414" s="34" t="str">
        <f t="shared" ref="P1414:P1417" si="937">IF(H1414&gt;O1414,"Above Benchmark","Below Benchmark")</f>
        <v>Above Benchmark</v>
      </c>
    </row>
    <row r="1415" spans="1:29" ht="15.75" customHeight="1" x14ac:dyDescent="0.75">
      <c r="A1415" s="5" t="s">
        <v>879</v>
      </c>
      <c r="B1415" s="5" t="s">
        <v>148</v>
      </c>
      <c r="C1415" s="5" t="s">
        <v>18</v>
      </c>
      <c r="D1415" s="5" t="s">
        <v>21</v>
      </c>
      <c r="E1415" s="6">
        <v>6</v>
      </c>
      <c r="F1415" s="6">
        <v>1</v>
      </c>
      <c r="G1415" s="6">
        <v>0</v>
      </c>
      <c r="H1415" s="6">
        <v>1</v>
      </c>
      <c r="I1415" s="5" t="str">
        <f>VLOOKUP(B1415,Formulas_Majors!A$2:B$1000,2,FALSE)</f>
        <v>Liberal Arts</v>
      </c>
      <c r="J1415" s="5"/>
      <c r="K1415">
        <f t="shared" si="0"/>
        <v>-6</v>
      </c>
      <c r="L1415" s="7">
        <f t="shared" si="1"/>
        <v>-1</v>
      </c>
      <c r="M1415" s="34">
        <f t="shared" si="934"/>
        <v>1</v>
      </c>
      <c r="N1415" s="34" t="str">
        <f t="shared" si="935"/>
        <v>Below Benchmark</v>
      </c>
      <c r="O1415" s="34">
        <f t="shared" si="936"/>
        <v>0</v>
      </c>
      <c r="P1415" s="34" t="str">
        <f t="shared" si="937"/>
        <v>Above Benchmark</v>
      </c>
    </row>
    <row r="1416" spans="1:29" ht="15.75" customHeight="1" x14ac:dyDescent="0.75">
      <c r="A1416" s="5" t="s">
        <v>879</v>
      </c>
      <c r="B1416" s="5" t="s">
        <v>149</v>
      </c>
      <c r="C1416" s="5" t="s">
        <v>18</v>
      </c>
      <c r="D1416" s="5" t="s">
        <v>21</v>
      </c>
      <c r="E1416" s="6">
        <v>106</v>
      </c>
      <c r="F1416" s="6">
        <v>20</v>
      </c>
      <c r="G1416" s="6">
        <v>1000</v>
      </c>
      <c r="H1416" s="6">
        <v>39</v>
      </c>
      <c r="I1416" s="5" t="str">
        <f>VLOOKUP(B1416,Formulas_Majors!A$2:B$1000,2,FALSE)</f>
        <v>Liberal Arts</v>
      </c>
      <c r="J1416" s="5"/>
      <c r="K1416">
        <f t="shared" si="0"/>
        <v>894</v>
      </c>
      <c r="L1416" s="7">
        <f t="shared" si="1"/>
        <v>8.433962264150944</v>
      </c>
      <c r="M1416" s="34">
        <f t="shared" si="934"/>
        <v>18</v>
      </c>
      <c r="N1416" s="34" t="str">
        <f t="shared" si="935"/>
        <v>Above Benchmark</v>
      </c>
      <c r="O1416" s="34">
        <f t="shared" si="936"/>
        <v>167</v>
      </c>
      <c r="P1416" s="34" t="str">
        <f t="shared" si="937"/>
        <v>Below Benchmark</v>
      </c>
    </row>
    <row r="1417" spans="1:29" ht="15.75" customHeight="1" x14ac:dyDescent="0.75">
      <c r="A1417" s="5" t="s">
        <v>879</v>
      </c>
      <c r="B1417" s="5" t="s">
        <v>889</v>
      </c>
      <c r="C1417" s="5" t="s">
        <v>18</v>
      </c>
      <c r="D1417" s="5" t="s">
        <v>21</v>
      </c>
      <c r="E1417" s="6">
        <v>1</v>
      </c>
      <c r="F1417" s="6">
        <v>0</v>
      </c>
      <c r="G1417" s="6">
        <v>1</v>
      </c>
      <c r="H1417" s="6">
        <v>0</v>
      </c>
      <c r="I1417" s="5" t="str">
        <f>VLOOKUP(B1417,Formulas_Majors!A$2:B$1000,2,FALSE)</f>
        <v>Liberal Arts</v>
      </c>
      <c r="J1417" s="5"/>
      <c r="K1417">
        <f t="shared" si="0"/>
        <v>0</v>
      </c>
      <c r="L1417" s="7">
        <f t="shared" si="1"/>
        <v>0</v>
      </c>
      <c r="M1417" s="34">
        <f t="shared" si="934"/>
        <v>0</v>
      </c>
      <c r="N1417" s="34" t="str">
        <f t="shared" si="935"/>
        <v>Below Benchmark</v>
      </c>
      <c r="O1417" s="34">
        <f t="shared" si="936"/>
        <v>0</v>
      </c>
      <c r="P1417" s="34" t="str">
        <f t="shared" si="937"/>
        <v>Below Benchmark</v>
      </c>
    </row>
    <row r="1418" spans="1:29" ht="15.75" customHeight="1" x14ac:dyDescent="0.75">
      <c r="A1418" s="5" t="s">
        <v>879</v>
      </c>
      <c r="B1418" s="5" t="s">
        <v>471</v>
      </c>
      <c r="C1418" s="5" t="s">
        <v>14</v>
      </c>
      <c r="D1418" s="5" t="s">
        <v>23</v>
      </c>
      <c r="E1418" s="6">
        <v>35</v>
      </c>
      <c r="F1418" s="6">
        <v>17</v>
      </c>
      <c r="G1418" s="6">
        <v>42</v>
      </c>
      <c r="H1418" s="6">
        <v>12</v>
      </c>
      <c r="I1418" s="5" t="str">
        <f>VLOOKUP(B1418,Formulas_Majors!A$2:B$1000,2,FALSE)</f>
        <v>Social Work</v>
      </c>
      <c r="J1418" s="5"/>
      <c r="K1418">
        <f t="shared" si="0"/>
        <v>7</v>
      </c>
      <c r="L1418" s="7">
        <f t="shared" si="1"/>
        <v>0.2</v>
      </c>
      <c r="M1418" s="34">
        <f>ROUND(E1418*1/3,)</f>
        <v>12</v>
      </c>
      <c r="N1418" s="34" t="str">
        <f>IF(F1418&gt;M1418,"Above Benchmark","Below Benchmark")</f>
        <v>Above Benchmark</v>
      </c>
      <c r="O1418" s="34">
        <f>ROUND(G1418*1/3,)</f>
        <v>14</v>
      </c>
      <c r="P1418" s="34" t="str">
        <f>IF(H1418&gt;O1418,"Above Benchmark", "Below Benchmark")</f>
        <v>Below Benchmark</v>
      </c>
    </row>
    <row r="1419" spans="1:29" ht="15.75" customHeight="1" x14ac:dyDescent="0.75">
      <c r="A1419" s="5" t="s">
        <v>879</v>
      </c>
      <c r="B1419" s="5" t="s">
        <v>472</v>
      </c>
      <c r="C1419" s="5" t="s">
        <v>73</v>
      </c>
      <c r="D1419" s="5" t="s">
        <v>158</v>
      </c>
      <c r="E1419" s="6">
        <v>14</v>
      </c>
      <c r="F1419" s="6">
        <v>5</v>
      </c>
      <c r="G1419" s="6">
        <v>13</v>
      </c>
      <c r="H1419" s="6">
        <v>2</v>
      </c>
      <c r="I1419" s="5" t="str">
        <f>VLOOKUP(B1419,Formulas_Majors!A$2:B$1000,2,FALSE)</f>
        <v>Social Work</v>
      </c>
      <c r="J1419" s="5"/>
      <c r="K1419">
        <f t="shared" si="0"/>
        <v>-1</v>
      </c>
      <c r="L1419" s="7">
        <f t="shared" si="1"/>
        <v>-7.1428571428571425E-2</v>
      </c>
      <c r="M1419" s="35"/>
      <c r="N1419" s="35"/>
      <c r="O1419" s="36"/>
      <c r="P1419" s="36"/>
      <c r="Q1419" s="8"/>
      <c r="R1419" s="8"/>
      <c r="S1419" s="8"/>
      <c r="T1419" s="8"/>
      <c r="U1419" s="8"/>
      <c r="V1419" s="8"/>
      <c r="W1419" s="8"/>
      <c r="X1419" s="8"/>
      <c r="Y1419" s="8"/>
      <c r="Z1419" s="8"/>
      <c r="AA1419" s="8"/>
      <c r="AB1419" s="8"/>
      <c r="AC1419" s="8"/>
    </row>
    <row r="1420" spans="1:29" ht="15.75" customHeight="1" x14ac:dyDescent="0.75">
      <c r="A1420" s="5" t="s">
        <v>879</v>
      </c>
      <c r="B1420" s="5" t="s">
        <v>890</v>
      </c>
      <c r="C1420" s="5" t="s">
        <v>14</v>
      </c>
      <c r="D1420" s="5" t="s">
        <v>16</v>
      </c>
      <c r="E1420" s="6">
        <v>11</v>
      </c>
      <c r="F1420" s="6">
        <v>8</v>
      </c>
      <c r="G1420" s="6">
        <v>11</v>
      </c>
      <c r="H1420" s="6">
        <v>4</v>
      </c>
      <c r="I1420" s="5" t="str">
        <f>VLOOKUP(B1420,Formulas_Majors!A$2:B$1000,2,FALSE)</f>
        <v>Natural Sciences</v>
      </c>
      <c r="J1420" s="5"/>
      <c r="K1420">
        <f t="shared" si="0"/>
        <v>0</v>
      </c>
      <c r="L1420" s="7">
        <f t="shared" si="1"/>
        <v>0</v>
      </c>
      <c r="M1420" s="34">
        <f t="shared" ref="M1420:M1421" si="938">ROUND(E1420*1/3,)</f>
        <v>4</v>
      </c>
      <c r="N1420" s="34" t="str">
        <f t="shared" ref="N1420:N1421" si="939">IF(F1420&gt;M1420,"Above Benchmark","Below Benchmark")</f>
        <v>Above Benchmark</v>
      </c>
      <c r="O1420" s="34">
        <f t="shared" ref="O1420:O1421" si="940">ROUND(G1420*1/3,)</f>
        <v>4</v>
      </c>
      <c r="P1420" s="34" t="str">
        <f t="shared" ref="P1420:P1421" si="941">IF(H1420&gt;O1420,"Above Benchmark", "Below Benchmark")</f>
        <v>Below Benchmark</v>
      </c>
    </row>
    <row r="1421" spans="1:29" ht="15.75" customHeight="1" x14ac:dyDescent="0.75">
      <c r="A1421" s="5" t="s">
        <v>879</v>
      </c>
      <c r="B1421" s="5" t="s">
        <v>891</v>
      </c>
      <c r="C1421" s="5" t="s">
        <v>14</v>
      </c>
      <c r="D1421" s="5" t="s">
        <v>23</v>
      </c>
      <c r="E1421" s="6">
        <v>2</v>
      </c>
      <c r="F1421" s="6">
        <v>5</v>
      </c>
      <c r="G1421" s="6">
        <v>3</v>
      </c>
      <c r="H1421" s="6">
        <v>0</v>
      </c>
      <c r="I1421" s="5" t="str">
        <f>VLOOKUP(B1421,Formulas_Majors!A$2:B$1000,2,FALSE)</f>
        <v>Liberal Arts</v>
      </c>
      <c r="J1421" s="5"/>
      <c r="K1421">
        <f t="shared" si="0"/>
        <v>1</v>
      </c>
      <c r="L1421" s="7">
        <f t="shared" si="1"/>
        <v>0.5</v>
      </c>
      <c r="M1421" s="34">
        <f t="shared" si="938"/>
        <v>1</v>
      </c>
      <c r="N1421" s="34" t="str">
        <f t="shared" si="939"/>
        <v>Above Benchmark</v>
      </c>
      <c r="O1421" s="34">
        <f t="shared" si="940"/>
        <v>1</v>
      </c>
      <c r="P1421" s="34" t="str">
        <f t="shared" si="941"/>
        <v>Below Benchmark</v>
      </c>
    </row>
    <row r="1422" spans="1:29" ht="15.75" customHeight="1" x14ac:dyDescent="0.75">
      <c r="A1422" s="5" t="s">
        <v>879</v>
      </c>
      <c r="B1422" s="5" t="s">
        <v>892</v>
      </c>
      <c r="C1422" s="5" t="s">
        <v>73</v>
      </c>
      <c r="D1422" s="5" t="s">
        <v>158</v>
      </c>
      <c r="E1422" s="6">
        <v>3</v>
      </c>
      <c r="F1422" s="6">
        <v>0</v>
      </c>
      <c r="G1422" s="6">
        <v>3</v>
      </c>
      <c r="H1422" s="6">
        <v>0</v>
      </c>
      <c r="I1422" s="5" t="str">
        <f>VLOOKUP(B1422,Formulas_Majors!A$2:B$1000,2,FALSE)</f>
        <v>Liberal Arts</v>
      </c>
      <c r="J1422" s="5"/>
      <c r="K1422">
        <f t="shared" si="0"/>
        <v>0</v>
      </c>
      <c r="L1422" s="7">
        <f t="shared" si="1"/>
        <v>0</v>
      </c>
      <c r="M1422" s="37"/>
      <c r="N1422" s="37"/>
      <c r="O1422" s="38"/>
      <c r="P1422" s="38"/>
    </row>
    <row r="1423" spans="1:29" ht="15.75" customHeight="1" x14ac:dyDescent="0.75">
      <c r="A1423" s="5" t="s">
        <v>879</v>
      </c>
      <c r="B1423" s="5" t="s">
        <v>155</v>
      </c>
      <c r="C1423" s="5" t="s">
        <v>18</v>
      </c>
      <c r="D1423" s="5" t="s">
        <v>21</v>
      </c>
      <c r="E1423" s="6">
        <v>21</v>
      </c>
      <c r="F1423" s="6">
        <v>2</v>
      </c>
      <c r="G1423" s="6">
        <v>20</v>
      </c>
      <c r="H1423" s="6">
        <v>4</v>
      </c>
      <c r="I1423" s="5" t="str">
        <f>VLOOKUP(B1423,Formulas_Majors!A$2:B$1000,2,FALSE)</f>
        <v>Liberal Arts</v>
      </c>
      <c r="J1423" s="5"/>
      <c r="K1423">
        <f t="shared" si="0"/>
        <v>-1</v>
      </c>
      <c r="L1423" s="7">
        <f t="shared" si="1"/>
        <v>-4.7619047619047616E-2</v>
      </c>
      <c r="M1423" s="34">
        <f>ROUND(E1423*1/6,)</f>
        <v>4</v>
      </c>
      <c r="N1423" s="34" t="str">
        <f>IF(F1423&gt;M1423, "Above Benchmark", "Below Benchmark")</f>
        <v>Below Benchmark</v>
      </c>
      <c r="O1423" s="34">
        <f>ROUND(G1423*1/6,)</f>
        <v>3</v>
      </c>
      <c r="P1423" s="34" t="str">
        <f>IF(H1423&gt;O1423,"Above Benchmark","Below Benchmark")</f>
        <v>Above Benchmark</v>
      </c>
    </row>
    <row r="1424" spans="1:29" ht="15.75" customHeight="1" x14ac:dyDescent="0.75">
      <c r="A1424" s="5" t="s">
        <v>879</v>
      </c>
      <c r="B1424" s="5" t="s">
        <v>155</v>
      </c>
      <c r="C1424" s="5" t="s">
        <v>14</v>
      </c>
      <c r="D1424" s="5" t="s">
        <v>23</v>
      </c>
      <c r="E1424" s="6">
        <v>7</v>
      </c>
      <c r="F1424" s="6">
        <v>7</v>
      </c>
      <c r="G1424" s="6">
        <v>5</v>
      </c>
      <c r="H1424" s="6">
        <v>2</v>
      </c>
      <c r="I1424" s="5" t="str">
        <f>VLOOKUP(B1424,Formulas_Majors!A$2:B$1000,2,FALSE)</f>
        <v>Liberal Arts</v>
      </c>
      <c r="J1424" s="5"/>
      <c r="K1424">
        <f t="shared" si="0"/>
        <v>-2</v>
      </c>
      <c r="L1424" s="7">
        <f t="shared" si="1"/>
        <v>-0.2857142857142857</v>
      </c>
      <c r="M1424" s="34">
        <f>ROUND(E1424*1/3,)</f>
        <v>2</v>
      </c>
      <c r="N1424" s="34" t="str">
        <f>IF(F1424&gt;M1424,"Above Benchmark","Below Benchmark")</f>
        <v>Above Benchmark</v>
      </c>
      <c r="O1424" s="34">
        <f>ROUND(G1424*1/3,)</f>
        <v>2</v>
      </c>
      <c r="P1424" s="34" t="str">
        <f>IF(H1424&gt;O1424,"Above Benchmark", "Below Benchmark")</f>
        <v>Below Benchmark</v>
      </c>
    </row>
    <row r="1425" spans="1:29" ht="15.75" customHeight="1" x14ac:dyDescent="0.75">
      <c r="A1425" s="5" t="s">
        <v>879</v>
      </c>
      <c r="B1425" s="5" t="s">
        <v>156</v>
      </c>
      <c r="C1425" s="5" t="s">
        <v>73</v>
      </c>
      <c r="D1425" s="5" t="s">
        <v>158</v>
      </c>
      <c r="E1425" s="6">
        <v>9</v>
      </c>
      <c r="F1425" s="6">
        <v>8</v>
      </c>
      <c r="G1425" s="6">
        <v>23</v>
      </c>
      <c r="H1425" s="6">
        <v>10</v>
      </c>
      <c r="I1425" s="5" t="str">
        <f>VLOOKUP(B1425,Formulas_Majors!A$2:B$1000,2,FALSE)</f>
        <v>Education</v>
      </c>
      <c r="J1425" s="5"/>
      <c r="K1425">
        <f t="shared" si="0"/>
        <v>14</v>
      </c>
      <c r="L1425" s="7">
        <f t="shared" si="1"/>
        <v>1.5555555555555556</v>
      </c>
      <c r="M1425" s="37"/>
      <c r="N1425" s="37"/>
      <c r="O1425" s="38"/>
      <c r="P1425" s="38"/>
    </row>
    <row r="1426" spans="1:29" ht="15.75" customHeight="1" x14ac:dyDescent="0.75">
      <c r="A1426" s="5" t="s">
        <v>879</v>
      </c>
      <c r="B1426" s="5" t="s">
        <v>156</v>
      </c>
      <c r="C1426" s="5" t="s">
        <v>18</v>
      </c>
      <c r="D1426" s="5" t="s">
        <v>21</v>
      </c>
      <c r="E1426" s="6">
        <v>48</v>
      </c>
      <c r="F1426" s="6">
        <v>9</v>
      </c>
      <c r="G1426" s="6">
        <v>57</v>
      </c>
      <c r="H1426" s="6">
        <v>6</v>
      </c>
      <c r="I1426" s="5" t="str">
        <f>VLOOKUP(B1426,Formulas_Majors!A$2:B$1000,2,FALSE)</f>
        <v>Education</v>
      </c>
      <c r="J1426" s="5"/>
      <c r="K1426">
        <f t="shared" si="0"/>
        <v>9</v>
      </c>
      <c r="L1426" s="7">
        <f t="shared" si="1"/>
        <v>0.1875</v>
      </c>
      <c r="M1426" s="34">
        <f>ROUND(E1426*1/6,)</f>
        <v>8</v>
      </c>
      <c r="N1426" s="34" t="str">
        <f>IF(F1426&gt;M1426, "Above Benchmark", "Below Benchmark")</f>
        <v>Above Benchmark</v>
      </c>
      <c r="O1426" s="34">
        <f>ROUND(G1426*1/6,)</f>
        <v>10</v>
      </c>
      <c r="P1426" s="34" t="str">
        <f>IF(H1426&gt;O1426,"Above Benchmark","Below Benchmark")</f>
        <v>Below Benchmark</v>
      </c>
    </row>
    <row r="1427" spans="1:29" ht="15.75" customHeight="1" x14ac:dyDescent="0.75">
      <c r="A1427" s="5" t="s">
        <v>879</v>
      </c>
      <c r="B1427" s="5" t="s">
        <v>156</v>
      </c>
      <c r="C1427" s="5" t="s">
        <v>14</v>
      </c>
      <c r="D1427" s="5" t="s">
        <v>41</v>
      </c>
      <c r="E1427" s="6">
        <v>11</v>
      </c>
      <c r="F1427" s="6">
        <v>3</v>
      </c>
      <c r="G1427" s="6">
        <v>7</v>
      </c>
      <c r="H1427" s="6">
        <v>8</v>
      </c>
      <c r="I1427" s="5" t="str">
        <f>VLOOKUP(B1427,Formulas_Majors!A$2:B$1000,2,FALSE)</f>
        <v>Education</v>
      </c>
      <c r="J1427" s="5"/>
      <c r="K1427">
        <f t="shared" si="0"/>
        <v>-4</v>
      </c>
      <c r="L1427" s="7">
        <f t="shared" si="1"/>
        <v>-0.36363636363636365</v>
      </c>
      <c r="M1427" s="34">
        <f t="shared" ref="M1427:M1428" si="942">ROUND(E1427*1/3,)</f>
        <v>4</v>
      </c>
      <c r="N1427" s="34" t="str">
        <f t="shared" ref="N1427:N1428" si="943">IF(F1427&gt;M1427,"Above Benchmark","Below Benchmark")</f>
        <v>Below Benchmark</v>
      </c>
      <c r="O1427" s="34">
        <f t="shared" ref="O1427:O1428" si="944">ROUND(G1427*1/3,)</f>
        <v>2</v>
      </c>
      <c r="P1427" s="34" t="str">
        <f t="shared" ref="P1427:P1428" si="945">IF(H1427&gt;O1427,"Above Benchmark", "Below Benchmark")</f>
        <v>Above Benchmark</v>
      </c>
      <c r="Q1427" s="8"/>
      <c r="R1427" s="8"/>
      <c r="S1427" s="8"/>
      <c r="T1427" s="8"/>
      <c r="U1427" s="8"/>
      <c r="V1427" s="8"/>
      <c r="W1427" s="8"/>
      <c r="X1427" s="8"/>
      <c r="Y1427" s="8"/>
      <c r="Z1427" s="8"/>
      <c r="AA1427" s="8"/>
      <c r="AB1427" s="8"/>
      <c r="AC1427" s="8"/>
    </row>
    <row r="1428" spans="1:29" ht="15.75" customHeight="1" x14ac:dyDescent="0.75">
      <c r="A1428" s="5" t="s">
        <v>879</v>
      </c>
      <c r="B1428" s="5" t="s">
        <v>893</v>
      </c>
      <c r="C1428" s="5" t="s">
        <v>14</v>
      </c>
      <c r="D1428" s="5" t="s">
        <v>23</v>
      </c>
      <c r="E1428" s="6">
        <v>19</v>
      </c>
      <c r="F1428" s="6">
        <v>8</v>
      </c>
      <c r="G1428" s="6">
        <v>20</v>
      </c>
      <c r="H1428" s="6">
        <v>3</v>
      </c>
      <c r="I1428" s="5" t="str">
        <f>VLOOKUP(B1428,Formulas_Majors!A$2:B$1000,2,FALSE)</f>
        <v>Natural Sciences</v>
      </c>
      <c r="J1428" s="5"/>
      <c r="K1428">
        <f t="shared" si="0"/>
        <v>1</v>
      </c>
      <c r="L1428" s="7">
        <f t="shared" si="1"/>
        <v>5.2631578947368418E-2</v>
      </c>
      <c r="M1428" s="34">
        <f t="shared" si="942"/>
        <v>6</v>
      </c>
      <c r="N1428" s="34" t="str">
        <f t="shared" si="943"/>
        <v>Above Benchmark</v>
      </c>
      <c r="O1428" s="34">
        <f t="shared" si="944"/>
        <v>7</v>
      </c>
      <c r="P1428" s="34" t="str">
        <f t="shared" si="945"/>
        <v>Below Benchmark</v>
      </c>
    </row>
    <row r="1429" spans="1:29" ht="15.75" customHeight="1" x14ac:dyDescent="0.75">
      <c r="A1429" s="5" t="s">
        <v>879</v>
      </c>
      <c r="B1429" s="5" t="s">
        <v>894</v>
      </c>
      <c r="C1429" s="5" t="s">
        <v>73</v>
      </c>
      <c r="D1429" s="5" t="s">
        <v>158</v>
      </c>
      <c r="E1429" s="6">
        <v>81</v>
      </c>
      <c r="F1429" s="6">
        <v>67</v>
      </c>
      <c r="G1429" s="6">
        <v>45</v>
      </c>
      <c r="H1429" s="6">
        <v>63</v>
      </c>
      <c r="I1429" s="5" t="str">
        <f>VLOOKUP(B1429,Formulas_Majors!A$2:B$1000,2,FALSE)</f>
        <v>Education</v>
      </c>
      <c r="J1429" s="5"/>
      <c r="K1429">
        <f t="shared" si="0"/>
        <v>-36</v>
      </c>
      <c r="L1429" s="7">
        <f t="shared" si="1"/>
        <v>-0.44444444444444442</v>
      </c>
      <c r="M1429" s="37"/>
      <c r="N1429" s="37"/>
      <c r="O1429" s="38"/>
      <c r="P1429" s="38"/>
    </row>
    <row r="1430" spans="1:29" ht="15.75" customHeight="1" x14ac:dyDescent="0.75">
      <c r="A1430" s="5" t="s">
        <v>879</v>
      </c>
      <c r="B1430" s="5" t="s">
        <v>895</v>
      </c>
      <c r="C1430" s="5" t="s">
        <v>73</v>
      </c>
      <c r="D1430" s="5" t="s">
        <v>158</v>
      </c>
      <c r="E1430" s="6">
        <v>5</v>
      </c>
      <c r="F1430" s="6">
        <v>2</v>
      </c>
      <c r="G1430" s="6">
        <v>4</v>
      </c>
      <c r="H1430" s="6">
        <v>1</v>
      </c>
      <c r="I1430" s="5" t="str">
        <f>VLOOKUP(B1430,Formulas_Majors!A$2:B$1000,2,FALSE)</f>
        <v>Education</v>
      </c>
      <c r="J1430" s="5"/>
      <c r="K1430">
        <f t="shared" si="0"/>
        <v>-1</v>
      </c>
      <c r="L1430" s="7">
        <f t="shared" si="1"/>
        <v>-0.2</v>
      </c>
      <c r="M1430" s="37"/>
      <c r="N1430" s="37"/>
      <c r="O1430" s="38"/>
      <c r="P1430" s="38"/>
    </row>
    <row r="1431" spans="1:29" ht="15.75" customHeight="1" x14ac:dyDescent="0.75">
      <c r="A1431" s="5" t="s">
        <v>879</v>
      </c>
      <c r="B1431" s="5" t="s">
        <v>478</v>
      </c>
      <c r="C1431" s="5" t="s">
        <v>73</v>
      </c>
      <c r="D1431" s="5" t="s">
        <v>154</v>
      </c>
      <c r="E1431" s="6">
        <v>1</v>
      </c>
      <c r="F1431" s="6">
        <v>4</v>
      </c>
      <c r="G1431" s="6">
        <v>2</v>
      </c>
      <c r="H1431" s="6">
        <v>0</v>
      </c>
      <c r="I1431" s="5" t="str">
        <f>VLOOKUP(B1431,Formulas_Majors!A$2:B$1000,2,FALSE)</f>
        <v>Education</v>
      </c>
      <c r="J1431" s="5"/>
      <c r="K1431">
        <f t="shared" si="0"/>
        <v>1</v>
      </c>
      <c r="L1431" s="7">
        <f t="shared" si="1"/>
        <v>1</v>
      </c>
      <c r="M1431" s="37"/>
      <c r="N1431" s="37"/>
      <c r="O1431" s="38"/>
      <c r="P1431" s="38"/>
    </row>
    <row r="1432" spans="1:29" ht="15.75" customHeight="1" x14ac:dyDescent="0.75">
      <c r="A1432" s="5" t="s">
        <v>879</v>
      </c>
      <c r="B1432" s="5" t="s">
        <v>160</v>
      </c>
      <c r="C1432" s="5" t="s">
        <v>18</v>
      </c>
      <c r="D1432" s="5" t="s">
        <v>21</v>
      </c>
      <c r="E1432" s="6">
        <v>569</v>
      </c>
      <c r="F1432" s="6">
        <v>57</v>
      </c>
      <c r="G1432" s="6">
        <v>822</v>
      </c>
      <c r="H1432" s="6">
        <v>100</v>
      </c>
      <c r="I1432" s="5" t="str">
        <f>VLOOKUP(B1432,Formulas_Majors!A$2:B$1000,2,FALSE)</f>
        <v>Natural Sciences</v>
      </c>
      <c r="J1432" s="5"/>
      <c r="K1432">
        <f t="shared" si="0"/>
        <v>253</v>
      </c>
      <c r="L1432" s="7">
        <f t="shared" si="1"/>
        <v>0.44463971880492092</v>
      </c>
      <c r="M1432" s="34">
        <f>ROUND(E1432*1/6,)</f>
        <v>95</v>
      </c>
      <c r="N1432" s="34" t="str">
        <f>IF(F1432&gt;M1432, "Above Benchmark", "Below Benchmark")</f>
        <v>Below Benchmark</v>
      </c>
      <c r="O1432" s="34">
        <f>ROUND(G1432*1/6,)</f>
        <v>137</v>
      </c>
      <c r="P1432" s="34" t="str">
        <f>IF(H1432&gt;O1432,"Above Benchmark","Below Benchmark")</f>
        <v>Below Benchmark</v>
      </c>
    </row>
    <row r="1433" spans="1:29" ht="15.75" customHeight="1" x14ac:dyDescent="0.75">
      <c r="A1433" s="5" t="s">
        <v>879</v>
      </c>
      <c r="B1433" s="5" t="s">
        <v>160</v>
      </c>
      <c r="C1433" s="5" t="s">
        <v>14</v>
      </c>
      <c r="D1433" s="5" t="s">
        <v>23</v>
      </c>
      <c r="E1433" s="6">
        <v>19</v>
      </c>
      <c r="F1433" s="6">
        <v>2</v>
      </c>
      <c r="G1433" s="6">
        <v>25</v>
      </c>
      <c r="H1433" s="6">
        <v>5</v>
      </c>
      <c r="I1433" s="5" t="str">
        <f>VLOOKUP(B1433,Formulas_Majors!A$2:B$1000,2,FALSE)</f>
        <v>Natural Sciences</v>
      </c>
      <c r="J1433" s="5"/>
      <c r="K1433">
        <f t="shared" si="0"/>
        <v>6</v>
      </c>
      <c r="L1433" s="7">
        <f t="shared" si="1"/>
        <v>0.31578947368421051</v>
      </c>
      <c r="M1433" s="34">
        <f>ROUND(E1433*1/3,)</f>
        <v>6</v>
      </c>
      <c r="N1433" s="34" t="str">
        <f>IF(F1433&gt;M1433,"Above Benchmark","Below Benchmark")</f>
        <v>Below Benchmark</v>
      </c>
      <c r="O1433" s="34">
        <f>ROUND(G1433*1/3,)</f>
        <v>8</v>
      </c>
      <c r="P1433" s="34" t="str">
        <f>IF(H1433&gt;O1433,"Above Benchmark", "Below Benchmark")</f>
        <v>Below Benchmark</v>
      </c>
    </row>
    <row r="1434" spans="1:29" ht="15.75" customHeight="1" x14ac:dyDescent="0.75">
      <c r="A1434" s="5" t="s">
        <v>879</v>
      </c>
      <c r="B1434" s="5" t="s">
        <v>896</v>
      </c>
      <c r="C1434" s="5" t="s">
        <v>18</v>
      </c>
      <c r="D1434" s="5" t="s">
        <v>21</v>
      </c>
      <c r="E1434" s="6">
        <v>27</v>
      </c>
      <c r="F1434" s="6">
        <v>12</v>
      </c>
      <c r="G1434" s="6">
        <v>24</v>
      </c>
      <c r="H1434" s="6">
        <v>15</v>
      </c>
      <c r="I1434" s="5" t="str">
        <f>VLOOKUP(B1434,Formulas_Majors!A$2:B$1000,2,FALSE)</f>
        <v>Natural Sciences</v>
      </c>
      <c r="J1434" s="5"/>
      <c r="K1434">
        <f t="shared" si="0"/>
        <v>-3</v>
      </c>
      <c r="L1434" s="7">
        <f t="shared" si="1"/>
        <v>-0.1111111111111111</v>
      </c>
      <c r="M1434" s="34">
        <f t="shared" ref="M1434:M1440" si="946">ROUND(E1434*1/6,)</f>
        <v>5</v>
      </c>
      <c r="N1434" s="34" t="str">
        <f t="shared" ref="N1434:N1440" si="947">IF(F1434&gt;M1434, "Above Benchmark", "Below Benchmark")</f>
        <v>Above Benchmark</v>
      </c>
      <c r="O1434" s="34">
        <f t="shared" ref="O1434:O1440" si="948">ROUND(G1434*1/6,)</f>
        <v>4</v>
      </c>
      <c r="P1434" s="34" t="str">
        <f t="shared" ref="P1434:P1440" si="949">IF(H1434&gt;O1434,"Above Benchmark","Below Benchmark")</f>
        <v>Above Benchmark</v>
      </c>
    </row>
    <row r="1435" spans="1:29" ht="15.75" customHeight="1" x14ac:dyDescent="0.75">
      <c r="A1435" s="5" t="s">
        <v>879</v>
      </c>
      <c r="B1435" s="5" t="s">
        <v>897</v>
      </c>
      <c r="C1435" s="5" t="s">
        <v>18</v>
      </c>
      <c r="D1435" s="5" t="s">
        <v>21</v>
      </c>
      <c r="E1435" s="6">
        <v>16</v>
      </c>
      <c r="F1435" s="6">
        <v>1</v>
      </c>
      <c r="G1435" s="6">
        <v>17</v>
      </c>
      <c r="H1435" s="6">
        <v>2</v>
      </c>
      <c r="I1435" s="5" t="str">
        <f>VLOOKUP(B1435,Formulas_Majors!A$2:B$1000,2,FALSE)</f>
        <v>Education</v>
      </c>
      <c r="J1435" s="5"/>
      <c r="K1435">
        <f t="shared" si="0"/>
        <v>1</v>
      </c>
      <c r="L1435" s="7">
        <f t="shared" si="1"/>
        <v>6.25E-2</v>
      </c>
      <c r="M1435" s="34">
        <f t="shared" si="946"/>
        <v>3</v>
      </c>
      <c r="N1435" s="34" t="str">
        <f t="shared" si="947"/>
        <v>Below Benchmark</v>
      </c>
      <c r="O1435" s="34">
        <f t="shared" si="948"/>
        <v>3</v>
      </c>
      <c r="P1435" s="34" t="str">
        <f t="shared" si="949"/>
        <v>Below Benchmark</v>
      </c>
    </row>
    <row r="1436" spans="1:29" ht="15.75" customHeight="1" x14ac:dyDescent="0.75">
      <c r="A1436" s="5" t="s">
        <v>879</v>
      </c>
      <c r="B1436" s="5" t="s">
        <v>898</v>
      </c>
      <c r="C1436" s="5" t="s">
        <v>18</v>
      </c>
      <c r="D1436" s="5" t="s">
        <v>19</v>
      </c>
      <c r="E1436" s="6">
        <v>10</v>
      </c>
      <c r="F1436" s="6">
        <v>4</v>
      </c>
      <c r="G1436" s="6">
        <v>12</v>
      </c>
      <c r="H1436" s="6">
        <v>11</v>
      </c>
      <c r="I1436" s="5" t="str">
        <f>VLOOKUP(B1436,Formulas_Majors!A$2:B$1000,2,FALSE)</f>
        <v>Business-Other</v>
      </c>
      <c r="J1436" s="5"/>
      <c r="K1436">
        <f t="shared" si="0"/>
        <v>2</v>
      </c>
      <c r="L1436" s="7">
        <f t="shared" si="1"/>
        <v>0.2</v>
      </c>
      <c r="M1436" s="34">
        <f t="shared" si="946"/>
        <v>2</v>
      </c>
      <c r="N1436" s="34" t="str">
        <f t="shared" si="947"/>
        <v>Above Benchmark</v>
      </c>
      <c r="O1436" s="34">
        <f t="shared" si="948"/>
        <v>2</v>
      </c>
      <c r="P1436" s="34" t="str">
        <f t="shared" si="949"/>
        <v>Above Benchmark</v>
      </c>
    </row>
    <row r="1437" spans="1:29" ht="15.75" customHeight="1" x14ac:dyDescent="0.75">
      <c r="A1437" s="5" t="s">
        <v>879</v>
      </c>
      <c r="B1437" s="5" t="s">
        <v>899</v>
      </c>
      <c r="C1437" s="5" t="s">
        <v>18</v>
      </c>
      <c r="D1437" s="5" t="s">
        <v>19</v>
      </c>
      <c r="E1437" s="6">
        <v>106</v>
      </c>
      <c r="F1437" s="6">
        <v>34</v>
      </c>
      <c r="G1437" s="6">
        <v>112</v>
      </c>
      <c r="H1437" s="6">
        <v>92</v>
      </c>
      <c r="I1437" s="5" t="str">
        <f>VLOOKUP(B1437,Formulas_Majors!A$2:B$1000,2,FALSE)</f>
        <v>Finance/Accounting</v>
      </c>
      <c r="J1437" s="5"/>
      <c r="K1437">
        <f t="shared" si="0"/>
        <v>6</v>
      </c>
      <c r="L1437" s="7">
        <f t="shared" si="1"/>
        <v>5.6603773584905662E-2</v>
      </c>
      <c r="M1437" s="34">
        <f t="shared" si="946"/>
        <v>18</v>
      </c>
      <c r="N1437" s="34" t="str">
        <f t="shared" si="947"/>
        <v>Above Benchmark</v>
      </c>
      <c r="O1437" s="34">
        <f t="shared" si="948"/>
        <v>19</v>
      </c>
      <c r="P1437" s="34" t="str">
        <f t="shared" si="949"/>
        <v>Above Benchmark</v>
      </c>
    </row>
    <row r="1438" spans="1:29" ht="15.75" customHeight="1" x14ac:dyDescent="0.75">
      <c r="A1438" s="5" t="s">
        <v>879</v>
      </c>
      <c r="B1438" s="5" t="s">
        <v>900</v>
      </c>
      <c r="C1438" s="5" t="s">
        <v>18</v>
      </c>
      <c r="D1438" s="5" t="s">
        <v>19</v>
      </c>
      <c r="E1438" s="6">
        <v>44</v>
      </c>
      <c r="F1438" s="6">
        <v>8</v>
      </c>
      <c r="G1438" s="6">
        <v>57</v>
      </c>
      <c r="H1438" s="6">
        <v>33</v>
      </c>
      <c r="I1438" s="5" t="str">
        <f>VLOOKUP(B1438,Formulas_Majors!A$2:B$1000,2,FALSE)</f>
        <v>Business-Other</v>
      </c>
      <c r="J1438" s="5"/>
      <c r="K1438">
        <f t="shared" si="0"/>
        <v>13</v>
      </c>
      <c r="L1438" s="7">
        <f t="shared" si="1"/>
        <v>0.29545454545454547</v>
      </c>
      <c r="M1438" s="34">
        <f t="shared" si="946"/>
        <v>7</v>
      </c>
      <c r="N1438" s="34" t="str">
        <f t="shared" si="947"/>
        <v>Above Benchmark</v>
      </c>
      <c r="O1438" s="34">
        <f t="shared" si="948"/>
        <v>10</v>
      </c>
      <c r="P1438" s="34" t="str">
        <f t="shared" si="949"/>
        <v>Above Benchmark</v>
      </c>
    </row>
    <row r="1439" spans="1:29" ht="15.75" customHeight="1" x14ac:dyDescent="0.75">
      <c r="A1439" s="5" t="s">
        <v>879</v>
      </c>
      <c r="B1439" s="5" t="s">
        <v>901</v>
      </c>
      <c r="C1439" s="5" t="s">
        <v>18</v>
      </c>
      <c r="D1439" s="5" t="s">
        <v>21</v>
      </c>
      <c r="E1439" s="6">
        <v>5</v>
      </c>
      <c r="F1439" s="6">
        <v>0</v>
      </c>
      <c r="G1439" s="6">
        <v>6</v>
      </c>
      <c r="H1439" s="6">
        <v>0</v>
      </c>
      <c r="I1439" s="5" t="str">
        <f>VLOOKUP(B1439,Formulas_Majors!A$2:B$1000,2,FALSE)</f>
        <v>Liberal Arts</v>
      </c>
      <c r="J1439" s="5"/>
      <c r="K1439">
        <f t="shared" si="0"/>
        <v>1</v>
      </c>
      <c r="L1439" s="7">
        <f t="shared" si="1"/>
        <v>0.2</v>
      </c>
      <c r="M1439" s="34">
        <f t="shared" si="946"/>
        <v>1</v>
      </c>
      <c r="N1439" s="34" t="str">
        <f t="shared" si="947"/>
        <v>Below Benchmark</v>
      </c>
      <c r="O1439" s="34">
        <f t="shared" si="948"/>
        <v>1</v>
      </c>
      <c r="P1439" s="34" t="str">
        <f t="shared" si="949"/>
        <v>Below Benchmark</v>
      </c>
    </row>
    <row r="1440" spans="1:29" ht="15.75" customHeight="1" x14ac:dyDescent="0.75">
      <c r="A1440" s="5" t="s">
        <v>879</v>
      </c>
      <c r="B1440" s="5" t="s">
        <v>164</v>
      </c>
      <c r="C1440" s="5" t="s">
        <v>18</v>
      </c>
      <c r="D1440" s="5" t="s">
        <v>21</v>
      </c>
      <c r="E1440" s="6">
        <v>91</v>
      </c>
      <c r="F1440" s="6">
        <v>8</v>
      </c>
      <c r="G1440" s="6">
        <v>105</v>
      </c>
      <c r="H1440" s="6">
        <v>8</v>
      </c>
      <c r="I1440" s="5" t="str">
        <f>VLOOKUP(B1440,Formulas_Majors!A$2:B$1000,2,FALSE)</f>
        <v>Natural Sciences</v>
      </c>
      <c r="J1440" s="5"/>
      <c r="K1440">
        <f t="shared" si="0"/>
        <v>14</v>
      </c>
      <c r="L1440" s="7">
        <f t="shared" si="1"/>
        <v>0.15384615384615385</v>
      </c>
      <c r="M1440" s="34">
        <f t="shared" si="946"/>
        <v>15</v>
      </c>
      <c r="N1440" s="34" t="str">
        <f t="shared" si="947"/>
        <v>Below Benchmark</v>
      </c>
      <c r="O1440" s="34">
        <f t="shared" si="948"/>
        <v>18</v>
      </c>
      <c r="P1440" s="34" t="str">
        <f t="shared" si="949"/>
        <v>Below Benchmark</v>
      </c>
    </row>
    <row r="1441" spans="1:29" ht="15.75" customHeight="1" x14ac:dyDescent="0.75">
      <c r="A1441" s="5" t="s">
        <v>879</v>
      </c>
      <c r="B1441" s="5" t="s">
        <v>164</v>
      </c>
      <c r="C1441" s="5" t="s">
        <v>14</v>
      </c>
      <c r="D1441" s="5" t="s">
        <v>23</v>
      </c>
      <c r="E1441" s="6">
        <v>7</v>
      </c>
      <c r="F1441" s="6">
        <v>2</v>
      </c>
      <c r="G1441" s="6">
        <v>5</v>
      </c>
      <c r="H1441" s="6">
        <v>7</v>
      </c>
      <c r="I1441" s="5" t="str">
        <f>VLOOKUP(B1441,Formulas_Majors!A$2:B$1000,2,FALSE)</f>
        <v>Natural Sciences</v>
      </c>
      <c r="J1441" s="5"/>
      <c r="K1441">
        <f t="shared" si="0"/>
        <v>-2</v>
      </c>
      <c r="L1441" s="7">
        <f t="shared" si="1"/>
        <v>-0.2857142857142857</v>
      </c>
      <c r="M1441" s="34">
        <f>ROUND(E1441*1/3,)</f>
        <v>2</v>
      </c>
      <c r="N1441" s="34" t="str">
        <f>IF(F1441&gt;M1441,"Above Benchmark","Below Benchmark")</f>
        <v>Below Benchmark</v>
      </c>
      <c r="O1441" s="34">
        <f>ROUND(G1441*1/3,)</f>
        <v>2</v>
      </c>
      <c r="P1441" s="34" t="str">
        <f>IF(H1441&gt;O1441,"Above Benchmark", "Below Benchmark")</f>
        <v>Above Benchmark</v>
      </c>
    </row>
    <row r="1442" spans="1:29" ht="15.75" customHeight="1" x14ac:dyDescent="0.75">
      <c r="A1442" s="5" t="s">
        <v>879</v>
      </c>
      <c r="B1442" s="5" t="s">
        <v>902</v>
      </c>
      <c r="C1442" s="5" t="s">
        <v>18</v>
      </c>
      <c r="D1442" s="5" t="s">
        <v>21</v>
      </c>
      <c r="E1442" s="6">
        <v>2</v>
      </c>
      <c r="F1442" s="6">
        <v>2</v>
      </c>
      <c r="G1442" s="6">
        <v>2</v>
      </c>
      <c r="H1442" s="6">
        <v>1</v>
      </c>
      <c r="I1442" s="5" t="str">
        <f>VLOOKUP(B1442,Formulas_Majors!A$2:B$1000,2,FALSE)</f>
        <v>Natural Sciences</v>
      </c>
      <c r="J1442" s="5"/>
      <c r="K1442">
        <f t="shared" si="0"/>
        <v>0</v>
      </c>
      <c r="L1442" s="7">
        <f t="shared" si="1"/>
        <v>0</v>
      </c>
      <c r="M1442" s="34">
        <f>ROUND(E1442*1/6,)</f>
        <v>0</v>
      </c>
      <c r="N1442" s="34" t="str">
        <f>IF(F1442&gt;M1442, "Above Benchmark", "Below Benchmark")</f>
        <v>Above Benchmark</v>
      </c>
      <c r="O1442" s="34">
        <f>ROUND(G1442*1/6,)</f>
        <v>0</v>
      </c>
      <c r="P1442" s="34" t="str">
        <f>IF(H1442&gt;O1442,"Above Benchmark","Below Benchmark")</f>
        <v>Above Benchmark</v>
      </c>
      <c r="Q1442" s="8"/>
      <c r="R1442" s="8"/>
      <c r="S1442" s="8"/>
      <c r="T1442" s="8"/>
      <c r="U1442" s="8"/>
      <c r="V1442" s="8"/>
      <c r="W1442" s="8"/>
      <c r="X1442" s="8"/>
      <c r="Y1442" s="8"/>
      <c r="Z1442" s="8"/>
      <c r="AA1442" s="8"/>
      <c r="AB1442" s="8"/>
      <c r="AC1442" s="8"/>
    </row>
    <row r="1443" spans="1:29" ht="15.75" customHeight="1" x14ac:dyDescent="0.75">
      <c r="A1443" s="5" t="s">
        <v>879</v>
      </c>
      <c r="B1443" s="5" t="s">
        <v>902</v>
      </c>
      <c r="C1443" s="5" t="s">
        <v>14</v>
      </c>
      <c r="D1443" s="5" t="s">
        <v>23</v>
      </c>
      <c r="E1443" s="6">
        <v>2</v>
      </c>
      <c r="F1443" s="6">
        <v>2</v>
      </c>
      <c r="G1443" s="6">
        <v>2</v>
      </c>
      <c r="H1443" s="6">
        <v>1</v>
      </c>
      <c r="I1443" s="5" t="str">
        <f>VLOOKUP(B1443,Formulas_Majors!A$2:B$1000,2,FALSE)</f>
        <v>Natural Sciences</v>
      </c>
      <c r="J1443" s="5"/>
      <c r="K1443">
        <f t="shared" si="0"/>
        <v>0</v>
      </c>
      <c r="L1443" s="7">
        <f t="shared" si="1"/>
        <v>0</v>
      </c>
      <c r="M1443" s="34">
        <f>ROUND(E1443*1/3,)</f>
        <v>1</v>
      </c>
      <c r="N1443" s="34" t="str">
        <f>IF(F1443&gt;M1443,"Above Benchmark","Below Benchmark")</f>
        <v>Above Benchmark</v>
      </c>
      <c r="O1443" s="34">
        <f>ROUND(G1443*1/3,)</f>
        <v>1</v>
      </c>
      <c r="P1443" s="34" t="str">
        <f>IF(H1443&gt;O1443,"Above Benchmark", "Below Benchmark")</f>
        <v>Below Benchmark</v>
      </c>
    </row>
    <row r="1444" spans="1:29" ht="15.75" customHeight="1" x14ac:dyDescent="0.75">
      <c r="A1444" s="5" t="s">
        <v>879</v>
      </c>
      <c r="B1444" s="5" t="s">
        <v>903</v>
      </c>
      <c r="C1444" s="5" t="s">
        <v>18</v>
      </c>
      <c r="D1444" s="5" t="s">
        <v>21</v>
      </c>
      <c r="E1444" s="6">
        <v>8</v>
      </c>
      <c r="F1444" s="6">
        <v>1</v>
      </c>
      <c r="G1444" s="6">
        <v>8</v>
      </c>
      <c r="H1444" s="6">
        <v>1</v>
      </c>
      <c r="I1444" s="5" t="str">
        <f>VLOOKUP(B1444,Formulas_Majors!A$2:B$1000,2,FALSE)</f>
        <v>Education</v>
      </c>
      <c r="J1444" s="5"/>
      <c r="K1444">
        <f t="shared" si="0"/>
        <v>0</v>
      </c>
      <c r="L1444" s="7">
        <f t="shared" si="1"/>
        <v>0</v>
      </c>
      <c r="M1444" s="34">
        <f>ROUND(E1444*1/6,)</f>
        <v>1</v>
      </c>
      <c r="N1444" s="34" t="str">
        <f>IF(F1444&gt;M1444, "Above Benchmark", "Below Benchmark")</f>
        <v>Below Benchmark</v>
      </c>
      <c r="O1444" s="34">
        <f>ROUND(G1444*1/6,)</f>
        <v>1</v>
      </c>
      <c r="P1444" s="34" t="str">
        <f>IF(H1444&gt;O1444,"Above Benchmark","Below Benchmark")</f>
        <v>Below Benchmark</v>
      </c>
    </row>
    <row r="1445" spans="1:29" ht="15.75" customHeight="1" x14ac:dyDescent="0.75">
      <c r="A1445" s="5" t="s">
        <v>879</v>
      </c>
      <c r="B1445" s="5" t="s">
        <v>904</v>
      </c>
      <c r="C1445" s="5" t="s">
        <v>14</v>
      </c>
      <c r="D1445" s="5" t="s">
        <v>146</v>
      </c>
      <c r="E1445" s="6">
        <v>64</v>
      </c>
      <c r="F1445" s="6">
        <v>13</v>
      </c>
      <c r="G1445" s="6">
        <v>54</v>
      </c>
      <c r="H1445" s="6">
        <v>18</v>
      </c>
      <c r="I1445" s="5" t="str">
        <f>VLOOKUP(B1445,Formulas_Majors!A$2:B$1000,2,FALSE)</f>
        <v>Education</v>
      </c>
      <c r="J1445" s="5"/>
      <c r="K1445">
        <f t="shared" si="0"/>
        <v>-10</v>
      </c>
      <c r="L1445" s="7">
        <f t="shared" si="1"/>
        <v>-0.15625</v>
      </c>
      <c r="M1445" s="34">
        <f>ROUND(E1445*1/3,)</f>
        <v>21</v>
      </c>
      <c r="N1445" s="34" t="str">
        <f>IF(F1445&gt;M1445,"Above Benchmark","Below Benchmark")</f>
        <v>Below Benchmark</v>
      </c>
      <c r="O1445" s="34">
        <f>ROUND(G1445*1/3,)</f>
        <v>18</v>
      </c>
      <c r="P1445" s="34" t="str">
        <f>IF(H1445&gt;O1445,"Above Benchmark", "Below Benchmark")</f>
        <v>Below Benchmark</v>
      </c>
    </row>
    <row r="1446" spans="1:29" ht="15.75" customHeight="1" x14ac:dyDescent="0.75">
      <c r="A1446" s="5" t="s">
        <v>879</v>
      </c>
      <c r="B1446" s="5" t="s">
        <v>488</v>
      </c>
      <c r="C1446" s="5" t="s">
        <v>18</v>
      </c>
      <c r="D1446" s="5" t="s">
        <v>21</v>
      </c>
      <c r="E1446" s="6">
        <v>710</v>
      </c>
      <c r="F1446" s="6">
        <v>101</v>
      </c>
      <c r="G1446" s="6">
        <v>877</v>
      </c>
      <c r="H1446" s="6">
        <v>97</v>
      </c>
      <c r="I1446" s="5" t="str">
        <f>VLOOKUP(B1446,Formulas_Majors!A$2:B$1000,2,FALSE)</f>
        <v>Education</v>
      </c>
      <c r="J1446" s="5"/>
      <c r="K1446">
        <f t="shared" si="0"/>
        <v>167</v>
      </c>
      <c r="L1446" s="7">
        <f t="shared" si="1"/>
        <v>0.23521126760563379</v>
      </c>
      <c r="M1446" s="34">
        <f>ROUND(E1446*1/6,)</f>
        <v>118</v>
      </c>
      <c r="N1446" s="34" t="str">
        <f>IF(F1446&gt;M1446, "Above Benchmark", "Below Benchmark")</f>
        <v>Below Benchmark</v>
      </c>
      <c r="O1446" s="34">
        <f>ROUND(G1446*1/6,)</f>
        <v>146</v>
      </c>
      <c r="P1446" s="34" t="str">
        <f>IF(H1446&gt;O1446,"Above Benchmark","Below Benchmark")</f>
        <v>Below Benchmark</v>
      </c>
    </row>
    <row r="1447" spans="1:29" ht="15.75" customHeight="1" x14ac:dyDescent="0.75">
      <c r="A1447" s="5" t="s">
        <v>879</v>
      </c>
      <c r="B1447" s="5" t="s">
        <v>488</v>
      </c>
      <c r="C1447" s="5" t="s">
        <v>14</v>
      </c>
      <c r="D1447" s="5" t="s">
        <v>146</v>
      </c>
      <c r="E1447" s="6">
        <v>129</v>
      </c>
      <c r="F1447" s="6">
        <v>63</v>
      </c>
      <c r="G1447" s="6">
        <v>116</v>
      </c>
      <c r="H1447" s="6">
        <v>64</v>
      </c>
      <c r="I1447" s="5" t="str">
        <f>VLOOKUP(B1447,Formulas_Majors!A$2:B$1000,2,FALSE)</f>
        <v>Education</v>
      </c>
      <c r="J1447" s="5"/>
      <c r="K1447">
        <f t="shared" si="0"/>
        <v>-13</v>
      </c>
      <c r="L1447" s="7">
        <f t="shared" si="1"/>
        <v>-0.10077519379844961</v>
      </c>
      <c r="M1447" s="34">
        <f t="shared" ref="M1447:M1449" si="950">ROUND(E1447*1/3,)</f>
        <v>43</v>
      </c>
      <c r="N1447" s="34" t="str">
        <f t="shared" ref="N1447:N1449" si="951">IF(F1447&gt;M1447,"Above Benchmark","Below Benchmark")</f>
        <v>Above Benchmark</v>
      </c>
      <c r="O1447" s="34">
        <f t="shared" ref="O1447:O1449" si="952">ROUND(G1447*1/3,)</f>
        <v>39</v>
      </c>
      <c r="P1447" s="34" t="str">
        <f t="shared" ref="P1447:P1449" si="953">IF(H1447&gt;O1447,"Above Benchmark", "Below Benchmark")</f>
        <v>Above Benchmark</v>
      </c>
    </row>
    <row r="1448" spans="1:29" ht="15.75" customHeight="1" x14ac:dyDescent="0.75">
      <c r="A1448" s="5" t="s">
        <v>879</v>
      </c>
      <c r="B1448" s="5" t="s">
        <v>488</v>
      </c>
      <c r="C1448" s="5" t="s">
        <v>14</v>
      </c>
      <c r="D1448" s="5" t="s">
        <v>41</v>
      </c>
      <c r="E1448" s="6">
        <v>2</v>
      </c>
      <c r="F1448" s="6">
        <v>4</v>
      </c>
      <c r="G1448" s="6">
        <v>1</v>
      </c>
      <c r="H1448" s="6">
        <v>5</v>
      </c>
      <c r="I1448" s="5" t="str">
        <f>VLOOKUP(B1448,Formulas_Majors!A$2:B$1000,2,FALSE)</f>
        <v>Education</v>
      </c>
      <c r="J1448" s="5"/>
      <c r="K1448">
        <f t="shared" si="0"/>
        <v>-1</v>
      </c>
      <c r="L1448" s="7">
        <f t="shared" si="1"/>
        <v>-0.5</v>
      </c>
      <c r="M1448" s="34">
        <f t="shared" si="950"/>
        <v>1</v>
      </c>
      <c r="N1448" s="34" t="str">
        <f t="shared" si="951"/>
        <v>Above Benchmark</v>
      </c>
      <c r="O1448" s="34">
        <f t="shared" si="952"/>
        <v>0</v>
      </c>
      <c r="P1448" s="34" t="str">
        <f t="shared" si="953"/>
        <v>Above Benchmark</v>
      </c>
    </row>
    <row r="1449" spans="1:29" ht="15.75" customHeight="1" x14ac:dyDescent="0.75">
      <c r="A1449" s="5" t="s">
        <v>879</v>
      </c>
      <c r="B1449" s="5" t="s">
        <v>905</v>
      </c>
      <c r="C1449" s="5" t="s">
        <v>14</v>
      </c>
      <c r="D1449" s="5" t="s">
        <v>41</v>
      </c>
      <c r="E1449" s="6">
        <v>1</v>
      </c>
      <c r="F1449" s="6">
        <v>0</v>
      </c>
      <c r="G1449" s="6">
        <v>1</v>
      </c>
      <c r="H1449" s="6">
        <v>2</v>
      </c>
      <c r="I1449" s="5" t="str">
        <f>VLOOKUP(B1449,Formulas_Majors!A$2:B$1000,2,FALSE)</f>
        <v>Education</v>
      </c>
      <c r="J1449" s="5"/>
      <c r="K1449">
        <f t="shared" si="0"/>
        <v>0</v>
      </c>
      <c r="L1449" s="7">
        <f t="shared" si="1"/>
        <v>0</v>
      </c>
      <c r="M1449" s="34">
        <f t="shared" si="950"/>
        <v>0</v>
      </c>
      <c r="N1449" s="34" t="str">
        <f t="shared" si="951"/>
        <v>Below Benchmark</v>
      </c>
      <c r="O1449" s="34">
        <f t="shared" si="952"/>
        <v>0</v>
      </c>
      <c r="P1449" s="34" t="str">
        <f t="shared" si="953"/>
        <v>Above Benchmark</v>
      </c>
    </row>
    <row r="1450" spans="1:29" ht="15.75" customHeight="1" x14ac:dyDescent="0.75">
      <c r="A1450" s="5" t="s">
        <v>879</v>
      </c>
      <c r="B1450" s="5" t="s">
        <v>906</v>
      </c>
      <c r="C1450" s="5" t="s">
        <v>73</v>
      </c>
      <c r="D1450" s="5" t="s">
        <v>154</v>
      </c>
      <c r="E1450" s="6">
        <v>1</v>
      </c>
      <c r="F1450" s="6">
        <v>0</v>
      </c>
      <c r="G1450" s="6">
        <v>0</v>
      </c>
      <c r="H1450" s="6">
        <v>0</v>
      </c>
      <c r="I1450" s="5" t="str">
        <f>VLOOKUP(B1450,Formulas_Majors!A$2:B$1000,2,FALSE)</f>
        <v>Education</v>
      </c>
      <c r="J1450" s="5"/>
      <c r="K1450">
        <f t="shared" si="0"/>
        <v>-1</v>
      </c>
      <c r="L1450" s="7">
        <f t="shared" si="1"/>
        <v>-1</v>
      </c>
      <c r="M1450" s="37"/>
      <c r="N1450" s="37"/>
      <c r="O1450" s="38"/>
      <c r="P1450" s="38"/>
    </row>
    <row r="1451" spans="1:29" ht="15.75" customHeight="1" x14ac:dyDescent="0.75">
      <c r="A1451" s="5" t="s">
        <v>879</v>
      </c>
      <c r="B1451" s="5" t="s">
        <v>907</v>
      </c>
      <c r="C1451" s="5" t="s">
        <v>18</v>
      </c>
      <c r="D1451" s="5" t="s">
        <v>21</v>
      </c>
      <c r="E1451" s="6">
        <v>42</v>
      </c>
      <c r="F1451" s="6">
        <v>7</v>
      </c>
      <c r="G1451" s="6">
        <v>39</v>
      </c>
      <c r="H1451" s="6">
        <v>15</v>
      </c>
      <c r="I1451" s="5" t="str">
        <f>VLOOKUP(B1451,Formulas_Majors!A$2:B$1000,2,FALSE)</f>
        <v>Liberal Arts</v>
      </c>
      <c r="J1451" s="5"/>
      <c r="K1451">
        <f t="shared" si="0"/>
        <v>-3</v>
      </c>
      <c r="L1451" s="7">
        <f t="shared" si="1"/>
        <v>-7.1428571428571425E-2</v>
      </c>
      <c r="M1451" s="34">
        <f>ROUND(E1451*1/6,)</f>
        <v>7</v>
      </c>
      <c r="N1451" s="34" t="str">
        <f>IF(F1451&gt;M1451, "Above Benchmark", "Below Benchmark")</f>
        <v>Below Benchmark</v>
      </c>
      <c r="O1451" s="34">
        <f>ROUND(G1451*1/6,)</f>
        <v>7</v>
      </c>
      <c r="P1451" s="34" t="str">
        <f>IF(H1451&gt;O1451,"Above Benchmark","Below Benchmark")</f>
        <v>Above Benchmark</v>
      </c>
    </row>
    <row r="1452" spans="1:29" ht="15.75" customHeight="1" x14ac:dyDescent="0.75">
      <c r="A1452" s="5" t="s">
        <v>879</v>
      </c>
      <c r="B1452" s="5" t="s">
        <v>908</v>
      </c>
      <c r="C1452" s="5" t="s">
        <v>14</v>
      </c>
      <c r="D1452" s="5" t="s">
        <v>196</v>
      </c>
      <c r="E1452" s="6">
        <v>33</v>
      </c>
      <c r="F1452" s="6">
        <v>8</v>
      </c>
      <c r="G1452" s="6">
        <v>26</v>
      </c>
      <c r="H1452" s="6">
        <v>15</v>
      </c>
      <c r="I1452" s="5" t="str">
        <f>VLOOKUP(B1452,Formulas_Majors!A$2:B$1000,2,FALSE)</f>
        <v>Performance and Fine Arts</v>
      </c>
      <c r="J1452" s="5"/>
      <c r="K1452">
        <f t="shared" si="0"/>
        <v>-7</v>
      </c>
      <c r="L1452" s="7">
        <f t="shared" si="1"/>
        <v>-0.21212121212121213</v>
      </c>
      <c r="M1452" s="34">
        <f>ROUND(E1452*1/3,)</f>
        <v>11</v>
      </c>
      <c r="N1452" s="34" t="str">
        <f>IF(F1452&gt;M1452,"Above Benchmark","Below Benchmark")</f>
        <v>Below Benchmark</v>
      </c>
      <c r="O1452" s="34">
        <f>ROUND(G1452*1/3,)</f>
        <v>9</v>
      </c>
      <c r="P1452" s="34" t="str">
        <f>IF(H1452&gt;O1452,"Above Benchmark", "Below Benchmark")</f>
        <v>Above Benchmark</v>
      </c>
    </row>
    <row r="1453" spans="1:29" ht="15.75" customHeight="1" x14ac:dyDescent="0.75">
      <c r="A1453" s="5" t="s">
        <v>879</v>
      </c>
      <c r="B1453" s="5" t="s">
        <v>171</v>
      </c>
      <c r="C1453" s="5" t="s">
        <v>18</v>
      </c>
      <c r="D1453" s="5" t="s">
        <v>21</v>
      </c>
      <c r="E1453" s="6">
        <v>5</v>
      </c>
      <c r="F1453" s="6">
        <v>0</v>
      </c>
      <c r="G1453" s="6">
        <v>5</v>
      </c>
      <c r="H1453" s="6">
        <v>2</v>
      </c>
      <c r="I1453" s="5" t="str">
        <f>VLOOKUP(B1453,Formulas_Majors!A$2:B$1000,2,FALSE)</f>
        <v>Liberal Arts</v>
      </c>
      <c r="J1453" s="5"/>
      <c r="K1453">
        <f t="shared" si="0"/>
        <v>0</v>
      </c>
      <c r="L1453" s="7">
        <f t="shared" si="1"/>
        <v>0</v>
      </c>
      <c r="M1453" s="34">
        <f t="shared" ref="M1453:M1457" si="954">ROUND(E1453*1/6,)</f>
        <v>1</v>
      </c>
      <c r="N1453" s="34" t="str">
        <f t="shared" ref="N1453:N1457" si="955">IF(F1453&gt;M1453, "Above Benchmark", "Below Benchmark")</f>
        <v>Below Benchmark</v>
      </c>
      <c r="O1453" s="34">
        <f t="shared" ref="O1453:O1457" si="956">ROUND(G1453*1/6,)</f>
        <v>1</v>
      </c>
      <c r="P1453" s="34" t="str">
        <f t="shared" ref="P1453:P1457" si="957">IF(H1453&gt;O1453,"Above Benchmark","Below Benchmark")</f>
        <v>Above Benchmark</v>
      </c>
    </row>
    <row r="1454" spans="1:29" ht="15.75" customHeight="1" x14ac:dyDescent="0.75">
      <c r="A1454" s="5" t="s">
        <v>879</v>
      </c>
      <c r="B1454" s="5" t="s">
        <v>909</v>
      </c>
      <c r="C1454" s="5" t="s">
        <v>18</v>
      </c>
      <c r="D1454" s="5" t="s">
        <v>21</v>
      </c>
      <c r="E1454" s="6">
        <v>314</v>
      </c>
      <c r="F1454" s="6">
        <v>67</v>
      </c>
      <c r="G1454" s="6">
        <v>287</v>
      </c>
      <c r="H1454" s="6">
        <v>93</v>
      </c>
      <c r="I1454" s="5" t="str">
        <f>VLOOKUP(B1454,Formulas_Majors!A$2:B$1000,2,FALSE)</f>
        <v>Health</v>
      </c>
      <c r="J1454" s="5"/>
      <c r="K1454">
        <f t="shared" si="0"/>
        <v>-27</v>
      </c>
      <c r="L1454" s="7">
        <f t="shared" si="1"/>
        <v>-8.598726114649681E-2</v>
      </c>
      <c r="M1454" s="34">
        <f t="shared" si="954"/>
        <v>52</v>
      </c>
      <c r="N1454" s="34" t="str">
        <f t="shared" si="955"/>
        <v>Above Benchmark</v>
      </c>
      <c r="O1454" s="34">
        <f t="shared" si="956"/>
        <v>48</v>
      </c>
      <c r="P1454" s="34" t="str">
        <f t="shared" si="957"/>
        <v>Above Benchmark</v>
      </c>
    </row>
    <row r="1455" spans="1:29" ht="15.75" customHeight="1" x14ac:dyDescent="0.75">
      <c r="A1455" s="5" t="s">
        <v>879</v>
      </c>
      <c r="B1455" s="5" t="s">
        <v>411</v>
      </c>
      <c r="C1455" s="5" t="s">
        <v>18</v>
      </c>
      <c r="D1455" s="5" t="s">
        <v>21</v>
      </c>
      <c r="E1455" s="6">
        <v>20</v>
      </c>
      <c r="F1455" s="6">
        <v>8</v>
      </c>
      <c r="G1455" s="6">
        <v>22</v>
      </c>
      <c r="H1455" s="6">
        <v>9</v>
      </c>
      <c r="I1455" s="5" t="str">
        <f>VLOOKUP(B1455,Formulas_Majors!A$2:B$1000,2,FALSE)</f>
        <v>Liberal Arts</v>
      </c>
      <c r="J1455" s="5"/>
      <c r="K1455">
        <f t="shared" si="0"/>
        <v>2</v>
      </c>
      <c r="L1455" s="7">
        <f t="shared" si="1"/>
        <v>0.1</v>
      </c>
      <c r="M1455" s="34">
        <f t="shared" si="954"/>
        <v>3</v>
      </c>
      <c r="N1455" s="34" t="str">
        <f t="shared" si="955"/>
        <v>Above Benchmark</v>
      </c>
      <c r="O1455" s="34">
        <f t="shared" si="956"/>
        <v>4</v>
      </c>
      <c r="P1455" s="34" t="str">
        <f t="shared" si="957"/>
        <v>Above Benchmark</v>
      </c>
    </row>
    <row r="1456" spans="1:29" ht="15.75" customHeight="1" x14ac:dyDescent="0.75">
      <c r="A1456" s="5" t="s">
        <v>879</v>
      </c>
      <c r="B1456" s="5" t="s">
        <v>88</v>
      </c>
      <c r="C1456" s="5" t="s">
        <v>18</v>
      </c>
      <c r="D1456" s="5" t="s">
        <v>21</v>
      </c>
      <c r="E1456" s="6">
        <v>653</v>
      </c>
      <c r="F1456" s="6">
        <v>89</v>
      </c>
      <c r="G1456" s="6">
        <v>993</v>
      </c>
      <c r="H1456" s="6">
        <v>162</v>
      </c>
      <c r="I1456" s="5" t="str">
        <f>VLOOKUP(B1456,Formulas_Majors!A$2:B$1000,2,FALSE)</f>
        <v>Tech</v>
      </c>
      <c r="J1456" s="5"/>
      <c r="K1456">
        <f t="shared" si="0"/>
        <v>340</v>
      </c>
      <c r="L1456" s="7">
        <f t="shared" si="1"/>
        <v>0.52067381316998473</v>
      </c>
      <c r="M1456" s="34">
        <f t="shared" si="954"/>
        <v>109</v>
      </c>
      <c r="N1456" s="34" t="str">
        <f t="shared" si="955"/>
        <v>Below Benchmark</v>
      </c>
      <c r="O1456" s="34">
        <f t="shared" si="956"/>
        <v>166</v>
      </c>
      <c r="P1456" s="34" t="str">
        <f t="shared" si="957"/>
        <v>Below Benchmark</v>
      </c>
    </row>
    <row r="1457" spans="1:16" ht="15.75" customHeight="1" x14ac:dyDescent="0.75">
      <c r="A1457" s="5" t="s">
        <v>879</v>
      </c>
      <c r="B1457" s="5" t="s">
        <v>88</v>
      </c>
      <c r="C1457" s="5" t="s">
        <v>18</v>
      </c>
      <c r="D1457" s="5" t="s">
        <v>37</v>
      </c>
      <c r="E1457" s="6">
        <v>770</v>
      </c>
      <c r="F1457" s="6">
        <v>28</v>
      </c>
      <c r="G1457" s="6">
        <v>807</v>
      </c>
      <c r="H1457" s="6">
        <v>54</v>
      </c>
      <c r="I1457" s="5" t="str">
        <f>VLOOKUP(B1457,Formulas_Majors!A$2:B$1000,2,FALSE)</f>
        <v>Tech</v>
      </c>
      <c r="J1457" s="5"/>
      <c r="K1457">
        <f t="shared" si="0"/>
        <v>37</v>
      </c>
      <c r="L1457" s="7">
        <f t="shared" si="1"/>
        <v>4.8051948051948054E-2</v>
      </c>
      <c r="M1457" s="34">
        <f t="shared" si="954"/>
        <v>128</v>
      </c>
      <c r="N1457" s="34" t="str">
        <f t="shared" si="955"/>
        <v>Below Benchmark</v>
      </c>
      <c r="O1457" s="34">
        <f t="shared" si="956"/>
        <v>135</v>
      </c>
      <c r="P1457" s="34" t="str">
        <f t="shared" si="957"/>
        <v>Below Benchmark</v>
      </c>
    </row>
    <row r="1458" spans="1:16" ht="15.75" customHeight="1" x14ac:dyDescent="0.75">
      <c r="A1458" s="5" t="s">
        <v>879</v>
      </c>
      <c r="B1458" s="5" t="s">
        <v>88</v>
      </c>
      <c r="C1458" s="5" t="s">
        <v>14</v>
      </c>
      <c r="D1458" s="5" t="s">
        <v>23</v>
      </c>
      <c r="E1458" s="6">
        <v>80</v>
      </c>
      <c r="F1458" s="6">
        <v>19</v>
      </c>
      <c r="G1458" s="6">
        <v>63</v>
      </c>
      <c r="H1458" s="6">
        <v>27</v>
      </c>
      <c r="I1458" s="5" t="str">
        <f>VLOOKUP(B1458,Formulas_Majors!A$2:B$1000,2,FALSE)</f>
        <v>Tech</v>
      </c>
      <c r="J1458" s="5"/>
      <c r="K1458">
        <f t="shared" si="0"/>
        <v>-17</v>
      </c>
      <c r="L1458" s="7">
        <f t="shared" si="1"/>
        <v>-0.21249999999999999</v>
      </c>
      <c r="M1458" s="34">
        <f t="shared" ref="M1458:M1460" si="958">ROUND(E1458*1/3,)</f>
        <v>27</v>
      </c>
      <c r="N1458" s="34" t="str">
        <f t="shared" ref="N1458:N1460" si="959">IF(F1458&gt;M1458,"Above Benchmark","Below Benchmark")</f>
        <v>Below Benchmark</v>
      </c>
      <c r="O1458" s="34">
        <f t="shared" ref="O1458:O1460" si="960">ROUND(G1458*1/3,)</f>
        <v>21</v>
      </c>
      <c r="P1458" s="34" t="str">
        <f t="shared" ref="P1458:P1460" si="961">IF(H1458&gt;O1458,"Above Benchmark", "Below Benchmark")</f>
        <v>Above Benchmark</v>
      </c>
    </row>
    <row r="1459" spans="1:16" ht="15.75" customHeight="1" x14ac:dyDescent="0.75">
      <c r="A1459" s="5" t="s">
        <v>879</v>
      </c>
      <c r="B1459" s="5" t="s">
        <v>749</v>
      </c>
      <c r="C1459" s="5" t="s">
        <v>14</v>
      </c>
      <c r="D1459" s="5" t="s">
        <v>41</v>
      </c>
      <c r="E1459" s="6">
        <v>43</v>
      </c>
      <c r="F1459" s="6">
        <v>23</v>
      </c>
      <c r="G1459" s="6">
        <v>45</v>
      </c>
      <c r="H1459" s="6">
        <v>23</v>
      </c>
      <c r="I1459" s="5" t="str">
        <f>VLOOKUP(B1459,Formulas_Majors!A$2:B$1000,2,FALSE)</f>
        <v>Education</v>
      </c>
      <c r="J1459" s="5"/>
      <c r="K1459">
        <f t="shared" si="0"/>
        <v>2</v>
      </c>
      <c r="L1459" s="7">
        <f t="shared" si="1"/>
        <v>4.6511627906976744E-2</v>
      </c>
      <c r="M1459" s="34">
        <f t="shared" si="958"/>
        <v>14</v>
      </c>
      <c r="N1459" s="34" t="str">
        <f t="shared" si="959"/>
        <v>Above Benchmark</v>
      </c>
      <c r="O1459" s="34">
        <f t="shared" si="960"/>
        <v>15</v>
      </c>
      <c r="P1459" s="34" t="str">
        <f t="shared" si="961"/>
        <v>Above Benchmark</v>
      </c>
    </row>
    <row r="1460" spans="1:16" ht="15.75" customHeight="1" x14ac:dyDescent="0.75">
      <c r="A1460" s="5" t="s">
        <v>879</v>
      </c>
      <c r="B1460" s="5" t="s">
        <v>177</v>
      </c>
      <c r="C1460" s="5" t="s">
        <v>14</v>
      </c>
      <c r="D1460" s="5" t="s">
        <v>152</v>
      </c>
      <c r="E1460" s="6">
        <v>33</v>
      </c>
      <c r="F1460" s="6">
        <v>10</v>
      </c>
      <c r="G1460" s="6">
        <v>43</v>
      </c>
      <c r="H1460" s="6">
        <v>8</v>
      </c>
      <c r="I1460" s="5" t="str">
        <f>VLOOKUP(B1460,Formulas_Majors!A$2:B$1000,2,FALSE)</f>
        <v>Liberal Arts</v>
      </c>
      <c r="J1460" s="5"/>
      <c r="K1460">
        <f t="shared" si="0"/>
        <v>10</v>
      </c>
      <c r="L1460" s="7">
        <f t="shared" si="1"/>
        <v>0.30303030303030304</v>
      </c>
      <c r="M1460" s="34">
        <f t="shared" si="958"/>
        <v>11</v>
      </c>
      <c r="N1460" s="34" t="str">
        <f t="shared" si="959"/>
        <v>Below Benchmark</v>
      </c>
      <c r="O1460" s="34">
        <f t="shared" si="960"/>
        <v>14</v>
      </c>
      <c r="P1460" s="34" t="str">
        <f t="shared" si="961"/>
        <v>Below Benchmark</v>
      </c>
    </row>
    <row r="1461" spans="1:16" ht="15.75" customHeight="1" x14ac:dyDescent="0.75">
      <c r="A1461" s="5" t="s">
        <v>879</v>
      </c>
      <c r="B1461" s="5" t="s">
        <v>910</v>
      </c>
      <c r="C1461" s="5" t="s">
        <v>73</v>
      </c>
      <c r="D1461" s="5" t="s">
        <v>158</v>
      </c>
      <c r="E1461" s="6">
        <v>3</v>
      </c>
      <c r="F1461" s="6">
        <v>1</v>
      </c>
      <c r="G1461" s="6">
        <v>15</v>
      </c>
      <c r="H1461" s="6">
        <v>1</v>
      </c>
      <c r="I1461" s="5" t="str">
        <f>VLOOKUP(B1461,Formulas_Majors!A$2:B$1000,2,FALSE)</f>
        <v>Education</v>
      </c>
      <c r="J1461" s="5"/>
      <c r="K1461">
        <f t="shared" si="0"/>
        <v>12</v>
      </c>
      <c r="L1461" s="7">
        <f t="shared" si="1"/>
        <v>4</v>
      </c>
      <c r="M1461" s="37"/>
      <c r="N1461" s="37"/>
      <c r="O1461" s="38"/>
      <c r="P1461" s="38"/>
    </row>
    <row r="1462" spans="1:16" ht="15.75" customHeight="1" x14ac:dyDescent="0.75">
      <c r="A1462" s="5" t="s">
        <v>879</v>
      </c>
      <c r="B1462" s="5" t="s">
        <v>910</v>
      </c>
      <c r="C1462" s="5" t="s">
        <v>14</v>
      </c>
      <c r="D1462" s="5" t="s">
        <v>146</v>
      </c>
      <c r="E1462" s="6">
        <v>2</v>
      </c>
      <c r="F1462" s="6">
        <v>0</v>
      </c>
      <c r="G1462" s="6">
        <v>7</v>
      </c>
      <c r="H1462" s="6">
        <v>0</v>
      </c>
      <c r="I1462" s="5" t="str">
        <f>VLOOKUP(B1462,Formulas_Majors!A$2:B$1000,2,FALSE)</f>
        <v>Education</v>
      </c>
      <c r="J1462" s="5"/>
      <c r="K1462">
        <f t="shared" si="0"/>
        <v>5</v>
      </c>
      <c r="L1462" s="7">
        <f t="shared" si="1"/>
        <v>2.5</v>
      </c>
      <c r="M1462" s="34">
        <f>ROUND(E1462*1/3,)</f>
        <v>1</v>
      </c>
      <c r="N1462" s="34" t="str">
        <f>IF(F1462&gt;M1462,"Above Benchmark","Below Benchmark")</f>
        <v>Below Benchmark</v>
      </c>
      <c r="O1462" s="34">
        <f>ROUND(G1462*1/3,)</f>
        <v>2</v>
      </c>
      <c r="P1462" s="34" t="str">
        <f>IF(H1462&gt;O1462,"Above Benchmark", "Below Benchmark")</f>
        <v>Below Benchmark</v>
      </c>
    </row>
    <row r="1463" spans="1:16" ht="15.75" customHeight="1" x14ac:dyDescent="0.75">
      <c r="A1463" s="5" t="s">
        <v>879</v>
      </c>
      <c r="B1463" s="5" t="s">
        <v>911</v>
      </c>
      <c r="C1463" s="5" t="s">
        <v>73</v>
      </c>
      <c r="D1463" s="5" t="s">
        <v>154</v>
      </c>
      <c r="E1463" s="6">
        <v>1</v>
      </c>
      <c r="F1463" s="6">
        <v>0</v>
      </c>
      <c r="G1463" s="6">
        <v>0</v>
      </c>
      <c r="H1463" s="6">
        <v>0</v>
      </c>
      <c r="I1463" s="5" t="str">
        <f>VLOOKUP(B1463,Formulas_Majors!A$2:B$1000,2,FALSE)</f>
        <v>Government</v>
      </c>
      <c r="J1463" s="5"/>
      <c r="K1463">
        <f t="shared" si="0"/>
        <v>-1</v>
      </c>
      <c r="L1463" s="7">
        <f t="shared" si="1"/>
        <v>-1</v>
      </c>
      <c r="M1463" s="37"/>
      <c r="N1463" s="37"/>
      <c r="O1463" s="38"/>
      <c r="P1463" s="38"/>
    </row>
    <row r="1464" spans="1:16" ht="15.75" customHeight="1" x14ac:dyDescent="0.75">
      <c r="A1464" s="5" t="s">
        <v>879</v>
      </c>
      <c r="B1464" s="5" t="s">
        <v>912</v>
      </c>
      <c r="C1464" s="5" t="s">
        <v>14</v>
      </c>
      <c r="D1464" s="5" t="s">
        <v>23</v>
      </c>
      <c r="E1464" s="6">
        <v>56</v>
      </c>
      <c r="F1464" s="6">
        <v>12</v>
      </c>
      <c r="G1464" s="6">
        <v>65</v>
      </c>
      <c r="H1464" s="6">
        <v>11</v>
      </c>
      <c r="I1464" s="5" t="str">
        <f>VLOOKUP(B1464,Formulas_Majors!A$2:B$1000,2,FALSE)</f>
        <v>Mathematics</v>
      </c>
      <c r="J1464" s="5"/>
      <c r="K1464">
        <f t="shared" si="0"/>
        <v>9</v>
      </c>
      <c r="L1464" s="7">
        <f t="shared" si="1"/>
        <v>0.16071428571428573</v>
      </c>
      <c r="M1464" s="34">
        <f>ROUND(E1464*1/3,)</f>
        <v>19</v>
      </c>
      <c r="N1464" s="34" t="str">
        <f>IF(F1464&gt;M1464,"Above Benchmark","Below Benchmark")</f>
        <v>Below Benchmark</v>
      </c>
      <c r="O1464" s="34">
        <f>ROUND(G1464*1/3,)</f>
        <v>22</v>
      </c>
      <c r="P1464" s="34" t="str">
        <f>IF(H1464&gt;O1464,"Above Benchmark", "Below Benchmark")</f>
        <v>Below Benchmark</v>
      </c>
    </row>
    <row r="1465" spans="1:16" ht="15.75" customHeight="1" x14ac:dyDescent="0.75">
      <c r="A1465" s="5" t="s">
        <v>879</v>
      </c>
      <c r="B1465" s="5" t="s">
        <v>913</v>
      </c>
      <c r="C1465" s="5" t="s">
        <v>18</v>
      </c>
      <c r="D1465" s="5" t="s">
        <v>151</v>
      </c>
      <c r="E1465" s="6">
        <v>218</v>
      </c>
      <c r="F1465" s="6">
        <v>44</v>
      </c>
      <c r="G1465" s="6">
        <v>329</v>
      </c>
      <c r="H1465" s="6">
        <v>65</v>
      </c>
      <c r="I1465" s="5" t="str">
        <f>VLOOKUP(B1465,Formulas_Majors!A$2:B$1000,2,FALSE)</f>
        <v>Tech</v>
      </c>
      <c r="J1465" s="5"/>
      <c r="K1465">
        <f t="shared" si="0"/>
        <v>111</v>
      </c>
      <c r="L1465" s="7">
        <f t="shared" si="1"/>
        <v>0.50917431192660545</v>
      </c>
      <c r="M1465" s="34">
        <f t="shared" ref="M1465:M1466" si="962">ROUND(E1465*1/6,)</f>
        <v>36</v>
      </c>
      <c r="N1465" s="34" t="str">
        <f t="shared" ref="N1465:N1466" si="963">IF(F1465&gt;M1465, "Above Benchmark", "Below Benchmark")</f>
        <v>Above Benchmark</v>
      </c>
      <c r="O1465" s="34">
        <f t="shared" ref="O1465:O1466" si="964">ROUND(G1465*1/6,)</f>
        <v>55</v>
      </c>
      <c r="P1465" s="34" t="str">
        <f t="shared" ref="P1465:P1466" si="965">IF(H1465&gt;O1465,"Above Benchmark","Below Benchmark")</f>
        <v>Above Benchmark</v>
      </c>
    </row>
    <row r="1466" spans="1:16" ht="15.75" customHeight="1" x14ac:dyDescent="0.75">
      <c r="A1466" s="5" t="s">
        <v>879</v>
      </c>
      <c r="B1466" s="5" t="s">
        <v>914</v>
      </c>
      <c r="C1466" s="5" t="s">
        <v>18</v>
      </c>
      <c r="D1466" s="5" t="s">
        <v>21</v>
      </c>
      <c r="E1466" s="6">
        <v>63</v>
      </c>
      <c r="F1466" s="6">
        <v>19</v>
      </c>
      <c r="G1466" s="6">
        <v>62</v>
      </c>
      <c r="H1466" s="6">
        <v>17</v>
      </c>
      <c r="I1466" s="5" t="str">
        <f>VLOOKUP(B1466,Formulas_Majors!A$2:B$1000,2,FALSE)</f>
        <v>Performance and Fine Arts</v>
      </c>
      <c r="J1466" s="5"/>
      <c r="K1466">
        <f t="shared" si="0"/>
        <v>-1</v>
      </c>
      <c r="L1466" s="7">
        <f t="shared" si="1"/>
        <v>-1.5873015873015872E-2</v>
      </c>
      <c r="M1466" s="34">
        <f t="shared" si="962"/>
        <v>11</v>
      </c>
      <c r="N1466" s="34" t="str">
        <f t="shared" si="963"/>
        <v>Above Benchmark</v>
      </c>
      <c r="O1466" s="34">
        <f t="shared" si="964"/>
        <v>10</v>
      </c>
      <c r="P1466" s="34" t="str">
        <f t="shared" si="965"/>
        <v>Above Benchmark</v>
      </c>
    </row>
    <row r="1467" spans="1:16" ht="15.75" customHeight="1" x14ac:dyDescent="0.75">
      <c r="A1467" s="5" t="s">
        <v>879</v>
      </c>
      <c r="B1467" s="5" t="s">
        <v>915</v>
      </c>
      <c r="C1467" s="5" t="s">
        <v>14</v>
      </c>
      <c r="D1467" s="5" t="s">
        <v>146</v>
      </c>
      <c r="E1467" s="6">
        <v>70</v>
      </c>
      <c r="F1467" s="6">
        <v>36</v>
      </c>
      <c r="G1467" s="6">
        <v>81</v>
      </c>
      <c r="H1467" s="6">
        <v>27</v>
      </c>
      <c r="I1467" s="5" t="str">
        <f>VLOOKUP(B1467,Formulas_Majors!A$2:B$1000,2,FALSE)</f>
        <v>Education</v>
      </c>
      <c r="J1467" s="5"/>
      <c r="K1467">
        <f t="shared" si="0"/>
        <v>11</v>
      </c>
      <c r="L1467" s="7">
        <f t="shared" si="1"/>
        <v>0.15714285714285714</v>
      </c>
      <c r="M1467" s="34">
        <f t="shared" ref="M1467:M1468" si="966">ROUND(E1467*1/3,)</f>
        <v>23</v>
      </c>
      <c r="N1467" s="34" t="str">
        <f t="shared" ref="N1467:N1468" si="967">IF(F1467&gt;M1467,"Above Benchmark","Below Benchmark")</f>
        <v>Above Benchmark</v>
      </c>
      <c r="O1467" s="34">
        <f t="shared" ref="O1467:O1468" si="968">ROUND(G1467*1/3,)</f>
        <v>27</v>
      </c>
      <c r="P1467" s="34" t="str">
        <f t="shared" ref="P1467:P1468" si="969">IF(H1467&gt;O1467,"Above Benchmark", "Below Benchmark")</f>
        <v>Below Benchmark</v>
      </c>
    </row>
    <row r="1468" spans="1:16" ht="15.75" customHeight="1" x14ac:dyDescent="0.75">
      <c r="A1468" s="5" t="s">
        <v>879</v>
      </c>
      <c r="B1468" s="5" t="s">
        <v>915</v>
      </c>
      <c r="C1468" s="5" t="s">
        <v>14</v>
      </c>
      <c r="D1468" s="5" t="s">
        <v>41</v>
      </c>
      <c r="E1468" s="6">
        <v>50</v>
      </c>
      <c r="F1468" s="6">
        <v>14</v>
      </c>
      <c r="G1468" s="6">
        <v>38</v>
      </c>
      <c r="H1468" s="6">
        <v>22</v>
      </c>
      <c r="I1468" s="5" t="str">
        <f>VLOOKUP(B1468,Formulas_Majors!A$2:B$1000,2,FALSE)</f>
        <v>Education</v>
      </c>
      <c r="J1468" s="5"/>
      <c r="K1468">
        <f t="shared" si="0"/>
        <v>-12</v>
      </c>
      <c r="L1468" s="7">
        <f t="shared" si="1"/>
        <v>-0.24</v>
      </c>
      <c r="M1468" s="34">
        <f t="shared" si="966"/>
        <v>17</v>
      </c>
      <c r="N1468" s="34" t="str">
        <f t="shared" si="967"/>
        <v>Below Benchmark</v>
      </c>
      <c r="O1468" s="34">
        <f t="shared" si="968"/>
        <v>13</v>
      </c>
      <c r="P1468" s="34" t="str">
        <f t="shared" si="969"/>
        <v>Above Benchmark</v>
      </c>
    </row>
    <row r="1469" spans="1:16" ht="15.75" customHeight="1" x14ac:dyDescent="0.75">
      <c r="A1469" s="5" t="s">
        <v>879</v>
      </c>
      <c r="B1469" s="5" t="s">
        <v>916</v>
      </c>
      <c r="C1469" s="5" t="s">
        <v>73</v>
      </c>
      <c r="D1469" s="5" t="s">
        <v>158</v>
      </c>
      <c r="E1469" s="6">
        <v>1</v>
      </c>
      <c r="F1469" s="6">
        <v>0</v>
      </c>
      <c r="G1469" s="6">
        <v>0</v>
      </c>
      <c r="H1469" s="6">
        <v>1</v>
      </c>
      <c r="I1469" s="5" t="str">
        <f>VLOOKUP(B1469,Formulas_Majors!A$2:B$1000,2,FALSE)</f>
        <v>Education</v>
      </c>
      <c r="J1469" s="5"/>
      <c r="K1469">
        <f t="shared" si="0"/>
        <v>-1</v>
      </c>
      <c r="L1469" s="7">
        <f t="shared" si="1"/>
        <v>-1</v>
      </c>
      <c r="M1469" s="37"/>
      <c r="N1469" s="37"/>
      <c r="O1469" s="38"/>
      <c r="P1469" s="38"/>
    </row>
    <row r="1470" spans="1:16" ht="15.75" customHeight="1" x14ac:dyDescent="0.75">
      <c r="A1470" s="5" t="s">
        <v>879</v>
      </c>
      <c r="B1470" s="5" t="s">
        <v>917</v>
      </c>
      <c r="C1470" s="5" t="s">
        <v>18</v>
      </c>
      <c r="D1470" s="5" t="s">
        <v>21</v>
      </c>
      <c r="E1470" s="6">
        <v>35</v>
      </c>
      <c r="F1470" s="6">
        <v>15</v>
      </c>
      <c r="G1470" s="6">
        <v>30</v>
      </c>
      <c r="H1470" s="6">
        <v>12</v>
      </c>
      <c r="I1470" s="5" t="str">
        <f>VLOOKUP(B1470,Formulas_Majors!A$2:B$1000,2,FALSE)</f>
        <v>Liberal Arts</v>
      </c>
      <c r="J1470" s="5"/>
      <c r="K1470">
        <f t="shared" si="0"/>
        <v>-5</v>
      </c>
      <c r="L1470" s="7">
        <f t="shared" si="1"/>
        <v>-0.14285714285714285</v>
      </c>
      <c r="M1470" s="34">
        <f t="shared" ref="M1470:M1473" si="970">ROUND(E1470*1/6,)</f>
        <v>6</v>
      </c>
      <c r="N1470" s="34" t="str">
        <f t="shared" ref="N1470:N1473" si="971">IF(F1470&gt;M1470, "Above Benchmark", "Below Benchmark")</f>
        <v>Above Benchmark</v>
      </c>
      <c r="O1470" s="34">
        <f t="shared" ref="O1470:O1473" si="972">ROUND(G1470*1/6,)</f>
        <v>5</v>
      </c>
      <c r="P1470" s="34" t="str">
        <f t="shared" ref="P1470:P1473" si="973">IF(H1470&gt;O1470,"Above Benchmark","Below Benchmark")</f>
        <v>Above Benchmark</v>
      </c>
    </row>
    <row r="1471" spans="1:16" ht="15.75" customHeight="1" x14ac:dyDescent="0.75">
      <c r="A1471" s="5" t="s">
        <v>879</v>
      </c>
      <c r="B1471" s="5" t="s">
        <v>31</v>
      </c>
      <c r="C1471" s="5" t="s">
        <v>18</v>
      </c>
      <c r="D1471" s="5" t="s">
        <v>21</v>
      </c>
      <c r="E1471" s="6">
        <v>935</v>
      </c>
      <c r="F1471" s="6">
        <v>293</v>
      </c>
      <c r="G1471" s="6">
        <v>821</v>
      </c>
      <c r="H1471" s="6">
        <v>426</v>
      </c>
      <c r="I1471" s="5" t="str">
        <f>VLOOKUP(B1471,Formulas_Majors!A$2:B$1000,2,FALSE)</f>
        <v>Business-Other</v>
      </c>
      <c r="J1471" s="5"/>
      <c r="K1471">
        <f t="shared" si="0"/>
        <v>-114</v>
      </c>
      <c r="L1471" s="7">
        <f t="shared" si="1"/>
        <v>-0.12192513368983957</v>
      </c>
      <c r="M1471" s="34">
        <f t="shared" si="970"/>
        <v>156</v>
      </c>
      <c r="N1471" s="34" t="str">
        <f t="shared" si="971"/>
        <v>Above Benchmark</v>
      </c>
      <c r="O1471" s="34">
        <f t="shared" si="972"/>
        <v>137</v>
      </c>
      <c r="P1471" s="34" t="str">
        <f t="shared" si="973"/>
        <v>Above Benchmark</v>
      </c>
    </row>
    <row r="1472" spans="1:16" ht="15.75" customHeight="1" x14ac:dyDescent="0.75">
      <c r="A1472" s="5" t="s">
        <v>879</v>
      </c>
      <c r="B1472" s="5" t="s">
        <v>918</v>
      </c>
      <c r="C1472" s="5" t="s">
        <v>18</v>
      </c>
      <c r="D1472" s="5" t="s">
        <v>21</v>
      </c>
      <c r="E1472" s="6">
        <v>2</v>
      </c>
      <c r="F1472" s="6">
        <v>1</v>
      </c>
      <c r="G1472" s="6">
        <v>0</v>
      </c>
      <c r="H1472" s="6">
        <v>0</v>
      </c>
      <c r="I1472" s="5" t="str">
        <f>VLOOKUP(B1472,Formulas_Majors!A$2:B$1000,2,FALSE)</f>
        <v>Education</v>
      </c>
      <c r="J1472" s="5"/>
      <c r="K1472">
        <f t="shared" si="0"/>
        <v>-2</v>
      </c>
      <c r="L1472" s="7">
        <f t="shared" si="1"/>
        <v>-1</v>
      </c>
      <c r="M1472" s="34">
        <f t="shared" si="970"/>
        <v>0</v>
      </c>
      <c r="N1472" s="34" t="str">
        <f t="shared" si="971"/>
        <v>Above Benchmark</v>
      </c>
      <c r="O1472" s="34">
        <f t="shared" si="972"/>
        <v>0</v>
      </c>
      <c r="P1472" s="34" t="str">
        <f t="shared" si="973"/>
        <v>Below Benchmark</v>
      </c>
    </row>
    <row r="1473" spans="1:29" ht="15.75" customHeight="1" x14ac:dyDescent="0.75">
      <c r="A1473" s="5" t="s">
        <v>879</v>
      </c>
      <c r="B1473" s="5" t="s">
        <v>32</v>
      </c>
      <c r="C1473" s="5" t="s">
        <v>18</v>
      </c>
      <c r="D1473" s="5" t="s">
        <v>21</v>
      </c>
      <c r="E1473" s="6">
        <v>361</v>
      </c>
      <c r="F1473" s="6">
        <v>118</v>
      </c>
      <c r="G1473" s="6">
        <v>351</v>
      </c>
      <c r="H1473" s="6">
        <v>143</v>
      </c>
      <c r="I1473" s="5" t="str">
        <f>VLOOKUP(B1473,Formulas_Majors!A$2:B$1000,2,FALSE)</f>
        <v>Liberal Arts</v>
      </c>
      <c r="J1473" s="5"/>
      <c r="K1473">
        <f t="shared" si="0"/>
        <v>-10</v>
      </c>
      <c r="L1473" s="7">
        <f t="shared" si="1"/>
        <v>-2.7700831024930747E-2</v>
      </c>
      <c r="M1473" s="34">
        <f t="shared" si="970"/>
        <v>60</v>
      </c>
      <c r="N1473" s="34" t="str">
        <f t="shared" si="971"/>
        <v>Above Benchmark</v>
      </c>
      <c r="O1473" s="34">
        <f t="shared" si="972"/>
        <v>59</v>
      </c>
      <c r="P1473" s="34" t="str">
        <f t="shared" si="973"/>
        <v>Above Benchmark</v>
      </c>
    </row>
    <row r="1474" spans="1:29" ht="15.75" customHeight="1" x14ac:dyDescent="0.75">
      <c r="A1474" s="5" t="s">
        <v>879</v>
      </c>
      <c r="B1474" s="5" t="s">
        <v>32</v>
      </c>
      <c r="C1474" s="5" t="s">
        <v>14</v>
      </c>
      <c r="D1474" s="5" t="s">
        <v>23</v>
      </c>
      <c r="E1474" s="6">
        <v>40</v>
      </c>
      <c r="F1474" s="6">
        <v>14</v>
      </c>
      <c r="G1474" s="6">
        <v>51</v>
      </c>
      <c r="H1474" s="6">
        <v>12</v>
      </c>
      <c r="I1474" s="5" t="str">
        <f>VLOOKUP(B1474,Formulas_Majors!A$2:B$1000,2,FALSE)</f>
        <v>Liberal Arts</v>
      </c>
      <c r="J1474" s="5"/>
      <c r="K1474">
        <f t="shared" si="0"/>
        <v>11</v>
      </c>
      <c r="L1474" s="7">
        <f t="shared" si="1"/>
        <v>0.27500000000000002</v>
      </c>
      <c r="M1474" s="34">
        <f>ROUND(E1474*1/3,)</f>
        <v>13</v>
      </c>
      <c r="N1474" s="34" t="str">
        <f>IF(F1474&gt;M1474,"Above Benchmark","Below Benchmark")</f>
        <v>Above Benchmark</v>
      </c>
      <c r="O1474" s="34">
        <f>ROUND(G1474*1/3,)</f>
        <v>17</v>
      </c>
      <c r="P1474" s="34" t="str">
        <f>IF(H1474&gt;O1474,"Above Benchmark", "Below Benchmark")</f>
        <v>Below Benchmark</v>
      </c>
    </row>
    <row r="1475" spans="1:29" ht="15.75" customHeight="1" x14ac:dyDescent="0.75">
      <c r="A1475" s="5" t="s">
        <v>879</v>
      </c>
      <c r="B1475" s="5" t="s">
        <v>919</v>
      </c>
      <c r="C1475" s="5" t="s">
        <v>18</v>
      </c>
      <c r="D1475" s="5" t="s">
        <v>21</v>
      </c>
      <c r="E1475" s="6">
        <v>46</v>
      </c>
      <c r="F1475" s="6">
        <v>15</v>
      </c>
      <c r="G1475" s="6">
        <v>84</v>
      </c>
      <c r="H1475" s="6">
        <v>18</v>
      </c>
      <c r="I1475" s="5" t="str">
        <f>VLOOKUP(B1475,Formulas_Majors!A$2:B$1000,2,FALSE)</f>
        <v>Education</v>
      </c>
      <c r="J1475" s="5"/>
      <c r="K1475">
        <f t="shared" si="0"/>
        <v>38</v>
      </c>
      <c r="L1475" s="7">
        <f t="shared" si="1"/>
        <v>0.82608695652173914</v>
      </c>
      <c r="M1475" s="34">
        <f t="shared" ref="M1475:M1478" si="974">ROUND(E1475*1/6,)</f>
        <v>8</v>
      </c>
      <c r="N1475" s="34" t="str">
        <f t="shared" ref="N1475:N1478" si="975">IF(F1475&gt;M1475, "Above Benchmark", "Below Benchmark")</f>
        <v>Above Benchmark</v>
      </c>
      <c r="O1475" s="34">
        <f t="shared" ref="O1475:O1478" si="976">ROUND(G1475*1/6,)</f>
        <v>14</v>
      </c>
      <c r="P1475" s="34" t="str">
        <f t="shared" ref="P1475:P1478" si="977">IF(H1475&gt;O1475,"Above Benchmark","Below Benchmark")</f>
        <v>Above Benchmark</v>
      </c>
    </row>
    <row r="1476" spans="1:29" ht="15.75" customHeight="1" x14ac:dyDescent="0.75">
      <c r="A1476" s="5" t="s">
        <v>879</v>
      </c>
      <c r="B1476" s="5" t="s">
        <v>920</v>
      </c>
      <c r="C1476" s="5" t="s">
        <v>18</v>
      </c>
      <c r="D1476" s="5" t="s">
        <v>21</v>
      </c>
      <c r="E1476" s="6">
        <v>16</v>
      </c>
      <c r="F1476" s="6">
        <v>10</v>
      </c>
      <c r="G1476" s="6">
        <v>29</v>
      </c>
      <c r="H1476" s="6">
        <v>0</v>
      </c>
      <c r="I1476" s="5" t="str">
        <f>VLOOKUP(B1476,Formulas_Majors!A$2:B$1000,2,FALSE)</f>
        <v>Natural Sciences</v>
      </c>
      <c r="J1476" s="5"/>
      <c r="K1476">
        <f t="shared" si="0"/>
        <v>13</v>
      </c>
      <c r="L1476" s="7">
        <f t="shared" si="1"/>
        <v>0.8125</v>
      </c>
      <c r="M1476" s="34">
        <f t="shared" si="974"/>
        <v>3</v>
      </c>
      <c r="N1476" s="34" t="str">
        <f t="shared" si="975"/>
        <v>Above Benchmark</v>
      </c>
      <c r="O1476" s="34">
        <f t="shared" si="976"/>
        <v>5</v>
      </c>
      <c r="P1476" s="34" t="str">
        <f t="shared" si="977"/>
        <v>Below Benchmark</v>
      </c>
      <c r="Q1476" s="8"/>
      <c r="R1476" s="8"/>
      <c r="S1476" s="8"/>
      <c r="T1476" s="8"/>
      <c r="U1476" s="8"/>
      <c r="V1476" s="8"/>
      <c r="W1476" s="8"/>
      <c r="X1476" s="8"/>
      <c r="Y1476" s="8"/>
      <c r="Z1476" s="8"/>
      <c r="AA1476" s="8"/>
      <c r="AB1476" s="8"/>
      <c r="AC1476" s="8"/>
    </row>
    <row r="1477" spans="1:29" ht="15.75" customHeight="1" x14ac:dyDescent="0.75">
      <c r="A1477" s="5" t="s">
        <v>879</v>
      </c>
      <c r="B1477" s="5" t="s">
        <v>920</v>
      </c>
      <c r="C1477" s="5" t="s">
        <v>18</v>
      </c>
      <c r="D1477" s="5" t="s">
        <v>37</v>
      </c>
      <c r="E1477" s="6">
        <v>45</v>
      </c>
      <c r="F1477" s="6">
        <v>9</v>
      </c>
      <c r="G1477" s="6">
        <v>47</v>
      </c>
      <c r="H1477" s="6">
        <v>8</v>
      </c>
      <c r="I1477" s="5" t="str">
        <f>VLOOKUP(B1477,Formulas_Majors!A$2:B$1000,2,FALSE)</f>
        <v>Natural Sciences</v>
      </c>
      <c r="J1477" s="5"/>
      <c r="K1477">
        <f t="shared" si="0"/>
        <v>2</v>
      </c>
      <c r="L1477" s="7">
        <f t="shared" si="1"/>
        <v>4.4444444444444446E-2</v>
      </c>
      <c r="M1477" s="34">
        <f t="shared" si="974"/>
        <v>8</v>
      </c>
      <c r="N1477" s="34" t="str">
        <f t="shared" si="975"/>
        <v>Above Benchmark</v>
      </c>
      <c r="O1477" s="34">
        <f t="shared" si="976"/>
        <v>8</v>
      </c>
      <c r="P1477" s="34" t="str">
        <f t="shared" si="977"/>
        <v>Below Benchmark</v>
      </c>
      <c r="Q1477" s="8"/>
      <c r="R1477" s="8"/>
      <c r="S1477" s="8"/>
      <c r="T1477" s="8"/>
      <c r="U1477" s="8"/>
      <c r="V1477" s="8"/>
      <c r="W1477" s="8"/>
      <c r="X1477" s="8"/>
      <c r="Y1477" s="8"/>
      <c r="Z1477" s="8"/>
      <c r="AA1477" s="8"/>
      <c r="AB1477" s="8"/>
      <c r="AC1477" s="8"/>
    </row>
    <row r="1478" spans="1:29" ht="15.75" customHeight="1" x14ac:dyDescent="0.75">
      <c r="A1478" s="5" t="s">
        <v>879</v>
      </c>
      <c r="B1478" s="5" t="s">
        <v>518</v>
      </c>
      <c r="C1478" s="5" t="s">
        <v>18</v>
      </c>
      <c r="D1478" s="5" t="s">
        <v>21</v>
      </c>
      <c r="E1478" s="6">
        <v>31</v>
      </c>
      <c r="F1478" s="6">
        <v>14</v>
      </c>
      <c r="G1478" s="6">
        <v>43</v>
      </c>
      <c r="H1478" s="6">
        <v>19</v>
      </c>
      <c r="I1478" s="5" t="str">
        <f>VLOOKUP(B1478,Formulas_Majors!A$2:B$1000,2,FALSE)</f>
        <v>Natural Sciences</v>
      </c>
      <c r="J1478" s="5"/>
      <c r="K1478">
        <f t="shared" si="0"/>
        <v>12</v>
      </c>
      <c r="L1478" s="7">
        <f t="shared" si="1"/>
        <v>0.38709677419354838</v>
      </c>
      <c r="M1478" s="34">
        <f t="shared" si="974"/>
        <v>5</v>
      </c>
      <c r="N1478" s="34" t="str">
        <f t="shared" si="975"/>
        <v>Above Benchmark</v>
      </c>
      <c r="O1478" s="34">
        <f t="shared" si="976"/>
        <v>7</v>
      </c>
      <c r="P1478" s="34" t="str">
        <f t="shared" si="977"/>
        <v>Above Benchmark</v>
      </c>
    </row>
    <row r="1479" spans="1:29" ht="15.75" customHeight="1" x14ac:dyDescent="0.75">
      <c r="A1479" s="5" t="s">
        <v>879</v>
      </c>
      <c r="B1479" s="5" t="s">
        <v>921</v>
      </c>
      <c r="C1479" s="5" t="s">
        <v>73</v>
      </c>
      <c r="D1479" s="5" t="s">
        <v>158</v>
      </c>
      <c r="E1479" s="6">
        <v>6</v>
      </c>
      <c r="F1479" s="6">
        <v>0</v>
      </c>
      <c r="G1479" s="6">
        <v>9</v>
      </c>
      <c r="H1479" s="6">
        <v>4</v>
      </c>
      <c r="I1479" s="5" t="str">
        <f>VLOOKUP(B1479,Formulas_Majors!A$2:B$1000,2,FALSE)</f>
        <v>Education</v>
      </c>
      <c r="J1479" s="5"/>
      <c r="K1479">
        <f t="shared" si="0"/>
        <v>3</v>
      </c>
      <c r="L1479" s="7">
        <f t="shared" si="1"/>
        <v>0.5</v>
      </c>
      <c r="M1479" s="37"/>
      <c r="N1479" s="37"/>
      <c r="O1479" s="38"/>
      <c r="P1479" s="38"/>
    </row>
    <row r="1480" spans="1:29" ht="15.75" customHeight="1" x14ac:dyDescent="0.75">
      <c r="A1480" s="5" t="s">
        <v>879</v>
      </c>
      <c r="B1480" s="5" t="s">
        <v>921</v>
      </c>
      <c r="C1480" s="5" t="s">
        <v>18</v>
      </c>
      <c r="D1480" s="5" t="s">
        <v>21</v>
      </c>
      <c r="E1480" s="6">
        <v>13</v>
      </c>
      <c r="F1480" s="6">
        <v>5</v>
      </c>
      <c r="G1480" s="6">
        <v>12</v>
      </c>
      <c r="H1480" s="6">
        <v>2</v>
      </c>
      <c r="I1480" s="5" t="str">
        <f>VLOOKUP(B1480,Formulas_Majors!A$2:B$1000,2,FALSE)</f>
        <v>Education</v>
      </c>
      <c r="J1480" s="5"/>
      <c r="K1480">
        <f t="shared" si="0"/>
        <v>-1</v>
      </c>
      <c r="L1480" s="7">
        <f t="shared" si="1"/>
        <v>-7.6923076923076927E-2</v>
      </c>
      <c r="M1480" s="34">
        <f>ROUND(E1480*1/6,)</f>
        <v>2</v>
      </c>
      <c r="N1480" s="34" t="str">
        <f>IF(F1480&gt;M1480, "Above Benchmark", "Below Benchmark")</f>
        <v>Above Benchmark</v>
      </c>
      <c r="O1480" s="34">
        <f>ROUND(G1480*1/6,)</f>
        <v>2</v>
      </c>
      <c r="P1480" s="34" t="str">
        <f>IF(H1480&gt;O1480,"Above Benchmark","Below Benchmark")</f>
        <v>Below Benchmark</v>
      </c>
    </row>
    <row r="1481" spans="1:29" ht="15.75" customHeight="1" x14ac:dyDescent="0.75">
      <c r="A1481" s="5" t="s">
        <v>879</v>
      </c>
      <c r="B1481" s="5" t="s">
        <v>921</v>
      </c>
      <c r="C1481" s="5" t="s">
        <v>14</v>
      </c>
      <c r="D1481" s="5" t="s">
        <v>41</v>
      </c>
      <c r="E1481" s="6">
        <v>8</v>
      </c>
      <c r="F1481" s="6">
        <v>4</v>
      </c>
      <c r="G1481" s="6">
        <v>11</v>
      </c>
      <c r="H1481" s="6">
        <v>8</v>
      </c>
      <c r="I1481" s="5" t="str">
        <f>VLOOKUP(B1481,Formulas_Majors!A$2:B$1000,2,FALSE)</f>
        <v>Education</v>
      </c>
      <c r="J1481" s="5"/>
      <c r="K1481">
        <f t="shared" si="0"/>
        <v>3</v>
      </c>
      <c r="L1481" s="7">
        <f t="shared" si="1"/>
        <v>0.375</v>
      </c>
      <c r="M1481" s="34">
        <f>ROUND(E1481*1/3,)</f>
        <v>3</v>
      </c>
      <c r="N1481" s="34" t="str">
        <f>IF(F1481&gt;M1481,"Above Benchmark","Below Benchmark")</f>
        <v>Above Benchmark</v>
      </c>
      <c r="O1481" s="34">
        <f>ROUND(G1481*1/3,)</f>
        <v>4</v>
      </c>
      <c r="P1481" s="34" t="str">
        <f>IF(H1481&gt;O1481,"Above Benchmark", "Below Benchmark")</f>
        <v>Above Benchmark</v>
      </c>
    </row>
    <row r="1482" spans="1:29" ht="15.75" customHeight="1" x14ac:dyDescent="0.75">
      <c r="A1482" s="5" t="s">
        <v>879</v>
      </c>
      <c r="B1482" s="5" t="s">
        <v>922</v>
      </c>
      <c r="C1482" s="5" t="s">
        <v>18</v>
      </c>
      <c r="D1482" s="5" t="s">
        <v>21</v>
      </c>
      <c r="E1482" s="6">
        <v>174</v>
      </c>
      <c r="F1482" s="6">
        <v>31</v>
      </c>
      <c r="G1482" s="6">
        <v>163</v>
      </c>
      <c r="H1482" s="6">
        <v>43</v>
      </c>
      <c r="I1482" s="5" t="str">
        <f>VLOOKUP(B1482,Formulas_Majors!A$2:B$1000,2,FALSE)</f>
        <v>Social Work</v>
      </c>
      <c r="J1482" s="5"/>
      <c r="K1482">
        <f t="shared" si="0"/>
        <v>-11</v>
      </c>
      <c r="L1482" s="7">
        <f t="shared" si="1"/>
        <v>-6.3218390804597707E-2</v>
      </c>
      <c r="M1482" s="34">
        <f t="shared" ref="M1482:M1484" si="978">ROUND(E1482*1/6,)</f>
        <v>29</v>
      </c>
      <c r="N1482" s="34" t="str">
        <f t="shared" ref="N1482:N1484" si="979">IF(F1482&gt;M1482, "Above Benchmark", "Below Benchmark")</f>
        <v>Above Benchmark</v>
      </c>
      <c r="O1482" s="34">
        <f t="shared" ref="O1482:O1484" si="980">ROUND(G1482*1/6,)</f>
        <v>27</v>
      </c>
      <c r="P1482" s="34" t="str">
        <f t="shared" ref="P1482:P1484" si="981">IF(H1482&gt;O1482,"Above Benchmark","Below Benchmark")</f>
        <v>Above Benchmark</v>
      </c>
    </row>
    <row r="1483" spans="1:29" ht="15.75" customHeight="1" x14ac:dyDescent="0.75">
      <c r="A1483" s="5" t="s">
        <v>879</v>
      </c>
      <c r="B1483" s="5" t="s">
        <v>923</v>
      </c>
      <c r="C1483" s="5" t="s">
        <v>18</v>
      </c>
      <c r="D1483" s="5" t="s">
        <v>21</v>
      </c>
      <c r="E1483" s="6">
        <v>33</v>
      </c>
      <c r="F1483" s="6">
        <v>1</v>
      </c>
      <c r="G1483" s="6">
        <v>41</v>
      </c>
      <c r="H1483" s="6">
        <v>8</v>
      </c>
      <c r="I1483" s="5" t="str">
        <f>VLOOKUP(B1483,Formulas_Majors!A$2:B$1000,2,FALSE)</f>
        <v>Communications/Media</v>
      </c>
      <c r="J1483" s="5"/>
      <c r="K1483">
        <f t="shared" si="0"/>
        <v>8</v>
      </c>
      <c r="L1483" s="7">
        <f t="shared" si="1"/>
        <v>0.24242424242424243</v>
      </c>
      <c r="M1483" s="34">
        <f t="shared" si="978"/>
        <v>6</v>
      </c>
      <c r="N1483" s="34" t="str">
        <f t="shared" si="979"/>
        <v>Below Benchmark</v>
      </c>
      <c r="O1483" s="34">
        <f t="shared" si="980"/>
        <v>7</v>
      </c>
      <c r="P1483" s="34" t="str">
        <f t="shared" si="981"/>
        <v>Above Benchmark</v>
      </c>
    </row>
    <row r="1484" spans="1:29" ht="15.75" customHeight="1" x14ac:dyDescent="0.75">
      <c r="A1484" s="5" t="s">
        <v>879</v>
      </c>
      <c r="B1484" s="5" t="s">
        <v>193</v>
      </c>
      <c r="C1484" s="5" t="s">
        <v>18</v>
      </c>
      <c r="D1484" s="5" t="s">
        <v>21</v>
      </c>
      <c r="E1484" s="6">
        <v>13</v>
      </c>
      <c r="F1484" s="6">
        <v>3</v>
      </c>
      <c r="G1484" s="6">
        <v>11</v>
      </c>
      <c r="H1484" s="6">
        <v>4</v>
      </c>
      <c r="I1484" s="5" t="str">
        <f>VLOOKUP(B1484,Formulas_Majors!A$2:B$1000,2,FALSE)</f>
        <v>Liberal Arts</v>
      </c>
      <c r="J1484" s="5"/>
      <c r="K1484">
        <f t="shared" si="0"/>
        <v>-2</v>
      </c>
      <c r="L1484" s="7">
        <f t="shared" si="1"/>
        <v>-0.15384615384615385</v>
      </c>
      <c r="M1484" s="34">
        <f t="shared" si="978"/>
        <v>2</v>
      </c>
      <c r="N1484" s="34" t="str">
        <f t="shared" si="979"/>
        <v>Above Benchmark</v>
      </c>
      <c r="O1484" s="34">
        <f t="shared" si="980"/>
        <v>2</v>
      </c>
      <c r="P1484" s="34" t="str">
        <f t="shared" si="981"/>
        <v>Above Benchmark</v>
      </c>
    </row>
    <row r="1485" spans="1:29" ht="15.75" customHeight="1" x14ac:dyDescent="0.75">
      <c r="A1485" s="5" t="s">
        <v>879</v>
      </c>
      <c r="B1485" s="5" t="s">
        <v>193</v>
      </c>
      <c r="C1485" s="5" t="s">
        <v>14</v>
      </c>
      <c r="D1485" s="5" t="s">
        <v>23</v>
      </c>
      <c r="E1485" s="6">
        <v>7</v>
      </c>
      <c r="F1485" s="6">
        <v>2</v>
      </c>
      <c r="G1485" s="6">
        <v>3</v>
      </c>
      <c r="H1485" s="6">
        <v>3</v>
      </c>
      <c r="I1485" s="5" t="str">
        <f>VLOOKUP(B1485,Formulas_Majors!A$2:B$1000,2,FALSE)</f>
        <v>Liberal Arts</v>
      </c>
      <c r="J1485" s="5"/>
      <c r="K1485">
        <f t="shared" si="0"/>
        <v>-4</v>
      </c>
      <c r="L1485" s="7">
        <f t="shared" si="1"/>
        <v>-0.5714285714285714</v>
      </c>
      <c r="M1485" s="34">
        <f>ROUND(E1485*1/3,)</f>
        <v>2</v>
      </c>
      <c r="N1485" s="34" t="str">
        <f>IF(F1485&gt;M1485,"Above Benchmark","Below Benchmark")</f>
        <v>Below Benchmark</v>
      </c>
      <c r="O1485" s="34">
        <f>ROUND(G1485*1/3,)</f>
        <v>1</v>
      </c>
      <c r="P1485" s="34" t="str">
        <f>IF(H1485&gt;O1485,"Above Benchmark", "Below Benchmark")</f>
        <v>Above Benchmark</v>
      </c>
    </row>
    <row r="1486" spans="1:29" ht="15.75" customHeight="1" x14ac:dyDescent="0.75">
      <c r="A1486" s="5" t="s">
        <v>879</v>
      </c>
      <c r="B1486" s="5" t="s">
        <v>924</v>
      </c>
      <c r="C1486" s="5" t="s">
        <v>18</v>
      </c>
      <c r="D1486" s="5" t="s">
        <v>21</v>
      </c>
      <c r="E1486" s="6">
        <v>2</v>
      </c>
      <c r="F1486" s="6">
        <v>0</v>
      </c>
      <c r="G1486" s="6">
        <v>1</v>
      </c>
      <c r="H1486" s="6">
        <v>0</v>
      </c>
      <c r="I1486" s="5" t="str">
        <f>VLOOKUP(B1486,Formulas_Majors!A$2:B$1000,2,FALSE)</f>
        <v>Education</v>
      </c>
      <c r="J1486" s="5"/>
      <c r="K1486">
        <f t="shared" si="0"/>
        <v>-1</v>
      </c>
      <c r="L1486" s="7">
        <f t="shared" si="1"/>
        <v>-0.5</v>
      </c>
      <c r="M1486" s="34">
        <f>ROUND(E1486*1/6,)</f>
        <v>0</v>
      </c>
      <c r="N1486" s="34" t="str">
        <f>IF(F1486&gt;M1486, "Above Benchmark", "Below Benchmark")</f>
        <v>Below Benchmark</v>
      </c>
      <c r="O1486" s="34">
        <f>ROUND(G1486*1/6,)</f>
        <v>0</v>
      </c>
      <c r="P1486" s="34" t="str">
        <f>IF(H1486&gt;O1486,"Above Benchmark","Below Benchmark")</f>
        <v>Below Benchmark</v>
      </c>
    </row>
    <row r="1487" spans="1:29" ht="15.75" customHeight="1" x14ac:dyDescent="0.75">
      <c r="A1487" s="5" t="s">
        <v>879</v>
      </c>
      <c r="B1487" s="5" t="s">
        <v>925</v>
      </c>
      <c r="C1487" s="5" t="s">
        <v>14</v>
      </c>
      <c r="D1487" s="5" t="s">
        <v>23</v>
      </c>
      <c r="E1487" s="6">
        <v>4</v>
      </c>
      <c r="F1487" s="6">
        <v>3</v>
      </c>
      <c r="G1487" s="6">
        <v>6</v>
      </c>
      <c r="H1487" s="6">
        <v>0</v>
      </c>
      <c r="I1487" s="5" t="str">
        <f>VLOOKUP(B1487,Formulas_Majors!A$2:B$1000,2,FALSE)</f>
        <v>Natural Sciences</v>
      </c>
      <c r="J1487" s="5"/>
      <c r="K1487">
        <f t="shared" si="0"/>
        <v>2</v>
      </c>
      <c r="L1487" s="7">
        <f t="shared" si="1"/>
        <v>0.5</v>
      </c>
      <c r="M1487" s="34">
        <f>ROUND(E1487*1/3,)</f>
        <v>1</v>
      </c>
      <c r="N1487" s="34" t="str">
        <f>IF(F1487&gt;M1487,"Above Benchmark","Below Benchmark")</f>
        <v>Above Benchmark</v>
      </c>
      <c r="O1487" s="34">
        <f>ROUND(G1487*1/3,)</f>
        <v>2</v>
      </c>
      <c r="P1487" s="34" t="str">
        <f>IF(H1487&gt;O1487,"Above Benchmark", "Below Benchmark")</f>
        <v>Below Benchmark</v>
      </c>
    </row>
    <row r="1488" spans="1:29" ht="15.75" customHeight="1" x14ac:dyDescent="0.75">
      <c r="A1488" s="5" t="s">
        <v>879</v>
      </c>
      <c r="B1488" s="5" t="s">
        <v>343</v>
      </c>
      <c r="C1488" s="5" t="s">
        <v>18</v>
      </c>
      <c r="D1488" s="5" t="s">
        <v>21</v>
      </c>
      <c r="E1488" s="6">
        <v>10</v>
      </c>
      <c r="F1488" s="6">
        <v>2</v>
      </c>
      <c r="G1488" s="6">
        <v>9</v>
      </c>
      <c r="H1488" s="6">
        <v>0</v>
      </c>
      <c r="I1488" s="5" t="str">
        <f>VLOOKUP(B1488,Formulas_Majors!A$2:B$1000,2,FALSE)</f>
        <v>Natural Sciences</v>
      </c>
      <c r="J1488" s="5"/>
      <c r="K1488">
        <f t="shared" si="0"/>
        <v>-1</v>
      </c>
      <c r="L1488" s="7">
        <f t="shared" si="1"/>
        <v>-0.1</v>
      </c>
      <c r="M1488" s="34">
        <f t="shared" ref="M1488:M1494" si="982">ROUND(E1488*1/6,)</f>
        <v>2</v>
      </c>
      <c r="N1488" s="34" t="str">
        <f t="shared" ref="N1488:N1494" si="983">IF(F1488&gt;M1488, "Above Benchmark", "Below Benchmark")</f>
        <v>Below Benchmark</v>
      </c>
      <c r="O1488" s="34">
        <f t="shared" ref="O1488:O1494" si="984">ROUND(G1488*1/6,)</f>
        <v>2</v>
      </c>
      <c r="P1488" s="34" t="str">
        <f t="shared" ref="P1488:P1494" si="985">IF(H1488&gt;O1488,"Above Benchmark","Below Benchmark")</f>
        <v>Below Benchmark</v>
      </c>
    </row>
    <row r="1489" spans="1:29" ht="15.75" customHeight="1" x14ac:dyDescent="0.75">
      <c r="A1489" s="5" t="s">
        <v>879</v>
      </c>
      <c r="B1489" s="5" t="s">
        <v>343</v>
      </c>
      <c r="C1489" s="5" t="s">
        <v>18</v>
      </c>
      <c r="D1489" s="5" t="s">
        <v>37</v>
      </c>
      <c r="E1489" s="6">
        <v>28</v>
      </c>
      <c r="F1489" s="6">
        <v>6</v>
      </c>
      <c r="G1489" s="6">
        <v>22</v>
      </c>
      <c r="H1489" s="6">
        <v>3</v>
      </c>
      <c r="I1489" s="5" t="str">
        <f>VLOOKUP(B1489,Formulas_Majors!A$2:B$1000,2,FALSE)</f>
        <v>Natural Sciences</v>
      </c>
      <c r="J1489" s="5"/>
      <c r="K1489">
        <f t="shared" si="0"/>
        <v>-6</v>
      </c>
      <c r="L1489" s="7">
        <f t="shared" si="1"/>
        <v>-0.21428571428571427</v>
      </c>
      <c r="M1489" s="34">
        <f t="shared" si="982"/>
        <v>5</v>
      </c>
      <c r="N1489" s="34" t="str">
        <f t="shared" si="983"/>
        <v>Above Benchmark</v>
      </c>
      <c r="O1489" s="34">
        <f t="shared" si="984"/>
        <v>4</v>
      </c>
      <c r="P1489" s="34" t="str">
        <f t="shared" si="985"/>
        <v>Below Benchmark</v>
      </c>
    </row>
    <row r="1490" spans="1:29" ht="15.75" customHeight="1" x14ac:dyDescent="0.75">
      <c r="A1490" s="5" t="s">
        <v>879</v>
      </c>
      <c r="B1490" s="5" t="s">
        <v>926</v>
      </c>
      <c r="C1490" s="5" t="s">
        <v>18</v>
      </c>
      <c r="D1490" s="5" t="s">
        <v>21</v>
      </c>
      <c r="E1490" s="6">
        <v>5</v>
      </c>
      <c r="F1490" s="6">
        <v>0</v>
      </c>
      <c r="G1490" s="6">
        <v>6</v>
      </c>
      <c r="H1490" s="6">
        <v>0</v>
      </c>
      <c r="I1490" s="5" t="str">
        <f>VLOOKUP(B1490,Formulas_Majors!A$2:B$1000,2,FALSE)</f>
        <v>Education</v>
      </c>
      <c r="J1490" s="5"/>
      <c r="K1490">
        <f t="shared" si="0"/>
        <v>1</v>
      </c>
      <c r="L1490" s="7">
        <f t="shared" si="1"/>
        <v>0.2</v>
      </c>
      <c r="M1490" s="34">
        <f t="shared" si="982"/>
        <v>1</v>
      </c>
      <c r="N1490" s="34" t="str">
        <f t="shared" si="983"/>
        <v>Below Benchmark</v>
      </c>
      <c r="O1490" s="34">
        <f t="shared" si="984"/>
        <v>1</v>
      </c>
      <c r="P1490" s="34" t="str">
        <f t="shared" si="985"/>
        <v>Below Benchmark</v>
      </c>
    </row>
    <row r="1491" spans="1:29" ht="15.75" customHeight="1" x14ac:dyDescent="0.75">
      <c r="A1491" s="5" t="s">
        <v>879</v>
      </c>
      <c r="B1491" s="5" t="s">
        <v>523</v>
      </c>
      <c r="C1491" s="5" t="s">
        <v>18</v>
      </c>
      <c r="D1491" s="5" t="s">
        <v>21</v>
      </c>
      <c r="E1491" s="6">
        <v>4</v>
      </c>
      <c r="F1491" s="6">
        <v>1</v>
      </c>
      <c r="G1491" s="6">
        <v>3</v>
      </c>
      <c r="H1491" s="6">
        <v>0</v>
      </c>
      <c r="I1491" s="5" t="str">
        <f>VLOOKUP(B1491,Formulas_Majors!A$2:B$1000,2,FALSE)</f>
        <v>Liberal Arts</v>
      </c>
      <c r="J1491" s="5"/>
      <c r="K1491">
        <f t="shared" si="0"/>
        <v>-1</v>
      </c>
      <c r="L1491" s="7">
        <f t="shared" si="1"/>
        <v>-0.25</v>
      </c>
      <c r="M1491" s="34">
        <f t="shared" si="982"/>
        <v>1</v>
      </c>
      <c r="N1491" s="34" t="str">
        <f t="shared" si="983"/>
        <v>Below Benchmark</v>
      </c>
      <c r="O1491" s="34">
        <f t="shared" si="984"/>
        <v>1</v>
      </c>
      <c r="P1491" s="34" t="str">
        <f t="shared" si="985"/>
        <v>Below Benchmark</v>
      </c>
    </row>
    <row r="1492" spans="1:29" ht="15.75" customHeight="1" x14ac:dyDescent="0.75">
      <c r="A1492" s="5" t="s">
        <v>879</v>
      </c>
      <c r="B1492" s="5" t="s">
        <v>527</v>
      </c>
      <c r="C1492" s="5" t="s">
        <v>18</v>
      </c>
      <c r="D1492" s="5" t="s">
        <v>21</v>
      </c>
      <c r="E1492" s="6">
        <v>2</v>
      </c>
      <c r="F1492" s="6">
        <v>0</v>
      </c>
      <c r="G1492" s="6">
        <v>1</v>
      </c>
      <c r="H1492" s="6">
        <v>1</v>
      </c>
      <c r="I1492" s="5" t="str">
        <f>VLOOKUP(B1492,Formulas_Majors!A$2:B$1000,2,FALSE)</f>
        <v>Liberal Arts</v>
      </c>
      <c r="J1492" s="5"/>
      <c r="K1492">
        <f t="shared" si="0"/>
        <v>-1</v>
      </c>
      <c r="L1492" s="7">
        <f t="shared" si="1"/>
        <v>-0.5</v>
      </c>
      <c r="M1492" s="34">
        <f t="shared" si="982"/>
        <v>0</v>
      </c>
      <c r="N1492" s="34" t="str">
        <f t="shared" si="983"/>
        <v>Below Benchmark</v>
      </c>
      <c r="O1492" s="34">
        <f t="shared" si="984"/>
        <v>0</v>
      </c>
      <c r="P1492" s="34" t="str">
        <f t="shared" si="985"/>
        <v>Above Benchmark</v>
      </c>
    </row>
    <row r="1493" spans="1:29" ht="15.75" customHeight="1" x14ac:dyDescent="0.75">
      <c r="A1493" s="5" t="s">
        <v>879</v>
      </c>
      <c r="B1493" s="5" t="s">
        <v>42</v>
      </c>
      <c r="C1493" s="5" t="s">
        <v>18</v>
      </c>
      <c r="D1493" s="5" t="s">
        <v>21</v>
      </c>
      <c r="E1493" s="6">
        <v>227</v>
      </c>
      <c r="F1493" s="6">
        <v>69</v>
      </c>
      <c r="G1493" s="6">
        <v>185</v>
      </c>
      <c r="H1493" s="6">
        <v>90</v>
      </c>
      <c r="I1493" s="5" t="str">
        <f>VLOOKUP(B1493,Formulas_Majors!A$2:B$1000,2,FALSE)</f>
        <v>Liberal Arts</v>
      </c>
      <c r="J1493" s="5"/>
      <c r="K1493">
        <f t="shared" si="0"/>
        <v>-42</v>
      </c>
      <c r="L1493" s="7">
        <f t="shared" si="1"/>
        <v>-0.18502202643171806</v>
      </c>
      <c r="M1493" s="34">
        <f t="shared" si="982"/>
        <v>38</v>
      </c>
      <c r="N1493" s="34" t="str">
        <f t="shared" si="983"/>
        <v>Above Benchmark</v>
      </c>
      <c r="O1493" s="34">
        <f t="shared" si="984"/>
        <v>31</v>
      </c>
      <c r="P1493" s="34" t="str">
        <f t="shared" si="985"/>
        <v>Above Benchmark</v>
      </c>
    </row>
    <row r="1494" spans="1:29" ht="15.75" customHeight="1" x14ac:dyDescent="0.75">
      <c r="A1494" s="5" t="s">
        <v>879</v>
      </c>
      <c r="B1494" s="5" t="s">
        <v>42</v>
      </c>
      <c r="C1494" s="5" t="s">
        <v>18</v>
      </c>
      <c r="D1494" s="5" t="s">
        <v>21</v>
      </c>
      <c r="E1494" s="6">
        <v>2</v>
      </c>
      <c r="F1494" s="6">
        <v>0</v>
      </c>
      <c r="G1494" s="6">
        <v>0</v>
      </c>
      <c r="H1494" s="6">
        <v>0</v>
      </c>
      <c r="I1494" s="5" t="str">
        <f>VLOOKUP(B1494,Formulas_Majors!A$2:B$1000,2,FALSE)</f>
        <v>Liberal Arts</v>
      </c>
      <c r="J1494" s="5"/>
      <c r="K1494">
        <f t="shared" si="0"/>
        <v>-2</v>
      </c>
      <c r="L1494" s="7">
        <f t="shared" si="1"/>
        <v>-1</v>
      </c>
      <c r="M1494" s="34">
        <f t="shared" si="982"/>
        <v>0</v>
      </c>
      <c r="N1494" s="34" t="str">
        <f t="shared" si="983"/>
        <v>Below Benchmark</v>
      </c>
      <c r="O1494" s="34">
        <f t="shared" si="984"/>
        <v>0</v>
      </c>
      <c r="P1494" s="34" t="str">
        <f t="shared" si="985"/>
        <v>Below Benchmark</v>
      </c>
    </row>
    <row r="1495" spans="1:29" ht="15.75" customHeight="1" x14ac:dyDescent="0.75">
      <c r="A1495" s="5" t="s">
        <v>879</v>
      </c>
      <c r="B1495" s="5" t="s">
        <v>42</v>
      </c>
      <c r="C1495" s="5" t="s">
        <v>14</v>
      </c>
      <c r="D1495" s="5" t="s">
        <v>23</v>
      </c>
      <c r="E1495" s="6">
        <v>2</v>
      </c>
      <c r="F1495" s="6">
        <v>0</v>
      </c>
      <c r="G1495" s="6">
        <v>0</v>
      </c>
      <c r="H1495" s="6">
        <v>0</v>
      </c>
      <c r="I1495" s="5" t="str">
        <f>VLOOKUP(B1495,Formulas_Majors!A$2:B$1000,2,FALSE)</f>
        <v>Liberal Arts</v>
      </c>
      <c r="J1495" s="5"/>
      <c r="K1495">
        <f t="shared" si="0"/>
        <v>-2</v>
      </c>
      <c r="L1495" s="7">
        <f t="shared" si="1"/>
        <v>-1</v>
      </c>
      <c r="M1495" s="34">
        <f t="shared" ref="M1495:M1497" si="986">ROUND(E1495*1/3,)</f>
        <v>1</v>
      </c>
      <c r="N1495" s="34" t="str">
        <f t="shared" ref="N1495:N1497" si="987">IF(F1495&gt;M1495,"Above Benchmark","Below Benchmark")</f>
        <v>Below Benchmark</v>
      </c>
      <c r="O1495" s="34">
        <f t="shared" ref="O1495:O1497" si="988">ROUND(G1495*1/3,)</f>
        <v>0</v>
      </c>
      <c r="P1495" s="34" t="str">
        <f t="shared" ref="P1495:P1497" si="989">IF(H1495&gt;O1495,"Above Benchmark", "Below Benchmark")</f>
        <v>Below Benchmark</v>
      </c>
    </row>
    <row r="1496" spans="1:29" ht="15.75" customHeight="1" x14ac:dyDescent="0.75">
      <c r="A1496" s="5" t="s">
        <v>879</v>
      </c>
      <c r="B1496" s="5" t="s">
        <v>42</v>
      </c>
      <c r="C1496" s="5" t="s">
        <v>14</v>
      </c>
      <c r="D1496" s="5" t="s">
        <v>23</v>
      </c>
      <c r="E1496" s="6">
        <v>45</v>
      </c>
      <c r="F1496" s="6">
        <v>13</v>
      </c>
      <c r="G1496" s="6">
        <v>26</v>
      </c>
      <c r="H1496" s="6">
        <v>23</v>
      </c>
      <c r="I1496" s="5" t="str">
        <f>VLOOKUP(B1496,Formulas_Majors!A$2:B$1000,2,FALSE)</f>
        <v>Liberal Arts</v>
      </c>
      <c r="J1496" s="5"/>
      <c r="K1496">
        <f t="shared" si="0"/>
        <v>-19</v>
      </c>
      <c r="L1496" s="7">
        <f t="shared" si="1"/>
        <v>-0.42222222222222222</v>
      </c>
      <c r="M1496" s="34">
        <f t="shared" si="986"/>
        <v>15</v>
      </c>
      <c r="N1496" s="34" t="str">
        <f t="shared" si="987"/>
        <v>Below Benchmark</v>
      </c>
      <c r="O1496" s="34">
        <f t="shared" si="988"/>
        <v>9</v>
      </c>
      <c r="P1496" s="34" t="str">
        <f t="shared" si="989"/>
        <v>Above Benchmark</v>
      </c>
    </row>
    <row r="1497" spans="1:29" ht="15.75" customHeight="1" x14ac:dyDescent="0.75">
      <c r="A1497" s="5" t="s">
        <v>879</v>
      </c>
      <c r="B1497" s="5" t="s">
        <v>42</v>
      </c>
      <c r="C1497" s="5" t="s">
        <v>14</v>
      </c>
      <c r="D1497" s="5" t="s">
        <v>23</v>
      </c>
      <c r="E1497" s="6">
        <v>48</v>
      </c>
      <c r="F1497" s="6">
        <v>9</v>
      </c>
      <c r="G1497" s="6">
        <v>44</v>
      </c>
      <c r="H1497" s="6">
        <v>16</v>
      </c>
      <c r="I1497" s="5" t="str">
        <f>VLOOKUP(B1497,Formulas_Majors!A$2:B$1000,2,FALSE)</f>
        <v>Liberal Arts</v>
      </c>
      <c r="J1497" s="5"/>
      <c r="K1497">
        <f t="shared" si="0"/>
        <v>-4</v>
      </c>
      <c r="L1497" s="7">
        <f t="shared" si="1"/>
        <v>-8.3333333333333329E-2</v>
      </c>
      <c r="M1497" s="34">
        <f t="shared" si="986"/>
        <v>16</v>
      </c>
      <c r="N1497" s="34" t="str">
        <f t="shared" si="987"/>
        <v>Below Benchmark</v>
      </c>
      <c r="O1497" s="34">
        <f t="shared" si="988"/>
        <v>15</v>
      </c>
      <c r="P1497" s="34" t="str">
        <f t="shared" si="989"/>
        <v>Above Benchmark</v>
      </c>
    </row>
    <row r="1498" spans="1:29" ht="15.75" customHeight="1" x14ac:dyDescent="0.75">
      <c r="A1498" s="5" t="s">
        <v>879</v>
      </c>
      <c r="B1498" s="5" t="s">
        <v>927</v>
      </c>
      <c r="C1498" s="5" t="s">
        <v>18</v>
      </c>
      <c r="D1498" s="5" t="s">
        <v>21</v>
      </c>
      <c r="E1498" s="6">
        <v>99</v>
      </c>
      <c r="F1498" s="6">
        <v>14</v>
      </c>
      <c r="G1498" s="6">
        <v>94</v>
      </c>
      <c r="H1498" s="6">
        <v>20</v>
      </c>
      <c r="I1498" s="5" t="str">
        <f>VLOOKUP(B1498,Formulas_Majors!A$2:B$1000,2,FALSE)</f>
        <v>Education</v>
      </c>
      <c r="J1498" s="5"/>
      <c r="K1498">
        <f t="shared" si="0"/>
        <v>-5</v>
      </c>
      <c r="L1498" s="7">
        <f t="shared" si="1"/>
        <v>-5.0505050505050504E-2</v>
      </c>
      <c r="M1498" s="34">
        <f t="shared" ref="M1498:M1500" si="990">ROUND(E1498*1/6,)</f>
        <v>17</v>
      </c>
      <c r="N1498" s="34" t="str">
        <f t="shared" ref="N1498:N1500" si="991">IF(F1498&gt;M1498, "Above Benchmark", "Below Benchmark")</f>
        <v>Below Benchmark</v>
      </c>
      <c r="O1498" s="34">
        <f t="shared" ref="O1498:O1500" si="992">ROUND(G1498*1/6,)</f>
        <v>16</v>
      </c>
      <c r="P1498" s="34" t="str">
        <f t="shared" ref="P1498:P1500" si="993">IF(H1498&gt;O1498,"Above Benchmark","Below Benchmark")</f>
        <v>Above Benchmark</v>
      </c>
    </row>
    <row r="1499" spans="1:29" ht="15.75" customHeight="1" x14ac:dyDescent="0.75">
      <c r="A1499" s="5" t="s">
        <v>879</v>
      </c>
      <c r="B1499" s="5" t="s">
        <v>928</v>
      </c>
      <c r="C1499" s="5" t="s">
        <v>18</v>
      </c>
      <c r="D1499" s="5" t="s">
        <v>21</v>
      </c>
      <c r="E1499" s="6">
        <v>10</v>
      </c>
      <c r="F1499" s="6">
        <v>2</v>
      </c>
      <c r="G1499" s="6">
        <v>4</v>
      </c>
      <c r="H1499" s="6">
        <v>3</v>
      </c>
      <c r="I1499" s="5" t="str">
        <f>VLOOKUP(B1499,Formulas_Majors!A$2:B$1000,2,FALSE)</f>
        <v>Others</v>
      </c>
      <c r="J1499" s="5"/>
      <c r="K1499">
        <f t="shared" si="0"/>
        <v>-6</v>
      </c>
      <c r="L1499" s="7">
        <f t="shared" si="1"/>
        <v>-0.6</v>
      </c>
      <c r="M1499" s="34">
        <f t="shared" si="990"/>
        <v>2</v>
      </c>
      <c r="N1499" s="34" t="str">
        <f t="shared" si="991"/>
        <v>Below Benchmark</v>
      </c>
      <c r="O1499" s="34">
        <f t="shared" si="992"/>
        <v>1</v>
      </c>
      <c r="P1499" s="34" t="str">
        <f t="shared" si="993"/>
        <v>Above Benchmark</v>
      </c>
    </row>
    <row r="1500" spans="1:29" ht="15.75" customHeight="1" x14ac:dyDescent="0.75">
      <c r="A1500" s="5" t="s">
        <v>879</v>
      </c>
      <c r="B1500" s="5" t="s">
        <v>202</v>
      </c>
      <c r="C1500" s="5" t="s">
        <v>18</v>
      </c>
      <c r="D1500" s="5" t="s">
        <v>21</v>
      </c>
      <c r="E1500" s="6">
        <v>10</v>
      </c>
      <c r="F1500" s="6">
        <v>0</v>
      </c>
      <c r="G1500" s="6">
        <v>6</v>
      </c>
      <c r="H1500" s="6">
        <v>3</v>
      </c>
      <c r="I1500" s="5" t="str">
        <f>VLOOKUP(B1500,Formulas_Majors!A$2:B$1000,2,FALSE)</f>
        <v>Liberal Arts</v>
      </c>
      <c r="J1500" s="5"/>
      <c r="K1500">
        <f t="shared" si="0"/>
        <v>-4</v>
      </c>
      <c r="L1500" s="7">
        <f t="shared" si="1"/>
        <v>-0.4</v>
      </c>
      <c r="M1500" s="34">
        <f t="shared" si="990"/>
        <v>2</v>
      </c>
      <c r="N1500" s="34" t="str">
        <f t="shared" si="991"/>
        <v>Below Benchmark</v>
      </c>
      <c r="O1500" s="34">
        <f t="shared" si="992"/>
        <v>1</v>
      </c>
      <c r="P1500" s="34" t="str">
        <f t="shared" si="993"/>
        <v>Above Benchmark</v>
      </c>
    </row>
    <row r="1501" spans="1:29" ht="15.75" customHeight="1" x14ac:dyDescent="0.75">
      <c r="A1501" s="5" t="s">
        <v>879</v>
      </c>
      <c r="B1501" s="5" t="s">
        <v>202</v>
      </c>
      <c r="C1501" s="5" t="s">
        <v>14</v>
      </c>
      <c r="D1501" s="5" t="s">
        <v>23</v>
      </c>
      <c r="E1501" s="6">
        <v>3</v>
      </c>
      <c r="F1501" s="6">
        <v>0</v>
      </c>
      <c r="G1501" s="6">
        <v>2</v>
      </c>
      <c r="H1501" s="6">
        <v>1</v>
      </c>
      <c r="I1501" s="5" t="str">
        <f>VLOOKUP(B1501,Formulas_Majors!A$2:B$1000,2,FALSE)</f>
        <v>Liberal Arts</v>
      </c>
      <c r="J1501" s="5"/>
      <c r="K1501">
        <f t="shared" si="0"/>
        <v>-1</v>
      </c>
      <c r="L1501" s="7">
        <f t="shared" si="1"/>
        <v>-0.33333333333333331</v>
      </c>
      <c r="M1501" s="34">
        <f>ROUND(E1501*1/3,)</f>
        <v>1</v>
      </c>
      <c r="N1501" s="34" t="str">
        <f>IF(F1501&gt;M1501,"Above Benchmark","Below Benchmark")</f>
        <v>Below Benchmark</v>
      </c>
      <c r="O1501" s="34">
        <f>ROUND(G1501*1/3,)</f>
        <v>1</v>
      </c>
      <c r="P1501" s="34" t="str">
        <f>IF(H1501&gt;O1501,"Above Benchmark", "Below Benchmark")</f>
        <v>Below Benchmark</v>
      </c>
    </row>
    <row r="1502" spans="1:29" ht="15.75" customHeight="1" x14ac:dyDescent="0.75">
      <c r="A1502" s="5" t="s">
        <v>879</v>
      </c>
      <c r="B1502" s="5" t="s">
        <v>929</v>
      </c>
      <c r="C1502" s="5" t="s">
        <v>73</v>
      </c>
      <c r="D1502" s="5" t="s">
        <v>158</v>
      </c>
      <c r="E1502" s="6">
        <v>1</v>
      </c>
      <c r="F1502" s="6">
        <v>0</v>
      </c>
      <c r="G1502" s="6">
        <v>0</v>
      </c>
      <c r="H1502" s="6">
        <v>0</v>
      </c>
      <c r="I1502" s="5" t="str">
        <f>VLOOKUP(B1502,Formulas_Majors!A$2:B$1000,2,FALSE)</f>
        <v>Liberal Arts</v>
      </c>
      <c r="J1502" s="5"/>
      <c r="K1502">
        <f t="shared" si="0"/>
        <v>-1</v>
      </c>
      <c r="L1502" s="7">
        <f t="shared" si="1"/>
        <v>-1</v>
      </c>
      <c r="M1502" s="37"/>
      <c r="N1502" s="37"/>
      <c r="O1502" s="38"/>
      <c r="P1502" s="38"/>
    </row>
    <row r="1503" spans="1:29" ht="15.75" customHeight="1" x14ac:dyDescent="0.75">
      <c r="A1503" s="5" t="s">
        <v>879</v>
      </c>
      <c r="B1503" s="5" t="s">
        <v>930</v>
      </c>
      <c r="C1503" s="5" t="s">
        <v>18</v>
      </c>
      <c r="D1503" s="5" t="s">
        <v>21</v>
      </c>
      <c r="E1503" s="6">
        <v>3</v>
      </c>
      <c r="F1503" s="6">
        <v>0</v>
      </c>
      <c r="G1503" s="6">
        <v>6</v>
      </c>
      <c r="H1503" s="6">
        <v>0</v>
      </c>
      <c r="I1503" s="5" t="str">
        <f>VLOOKUP(B1503,Formulas_Majors!A$2:B$1000,2,FALSE)</f>
        <v>Education</v>
      </c>
      <c r="J1503" s="5"/>
      <c r="K1503">
        <f t="shared" si="0"/>
        <v>3</v>
      </c>
      <c r="L1503" s="7">
        <f t="shared" si="1"/>
        <v>1</v>
      </c>
      <c r="M1503" s="34">
        <f>ROUND(E1503*1/6,)</f>
        <v>1</v>
      </c>
      <c r="N1503" s="34" t="str">
        <f>IF(F1503&gt;M1503, "Above Benchmark", "Below Benchmark")</f>
        <v>Below Benchmark</v>
      </c>
      <c r="O1503" s="34">
        <f>ROUND(G1503*1/6,)</f>
        <v>1</v>
      </c>
      <c r="P1503" s="34" t="str">
        <f>IF(H1503&gt;O1503,"Above Benchmark","Below Benchmark")</f>
        <v>Below Benchmark</v>
      </c>
    </row>
    <row r="1504" spans="1:29" ht="15.75" customHeight="1" x14ac:dyDescent="0.75">
      <c r="A1504" s="5" t="s">
        <v>879</v>
      </c>
      <c r="B1504" s="5" t="s">
        <v>347</v>
      </c>
      <c r="C1504" s="5" t="s">
        <v>14</v>
      </c>
      <c r="D1504" s="5" t="s">
        <v>196</v>
      </c>
      <c r="E1504" s="6">
        <v>61</v>
      </c>
      <c r="F1504" s="6">
        <v>27</v>
      </c>
      <c r="G1504" s="6">
        <v>55</v>
      </c>
      <c r="H1504" s="6">
        <v>32</v>
      </c>
      <c r="I1504" s="5" t="str">
        <f>VLOOKUP(B1504,Formulas_Majors!A$2:B$1000,2,FALSE)</f>
        <v>Performance and Fine Arts</v>
      </c>
      <c r="J1504" s="5"/>
      <c r="K1504">
        <f t="shared" si="0"/>
        <v>-6</v>
      </c>
      <c r="L1504" s="7">
        <f t="shared" si="1"/>
        <v>-9.8360655737704916E-2</v>
      </c>
      <c r="M1504" s="34">
        <f>ROUND(E1504*1/3,)</f>
        <v>20</v>
      </c>
      <c r="N1504" s="34" t="str">
        <f>IF(F1504&gt;M1504,"Above Benchmark","Below Benchmark")</f>
        <v>Above Benchmark</v>
      </c>
      <c r="O1504" s="34">
        <f>ROUND(G1504*1/3,)</f>
        <v>18</v>
      </c>
      <c r="P1504" s="34" t="str">
        <f>IF(H1504&gt;O1504,"Above Benchmark", "Below Benchmark")</f>
        <v>Above Benchmark</v>
      </c>
      <c r="Q1504" s="8"/>
      <c r="R1504" s="8"/>
      <c r="S1504" s="8"/>
      <c r="T1504" s="8"/>
      <c r="U1504" s="8"/>
      <c r="V1504" s="8"/>
      <c r="W1504" s="8"/>
      <c r="X1504" s="8"/>
      <c r="Y1504" s="8"/>
      <c r="Z1504" s="8"/>
      <c r="AA1504" s="8"/>
      <c r="AB1504" s="8"/>
      <c r="AC1504" s="8"/>
    </row>
    <row r="1505" spans="1:16" ht="15.75" customHeight="1" x14ac:dyDescent="0.75">
      <c r="A1505" s="5" t="s">
        <v>879</v>
      </c>
      <c r="B1505" s="5" t="s">
        <v>533</v>
      </c>
      <c r="C1505" s="5" t="s">
        <v>18</v>
      </c>
      <c r="D1505" s="5" t="s">
        <v>21</v>
      </c>
      <c r="E1505" s="6">
        <v>2</v>
      </c>
      <c r="F1505" s="6">
        <v>1</v>
      </c>
      <c r="G1505" s="6">
        <v>1</v>
      </c>
      <c r="H1505" s="6">
        <v>1</v>
      </c>
      <c r="I1505" s="5" t="str">
        <f>VLOOKUP(B1505,Formulas_Majors!A$2:B$1000,2,FALSE)</f>
        <v>Liberal Arts</v>
      </c>
      <c r="J1505" s="5"/>
      <c r="K1505">
        <f t="shared" si="0"/>
        <v>-1</v>
      </c>
      <c r="L1505" s="7">
        <f t="shared" si="1"/>
        <v>-0.5</v>
      </c>
      <c r="M1505" s="34">
        <f t="shared" ref="M1505:M1507" si="994">ROUND(E1505*1/6,)</f>
        <v>0</v>
      </c>
      <c r="N1505" s="34" t="str">
        <f t="shared" ref="N1505:N1507" si="995">IF(F1505&gt;M1505, "Above Benchmark", "Below Benchmark")</f>
        <v>Above Benchmark</v>
      </c>
      <c r="O1505" s="34">
        <f t="shared" ref="O1505:O1507" si="996">ROUND(G1505*1/6,)</f>
        <v>0</v>
      </c>
      <c r="P1505" s="34" t="str">
        <f t="shared" ref="P1505:P1507" si="997">IF(H1505&gt;O1505,"Above Benchmark","Below Benchmark")</f>
        <v>Above Benchmark</v>
      </c>
    </row>
    <row r="1506" spans="1:16" ht="15.75" customHeight="1" x14ac:dyDescent="0.75">
      <c r="A1506" s="5" t="s">
        <v>879</v>
      </c>
      <c r="B1506" s="5" t="s">
        <v>931</v>
      </c>
      <c r="C1506" s="5" t="s">
        <v>18</v>
      </c>
      <c r="D1506" s="5" t="s">
        <v>21</v>
      </c>
      <c r="E1506" s="6">
        <v>23</v>
      </c>
      <c r="F1506" s="6">
        <v>8</v>
      </c>
      <c r="G1506" s="6">
        <v>20</v>
      </c>
      <c r="H1506" s="6">
        <v>9</v>
      </c>
      <c r="I1506" s="5" t="str">
        <f>VLOOKUP(B1506,Formulas_Majors!A$2:B$1000,2,FALSE)</f>
        <v>Government</v>
      </c>
      <c r="J1506" s="5"/>
      <c r="K1506">
        <f t="shared" si="0"/>
        <v>-3</v>
      </c>
      <c r="L1506" s="7">
        <f t="shared" si="1"/>
        <v>-0.13043478260869565</v>
      </c>
      <c r="M1506" s="34">
        <f t="shared" si="994"/>
        <v>4</v>
      </c>
      <c r="N1506" s="34" t="str">
        <f t="shared" si="995"/>
        <v>Above Benchmark</v>
      </c>
      <c r="O1506" s="34">
        <f t="shared" si="996"/>
        <v>3</v>
      </c>
      <c r="P1506" s="34" t="str">
        <f t="shared" si="997"/>
        <v>Above Benchmark</v>
      </c>
    </row>
    <row r="1507" spans="1:16" ht="15.75" customHeight="1" x14ac:dyDescent="0.75">
      <c r="A1507" s="5" t="s">
        <v>879</v>
      </c>
      <c r="B1507" s="5" t="s">
        <v>932</v>
      </c>
      <c r="C1507" s="5" t="s">
        <v>18</v>
      </c>
      <c r="D1507" s="5" t="s">
        <v>21</v>
      </c>
      <c r="E1507" s="6">
        <v>5</v>
      </c>
      <c r="F1507" s="6">
        <v>1</v>
      </c>
      <c r="G1507" s="6">
        <v>2</v>
      </c>
      <c r="H1507" s="6">
        <v>4</v>
      </c>
      <c r="I1507" s="5" t="str">
        <f>VLOOKUP(B1507,Formulas_Majors!A$2:B$1000,2,FALSE)</f>
        <v>Liberal Arts</v>
      </c>
      <c r="J1507" s="5"/>
      <c r="K1507">
        <f t="shared" si="0"/>
        <v>-3</v>
      </c>
      <c r="L1507" s="7">
        <f t="shared" si="1"/>
        <v>-0.6</v>
      </c>
      <c r="M1507" s="34">
        <f t="shared" si="994"/>
        <v>1</v>
      </c>
      <c r="N1507" s="34" t="str">
        <f t="shared" si="995"/>
        <v>Below Benchmark</v>
      </c>
      <c r="O1507" s="34">
        <f t="shared" si="996"/>
        <v>0</v>
      </c>
      <c r="P1507" s="34" t="str">
        <f t="shared" si="997"/>
        <v>Above Benchmark</v>
      </c>
    </row>
    <row r="1508" spans="1:16" ht="15.75" customHeight="1" x14ac:dyDescent="0.75">
      <c r="A1508" s="5" t="s">
        <v>879</v>
      </c>
      <c r="B1508" s="5" t="s">
        <v>419</v>
      </c>
      <c r="C1508" s="5" t="s">
        <v>14</v>
      </c>
      <c r="D1508" s="5" t="s">
        <v>23</v>
      </c>
      <c r="E1508" s="6">
        <v>10</v>
      </c>
      <c r="F1508" s="6">
        <v>3</v>
      </c>
      <c r="G1508" s="6">
        <v>7</v>
      </c>
      <c r="H1508" s="6">
        <v>6</v>
      </c>
      <c r="I1508" s="5" t="str">
        <f>VLOOKUP(B1508,Formulas_Majors!A$2:B$1000,2,FALSE)</f>
        <v>Liberal Arts</v>
      </c>
      <c r="J1508" s="5"/>
      <c r="K1508">
        <f t="shared" si="0"/>
        <v>-3</v>
      </c>
      <c r="L1508" s="7">
        <f t="shared" si="1"/>
        <v>-0.3</v>
      </c>
      <c r="M1508" s="34">
        <f>ROUND(E1508*1/3,)</f>
        <v>3</v>
      </c>
      <c r="N1508" s="34" t="str">
        <f>IF(F1508&gt;M1508,"Above Benchmark","Below Benchmark")</f>
        <v>Below Benchmark</v>
      </c>
      <c r="O1508" s="34">
        <f>ROUND(G1508*1/3,)</f>
        <v>2</v>
      </c>
      <c r="P1508" s="34" t="str">
        <f>IF(H1508&gt;O1508,"Above Benchmark", "Below Benchmark")</f>
        <v>Above Benchmark</v>
      </c>
    </row>
    <row r="1509" spans="1:16" ht="15.75" customHeight="1" x14ac:dyDescent="0.75">
      <c r="A1509" s="5" t="s">
        <v>879</v>
      </c>
      <c r="B1509" s="5" t="s">
        <v>933</v>
      </c>
      <c r="C1509" s="5" t="s">
        <v>73</v>
      </c>
      <c r="D1509" s="5" t="s">
        <v>154</v>
      </c>
      <c r="E1509" s="6">
        <v>2</v>
      </c>
      <c r="F1509" s="6">
        <v>1</v>
      </c>
      <c r="G1509" s="6">
        <v>1</v>
      </c>
      <c r="H1509" s="6">
        <v>2</v>
      </c>
      <c r="I1509" s="5" t="str">
        <f>VLOOKUP(B1509,Formulas_Majors!A$2:B$1000,2,FALSE)</f>
        <v>Education</v>
      </c>
      <c r="J1509" s="5"/>
      <c r="K1509">
        <f t="shared" si="0"/>
        <v>-1</v>
      </c>
      <c r="L1509" s="7">
        <f t="shared" si="1"/>
        <v>-0.5</v>
      </c>
      <c r="M1509" s="37"/>
      <c r="N1509" s="37"/>
      <c r="O1509" s="38"/>
      <c r="P1509" s="38"/>
    </row>
    <row r="1510" spans="1:16" ht="15.75" customHeight="1" x14ac:dyDescent="0.75">
      <c r="A1510" s="5" t="s">
        <v>879</v>
      </c>
      <c r="B1510" s="5" t="s">
        <v>933</v>
      </c>
      <c r="C1510" s="5" t="s">
        <v>14</v>
      </c>
      <c r="D1510" s="5" t="s">
        <v>934</v>
      </c>
      <c r="E1510" s="6">
        <v>14</v>
      </c>
      <c r="F1510" s="6">
        <v>2</v>
      </c>
      <c r="G1510" s="6">
        <v>19</v>
      </c>
      <c r="H1510" s="6">
        <v>5</v>
      </c>
      <c r="I1510" s="5" t="str">
        <f>VLOOKUP(B1510,Formulas_Majors!A$2:B$1000,2,FALSE)</f>
        <v>Education</v>
      </c>
      <c r="J1510" s="5"/>
      <c r="K1510">
        <f t="shared" si="0"/>
        <v>5</v>
      </c>
      <c r="L1510" s="7">
        <f t="shared" si="1"/>
        <v>0.35714285714285715</v>
      </c>
      <c r="M1510" s="34">
        <f t="shared" ref="M1510:M1513" si="998">ROUND(E1510*1/3,)</f>
        <v>5</v>
      </c>
      <c r="N1510" s="34" t="str">
        <f t="shared" ref="N1510:N1513" si="999">IF(F1510&gt;M1510,"Above Benchmark","Below Benchmark")</f>
        <v>Below Benchmark</v>
      </c>
      <c r="O1510" s="34">
        <f t="shared" ref="O1510:O1513" si="1000">ROUND(G1510*1/3,)</f>
        <v>6</v>
      </c>
      <c r="P1510" s="34" t="str">
        <f t="shared" ref="P1510:P1513" si="1001">IF(H1510&gt;O1510,"Above Benchmark", "Below Benchmark")</f>
        <v>Below Benchmark</v>
      </c>
    </row>
    <row r="1511" spans="1:16" ht="15.75" customHeight="1" x14ac:dyDescent="0.75">
      <c r="A1511" s="5" t="s">
        <v>879</v>
      </c>
      <c r="B1511" s="5" t="s">
        <v>935</v>
      </c>
      <c r="C1511" s="5" t="s">
        <v>14</v>
      </c>
      <c r="D1511" s="5" t="s">
        <v>934</v>
      </c>
      <c r="E1511" s="6">
        <v>5</v>
      </c>
      <c r="F1511" s="6">
        <v>1</v>
      </c>
      <c r="G1511" s="6">
        <v>2</v>
      </c>
      <c r="H1511" s="6">
        <v>1</v>
      </c>
      <c r="I1511" s="5" t="str">
        <f>VLOOKUP(B1511,Formulas_Majors!A$2:B$1000,2,FALSE)</f>
        <v>Education</v>
      </c>
      <c r="J1511" s="5"/>
      <c r="K1511">
        <f t="shared" si="0"/>
        <v>-3</v>
      </c>
      <c r="L1511" s="7">
        <f t="shared" si="1"/>
        <v>-0.6</v>
      </c>
      <c r="M1511" s="34">
        <f t="shared" si="998"/>
        <v>2</v>
      </c>
      <c r="N1511" s="34" t="str">
        <f t="shared" si="999"/>
        <v>Below Benchmark</v>
      </c>
      <c r="O1511" s="34">
        <f t="shared" si="1000"/>
        <v>1</v>
      </c>
      <c r="P1511" s="34" t="str">
        <f t="shared" si="1001"/>
        <v>Below Benchmark</v>
      </c>
    </row>
    <row r="1512" spans="1:16" ht="15.75" customHeight="1" x14ac:dyDescent="0.75">
      <c r="A1512" s="5" t="s">
        <v>879</v>
      </c>
      <c r="B1512" s="5" t="s">
        <v>936</v>
      </c>
      <c r="C1512" s="5" t="s">
        <v>14</v>
      </c>
      <c r="D1512" s="5" t="s">
        <v>934</v>
      </c>
      <c r="E1512" s="6">
        <v>48</v>
      </c>
      <c r="F1512" s="6">
        <v>9</v>
      </c>
      <c r="G1512" s="6"/>
      <c r="H1512" s="6"/>
      <c r="I1512" s="5" t="str">
        <f>VLOOKUP(B1512,Formulas_Majors!A$2:B$1000,2,FALSE)</f>
        <v>Education</v>
      </c>
      <c r="J1512" s="5"/>
      <c r="K1512">
        <f t="shared" si="0"/>
        <v>-48</v>
      </c>
      <c r="L1512" s="7">
        <f t="shared" si="1"/>
        <v>-1</v>
      </c>
      <c r="M1512" s="34">
        <f t="shared" si="998"/>
        <v>16</v>
      </c>
      <c r="N1512" s="34" t="str">
        <f t="shared" si="999"/>
        <v>Below Benchmark</v>
      </c>
      <c r="O1512" s="34">
        <f t="shared" si="1000"/>
        <v>0</v>
      </c>
      <c r="P1512" s="34" t="str">
        <f t="shared" si="1001"/>
        <v>Below Benchmark</v>
      </c>
    </row>
    <row r="1513" spans="1:16" ht="15.75" customHeight="1" x14ac:dyDescent="0.75">
      <c r="A1513" s="5" t="s">
        <v>879</v>
      </c>
      <c r="B1513" s="5" t="s">
        <v>936</v>
      </c>
      <c r="C1513" s="5" t="s">
        <v>14</v>
      </c>
      <c r="D1513" s="5" t="s">
        <v>934</v>
      </c>
      <c r="E1513" s="6">
        <v>257</v>
      </c>
      <c r="F1513" s="6">
        <v>64</v>
      </c>
      <c r="G1513" s="6">
        <v>256</v>
      </c>
      <c r="H1513" s="6">
        <v>76</v>
      </c>
      <c r="I1513" s="5" t="str">
        <f>VLOOKUP(B1513,Formulas_Majors!A$2:B$1000,2,FALSE)</f>
        <v>Education</v>
      </c>
      <c r="J1513" s="5"/>
      <c r="K1513">
        <f t="shared" si="0"/>
        <v>-1</v>
      </c>
      <c r="L1513" s="7">
        <f t="shared" si="1"/>
        <v>-3.8910505836575876E-3</v>
      </c>
      <c r="M1513" s="34">
        <f t="shared" si="998"/>
        <v>86</v>
      </c>
      <c r="N1513" s="34" t="str">
        <f t="shared" si="999"/>
        <v>Below Benchmark</v>
      </c>
      <c r="O1513" s="34">
        <f t="shared" si="1000"/>
        <v>85</v>
      </c>
      <c r="P1513" s="34" t="str">
        <f t="shared" si="1001"/>
        <v>Below Benchmark</v>
      </c>
    </row>
    <row r="1514" spans="1:16" ht="15.75" customHeight="1" x14ac:dyDescent="0.75">
      <c r="A1514" s="5" t="s">
        <v>879</v>
      </c>
      <c r="B1514" s="5" t="s">
        <v>205</v>
      </c>
      <c r="C1514" s="5" t="s">
        <v>18</v>
      </c>
      <c r="D1514" s="5" t="s">
        <v>21</v>
      </c>
      <c r="E1514" s="6">
        <v>57</v>
      </c>
      <c r="F1514" s="6">
        <v>16</v>
      </c>
      <c r="G1514" s="6">
        <v>57</v>
      </c>
      <c r="H1514" s="6">
        <v>27</v>
      </c>
      <c r="I1514" s="5" t="str">
        <f>VLOOKUP(B1514,Formulas_Majors!A$2:B$1000,2,FALSE)</f>
        <v>Liberal Arts</v>
      </c>
      <c r="J1514" s="5"/>
      <c r="K1514">
        <f t="shared" si="0"/>
        <v>0</v>
      </c>
      <c r="L1514" s="7">
        <f t="shared" si="1"/>
        <v>0</v>
      </c>
      <c r="M1514" s="34">
        <f t="shared" ref="M1514:M1515" si="1002">ROUND(E1514*1/6,)</f>
        <v>10</v>
      </c>
      <c r="N1514" s="34" t="str">
        <f t="shared" ref="N1514:N1515" si="1003">IF(F1514&gt;M1514, "Above Benchmark", "Below Benchmark")</f>
        <v>Above Benchmark</v>
      </c>
      <c r="O1514" s="34">
        <f t="shared" ref="O1514:O1515" si="1004">ROUND(G1514*1/6,)</f>
        <v>10</v>
      </c>
      <c r="P1514" s="34" t="str">
        <f t="shared" ref="P1514:P1515" si="1005">IF(H1514&gt;O1514,"Above Benchmark","Below Benchmark")</f>
        <v>Above Benchmark</v>
      </c>
    </row>
    <row r="1515" spans="1:16" ht="15.75" customHeight="1" x14ac:dyDescent="0.75">
      <c r="A1515" s="5" t="s">
        <v>879</v>
      </c>
      <c r="B1515" s="5" t="s">
        <v>937</v>
      </c>
      <c r="C1515" s="5" t="s">
        <v>18</v>
      </c>
      <c r="D1515" s="5" t="s">
        <v>21</v>
      </c>
      <c r="E1515" s="6">
        <v>97</v>
      </c>
      <c r="F1515" s="6">
        <v>19</v>
      </c>
      <c r="G1515" s="6">
        <v>68</v>
      </c>
      <c r="H1515" s="6">
        <v>26</v>
      </c>
      <c r="I1515" s="5" t="str">
        <f>VLOOKUP(B1515,Formulas_Majors!A$2:B$1000,2,FALSE)</f>
        <v>Liberal Arts</v>
      </c>
      <c r="J1515" s="5"/>
      <c r="K1515">
        <f t="shared" si="0"/>
        <v>-29</v>
      </c>
      <c r="L1515" s="7">
        <f t="shared" si="1"/>
        <v>-0.29896907216494845</v>
      </c>
      <c r="M1515" s="34">
        <f t="shared" si="1002"/>
        <v>16</v>
      </c>
      <c r="N1515" s="34" t="str">
        <f t="shared" si="1003"/>
        <v>Above Benchmark</v>
      </c>
      <c r="O1515" s="34">
        <f t="shared" si="1004"/>
        <v>11</v>
      </c>
      <c r="P1515" s="34" t="str">
        <f t="shared" si="1005"/>
        <v>Above Benchmark</v>
      </c>
    </row>
    <row r="1516" spans="1:16" ht="15.75" customHeight="1" x14ac:dyDescent="0.75">
      <c r="A1516" s="5" t="s">
        <v>879</v>
      </c>
      <c r="B1516" s="5" t="s">
        <v>937</v>
      </c>
      <c r="C1516" s="5" t="s">
        <v>14</v>
      </c>
      <c r="D1516" s="5" t="s">
        <v>41</v>
      </c>
      <c r="E1516" s="6">
        <v>99</v>
      </c>
      <c r="F1516" s="6">
        <v>36</v>
      </c>
      <c r="G1516" s="6">
        <v>93</v>
      </c>
      <c r="H1516" s="6">
        <v>48</v>
      </c>
      <c r="I1516" s="5" t="str">
        <f>VLOOKUP(B1516,Formulas_Majors!A$2:B$1000,2,FALSE)</f>
        <v>Liberal Arts</v>
      </c>
      <c r="J1516" s="5"/>
      <c r="K1516">
        <f t="shared" si="0"/>
        <v>-6</v>
      </c>
      <c r="L1516" s="7">
        <f t="shared" si="1"/>
        <v>-6.0606060606060608E-2</v>
      </c>
      <c r="M1516" s="34">
        <f>ROUND(E1516*1/3,)</f>
        <v>33</v>
      </c>
      <c r="N1516" s="34" t="str">
        <f>IF(F1516&gt;M1516,"Above Benchmark","Below Benchmark")</f>
        <v>Above Benchmark</v>
      </c>
      <c r="O1516" s="34">
        <f>ROUND(G1516*1/3,)</f>
        <v>31</v>
      </c>
      <c r="P1516" s="34" t="str">
        <f>IF(H1516&gt;O1516,"Above Benchmark", "Below Benchmark")</f>
        <v>Above Benchmark</v>
      </c>
    </row>
    <row r="1517" spans="1:16" ht="15.75" customHeight="1" x14ac:dyDescent="0.75">
      <c r="A1517" s="5" t="s">
        <v>879</v>
      </c>
      <c r="B1517" s="5" t="s">
        <v>938</v>
      </c>
      <c r="C1517" s="5" t="s">
        <v>73</v>
      </c>
      <c r="D1517" s="5" t="s">
        <v>158</v>
      </c>
      <c r="E1517" s="6">
        <v>18</v>
      </c>
      <c r="F1517" s="6">
        <v>4</v>
      </c>
      <c r="G1517" s="6">
        <v>10</v>
      </c>
      <c r="H1517" s="6">
        <v>4</v>
      </c>
      <c r="I1517" s="5" t="str">
        <f>VLOOKUP(B1517,Formulas_Majors!A$2:B$1000,2,FALSE)</f>
        <v>Education</v>
      </c>
      <c r="J1517" s="5"/>
      <c r="K1517">
        <f t="shared" si="0"/>
        <v>-8</v>
      </c>
      <c r="L1517" s="7">
        <f t="shared" si="1"/>
        <v>-0.44444444444444442</v>
      </c>
      <c r="M1517" s="37"/>
      <c r="N1517" s="37"/>
      <c r="O1517" s="38"/>
      <c r="P1517" s="38"/>
    </row>
    <row r="1518" spans="1:16" ht="15.75" customHeight="1" x14ac:dyDescent="0.75">
      <c r="A1518" s="5" t="s">
        <v>879</v>
      </c>
      <c r="B1518" s="5" t="s">
        <v>938</v>
      </c>
      <c r="C1518" s="5" t="s">
        <v>14</v>
      </c>
      <c r="D1518" s="5" t="s">
        <v>41</v>
      </c>
      <c r="E1518" s="6">
        <v>57</v>
      </c>
      <c r="F1518" s="6">
        <v>25</v>
      </c>
      <c r="G1518" s="6">
        <v>56</v>
      </c>
      <c r="H1518" s="6">
        <v>29</v>
      </c>
      <c r="I1518" s="5" t="str">
        <f>VLOOKUP(B1518,Formulas_Majors!A$2:B$1000,2,FALSE)</f>
        <v>Education</v>
      </c>
      <c r="J1518" s="5"/>
      <c r="K1518">
        <f t="shared" si="0"/>
        <v>-1</v>
      </c>
      <c r="L1518" s="7">
        <f t="shared" si="1"/>
        <v>-1.7543859649122806E-2</v>
      </c>
      <c r="M1518" s="34">
        <f t="shared" ref="M1518:M1519" si="1006">ROUND(E1518*1/3,)</f>
        <v>19</v>
      </c>
      <c r="N1518" s="34" t="str">
        <f t="shared" ref="N1518:N1519" si="1007">IF(F1518&gt;M1518,"Above Benchmark","Below Benchmark")</f>
        <v>Above Benchmark</v>
      </c>
      <c r="O1518" s="34">
        <f t="shared" ref="O1518:O1519" si="1008">ROUND(G1518*1/3,)</f>
        <v>19</v>
      </c>
      <c r="P1518" s="34" t="str">
        <f t="shared" ref="P1518:P1519" si="1009">IF(H1518&gt;O1518,"Above Benchmark", "Below Benchmark")</f>
        <v>Above Benchmark</v>
      </c>
    </row>
    <row r="1519" spans="1:16" ht="15.75" customHeight="1" x14ac:dyDescent="0.75">
      <c r="A1519" s="5" t="s">
        <v>879</v>
      </c>
      <c r="B1519" s="5" t="s">
        <v>939</v>
      </c>
      <c r="C1519" s="5" t="s">
        <v>14</v>
      </c>
      <c r="D1519" s="5" t="s">
        <v>41</v>
      </c>
      <c r="E1519" s="6">
        <v>29</v>
      </c>
      <c r="F1519" s="6">
        <v>14</v>
      </c>
      <c r="G1519" s="6">
        <v>38</v>
      </c>
      <c r="H1519" s="6">
        <v>5</v>
      </c>
      <c r="I1519" s="5" t="str">
        <f>VLOOKUP(B1519,Formulas_Majors!A$2:B$1000,2,FALSE)</f>
        <v>Education</v>
      </c>
      <c r="J1519" s="5"/>
      <c r="K1519">
        <f t="shared" si="0"/>
        <v>9</v>
      </c>
      <c r="L1519" s="7">
        <f t="shared" si="1"/>
        <v>0.31034482758620691</v>
      </c>
      <c r="M1519" s="34">
        <f t="shared" si="1006"/>
        <v>10</v>
      </c>
      <c r="N1519" s="34" t="str">
        <f t="shared" si="1007"/>
        <v>Above Benchmark</v>
      </c>
      <c r="O1519" s="34">
        <f t="shared" si="1008"/>
        <v>13</v>
      </c>
      <c r="P1519" s="34" t="str">
        <f t="shared" si="1009"/>
        <v>Below Benchmark</v>
      </c>
    </row>
    <row r="1520" spans="1:16" ht="15.75" customHeight="1" x14ac:dyDescent="0.75">
      <c r="A1520" s="5" t="s">
        <v>879</v>
      </c>
      <c r="B1520" s="5" t="s">
        <v>55</v>
      </c>
      <c r="C1520" s="5" t="s">
        <v>18</v>
      </c>
      <c r="D1520" s="5" t="s">
        <v>21</v>
      </c>
      <c r="E1520" s="6">
        <v>316</v>
      </c>
      <c r="F1520" s="6">
        <v>63</v>
      </c>
      <c r="G1520" s="6">
        <v>315</v>
      </c>
      <c r="H1520" s="6">
        <v>85</v>
      </c>
      <c r="I1520" s="5" t="str">
        <f>VLOOKUP(B1520,Formulas_Majors!A$2:B$1000,2,FALSE)</f>
        <v>Mathematics</v>
      </c>
      <c r="J1520" s="5"/>
      <c r="K1520">
        <f t="shared" si="0"/>
        <v>-1</v>
      </c>
      <c r="L1520" s="7">
        <f t="shared" si="1"/>
        <v>-3.1645569620253164E-3</v>
      </c>
      <c r="M1520" s="34">
        <f>ROUND(E1520*1/6,)</f>
        <v>53</v>
      </c>
      <c r="N1520" s="34" t="str">
        <f>IF(F1520&gt;M1520, "Above Benchmark", "Below Benchmark")</f>
        <v>Above Benchmark</v>
      </c>
      <c r="O1520" s="34">
        <f>ROUND(G1520*1/6,)</f>
        <v>53</v>
      </c>
      <c r="P1520" s="34" t="str">
        <f>IF(H1520&gt;O1520,"Above Benchmark","Below Benchmark")</f>
        <v>Above Benchmark</v>
      </c>
    </row>
    <row r="1521" spans="1:29" ht="15.75" customHeight="1" x14ac:dyDescent="0.75">
      <c r="A1521" s="5" t="s">
        <v>879</v>
      </c>
      <c r="B1521" s="5" t="s">
        <v>55</v>
      </c>
      <c r="C1521" s="5" t="s">
        <v>14</v>
      </c>
      <c r="D1521" s="5" t="s">
        <v>23</v>
      </c>
      <c r="E1521" s="6">
        <v>35</v>
      </c>
      <c r="F1521" s="6">
        <v>11</v>
      </c>
      <c r="G1521" s="6">
        <v>39</v>
      </c>
      <c r="H1521" s="6">
        <v>13</v>
      </c>
      <c r="I1521" s="5" t="str">
        <f>VLOOKUP(B1521,Formulas_Majors!A$2:B$1000,2,FALSE)</f>
        <v>Mathematics</v>
      </c>
      <c r="J1521" s="5"/>
      <c r="K1521">
        <f t="shared" si="0"/>
        <v>4</v>
      </c>
      <c r="L1521" s="7">
        <f t="shared" si="1"/>
        <v>0.11428571428571428</v>
      </c>
      <c r="M1521" s="34">
        <f t="shared" ref="M1521:M1522" si="1010">ROUND(E1521*1/3,)</f>
        <v>12</v>
      </c>
      <c r="N1521" s="34" t="str">
        <f t="shared" ref="N1521:N1522" si="1011">IF(F1521&gt;M1521,"Above Benchmark","Below Benchmark")</f>
        <v>Below Benchmark</v>
      </c>
      <c r="O1521" s="34">
        <f t="shared" ref="O1521:O1522" si="1012">ROUND(G1521*1/3,)</f>
        <v>13</v>
      </c>
      <c r="P1521" s="34" t="str">
        <f t="shared" ref="P1521:P1522" si="1013">IF(H1521&gt;O1521,"Above Benchmark", "Below Benchmark")</f>
        <v>Below Benchmark</v>
      </c>
    </row>
    <row r="1522" spans="1:29" ht="15.75" customHeight="1" x14ac:dyDescent="0.75">
      <c r="A1522" s="5" t="s">
        <v>879</v>
      </c>
      <c r="B1522" s="5" t="s">
        <v>940</v>
      </c>
      <c r="C1522" s="5" t="s">
        <v>14</v>
      </c>
      <c r="D1522" s="5" t="s">
        <v>41</v>
      </c>
      <c r="E1522" s="6">
        <v>14</v>
      </c>
      <c r="F1522" s="6">
        <v>0</v>
      </c>
      <c r="G1522" s="6">
        <v>20</v>
      </c>
      <c r="H1522" s="6">
        <v>2</v>
      </c>
      <c r="I1522" s="5" t="str">
        <f>VLOOKUP(B1522,Formulas_Majors!A$2:B$1000,2,FALSE)</f>
        <v>Education</v>
      </c>
      <c r="J1522" s="5"/>
      <c r="K1522">
        <f t="shared" si="0"/>
        <v>6</v>
      </c>
      <c r="L1522" s="7">
        <f t="shared" si="1"/>
        <v>0.42857142857142855</v>
      </c>
      <c r="M1522" s="34">
        <f t="shared" si="1010"/>
        <v>5</v>
      </c>
      <c r="N1522" s="34" t="str">
        <f t="shared" si="1011"/>
        <v>Below Benchmark</v>
      </c>
      <c r="O1522" s="34">
        <f t="shared" si="1012"/>
        <v>7</v>
      </c>
      <c r="P1522" s="34" t="str">
        <f t="shared" si="1013"/>
        <v>Below Benchmark</v>
      </c>
    </row>
    <row r="1523" spans="1:29" ht="15.75" customHeight="1" x14ac:dyDescent="0.75">
      <c r="A1523" s="5" t="s">
        <v>879</v>
      </c>
      <c r="B1523" s="5" t="s">
        <v>941</v>
      </c>
      <c r="C1523" s="5" t="s">
        <v>18</v>
      </c>
      <c r="D1523" s="5" t="s">
        <v>21</v>
      </c>
      <c r="E1523" s="6">
        <v>123</v>
      </c>
      <c r="F1523" s="6">
        <v>17</v>
      </c>
      <c r="G1523" s="6">
        <v>140</v>
      </c>
      <c r="H1523" s="6">
        <v>22</v>
      </c>
      <c r="I1523" s="5" t="str">
        <f>VLOOKUP(B1523,Formulas_Majors!A$2:B$1000,2,FALSE)</f>
        <v>Education</v>
      </c>
      <c r="J1523" s="5"/>
      <c r="K1523">
        <f t="shared" si="0"/>
        <v>17</v>
      </c>
      <c r="L1523" s="7">
        <f t="shared" si="1"/>
        <v>0.13821138211382114</v>
      </c>
      <c r="M1523" s="34">
        <f t="shared" ref="M1523:M1524" si="1014">ROUND(E1523*1/6,)</f>
        <v>21</v>
      </c>
      <c r="N1523" s="34" t="str">
        <f t="shared" ref="N1523:N1524" si="1015">IF(F1523&gt;M1523, "Above Benchmark", "Below Benchmark")</f>
        <v>Below Benchmark</v>
      </c>
      <c r="O1523" s="34">
        <f t="shared" ref="O1523:O1524" si="1016">ROUND(G1523*1/6,)</f>
        <v>23</v>
      </c>
      <c r="P1523" s="34" t="str">
        <f t="shared" ref="P1523:P1524" si="1017">IF(H1523&gt;O1523,"Above Benchmark","Below Benchmark")</f>
        <v>Below Benchmark</v>
      </c>
    </row>
    <row r="1524" spans="1:29" ht="15.75" customHeight="1" x14ac:dyDescent="0.75">
      <c r="A1524" s="5" t="s">
        <v>879</v>
      </c>
      <c r="B1524" s="5" t="s">
        <v>208</v>
      </c>
      <c r="C1524" s="5" t="s">
        <v>18</v>
      </c>
      <c r="D1524" s="5" t="s">
        <v>21</v>
      </c>
      <c r="E1524" s="6">
        <v>317</v>
      </c>
      <c r="F1524" s="6">
        <v>78</v>
      </c>
      <c r="G1524" s="6">
        <v>291</v>
      </c>
      <c r="H1524" s="6">
        <v>134</v>
      </c>
      <c r="I1524" s="5" t="str">
        <f>VLOOKUP(B1524,Formulas_Majors!A$2:B$1000,2,FALSE)</f>
        <v>Communications/Media</v>
      </c>
      <c r="J1524" s="5"/>
      <c r="K1524">
        <f t="shared" si="0"/>
        <v>-26</v>
      </c>
      <c r="L1524" s="7">
        <f t="shared" si="1"/>
        <v>-8.2018927444794956E-2</v>
      </c>
      <c r="M1524" s="34">
        <f t="shared" si="1014"/>
        <v>53</v>
      </c>
      <c r="N1524" s="34" t="str">
        <f t="shared" si="1015"/>
        <v>Above Benchmark</v>
      </c>
      <c r="O1524" s="34">
        <f t="shared" si="1016"/>
        <v>49</v>
      </c>
      <c r="P1524" s="34" t="str">
        <f t="shared" si="1017"/>
        <v>Above Benchmark</v>
      </c>
    </row>
    <row r="1525" spans="1:29" ht="15.75" customHeight="1" x14ac:dyDescent="0.75">
      <c r="A1525" s="5" t="s">
        <v>879</v>
      </c>
      <c r="B1525" s="5" t="s">
        <v>208</v>
      </c>
      <c r="C1525" s="5" t="s">
        <v>14</v>
      </c>
      <c r="D1525" s="5" t="s">
        <v>23</v>
      </c>
      <c r="E1525" s="6">
        <v>15</v>
      </c>
      <c r="F1525" s="6">
        <v>3</v>
      </c>
      <c r="G1525" s="6">
        <v>19</v>
      </c>
      <c r="H1525" s="6">
        <v>3</v>
      </c>
      <c r="I1525" s="5" t="str">
        <f>VLOOKUP(B1525,Formulas_Majors!A$2:B$1000,2,FALSE)</f>
        <v>Communications/Media</v>
      </c>
      <c r="J1525" s="5"/>
      <c r="K1525">
        <f t="shared" si="0"/>
        <v>4</v>
      </c>
      <c r="L1525" s="7">
        <f t="shared" si="1"/>
        <v>0.26666666666666666</v>
      </c>
      <c r="M1525" s="34">
        <f t="shared" ref="M1525:M1526" si="1018">ROUND(E1525*1/3,)</f>
        <v>5</v>
      </c>
      <c r="N1525" s="34" t="str">
        <f t="shared" ref="N1525:N1526" si="1019">IF(F1525&gt;M1525,"Above Benchmark","Below Benchmark")</f>
        <v>Below Benchmark</v>
      </c>
      <c r="O1525" s="34">
        <f t="shared" ref="O1525:O1526" si="1020">ROUND(G1525*1/3,)</f>
        <v>6</v>
      </c>
      <c r="P1525" s="34" t="str">
        <f t="shared" ref="P1525:P1526" si="1021">IF(H1525&gt;O1525,"Above Benchmark", "Below Benchmark")</f>
        <v>Below Benchmark</v>
      </c>
    </row>
    <row r="1526" spans="1:29" ht="15.75" customHeight="1" x14ac:dyDescent="0.75">
      <c r="A1526" s="5" t="s">
        <v>879</v>
      </c>
      <c r="B1526" s="5" t="s">
        <v>56</v>
      </c>
      <c r="C1526" s="5" t="s">
        <v>14</v>
      </c>
      <c r="D1526" s="5" t="s">
        <v>16</v>
      </c>
      <c r="E1526" s="6">
        <v>73</v>
      </c>
      <c r="F1526" s="6">
        <v>24</v>
      </c>
      <c r="G1526" s="6">
        <v>70</v>
      </c>
      <c r="H1526" s="6">
        <v>21</v>
      </c>
      <c r="I1526" s="5" t="str">
        <f>VLOOKUP(B1526,Formulas_Majors!A$2:B$1000,2,FALSE)</f>
        <v>Health</v>
      </c>
      <c r="J1526" s="5"/>
      <c r="K1526">
        <f t="shared" si="0"/>
        <v>-3</v>
      </c>
      <c r="L1526" s="7">
        <f t="shared" si="1"/>
        <v>-4.1095890410958902E-2</v>
      </c>
      <c r="M1526" s="34">
        <f t="shared" si="1018"/>
        <v>24</v>
      </c>
      <c r="N1526" s="34" t="str">
        <f t="shared" si="1019"/>
        <v>Below Benchmark</v>
      </c>
      <c r="O1526" s="34">
        <f t="shared" si="1020"/>
        <v>23</v>
      </c>
      <c r="P1526" s="34" t="str">
        <f t="shared" si="1021"/>
        <v>Below Benchmark</v>
      </c>
    </row>
    <row r="1527" spans="1:29" ht="15.75" customHeight="1" x14ac:dyDescent="0.75">
      <c r="A1527" s="5" t="s">
        <v>879</v>
      </c>
      <c r="B1527" s="5" t="s">
        <v>231</v>
      </c>
      <c r="C1527" s="5" t="s">
        <v>18</v>
      </c>
      <c r="D1527" s="5" t="s">
        <v>21</v>
      </c>
      <c r="E1527" s="6">
        <v>1</v>
      </c>
      <c r="F1527" s="6">
        <v>1</v>
      </c>
      <c r="G1527" s="6"/>
      <c r="H1527" s="6"/>
      <c r="I1527" s="5" t="str">
        <f>VLOOKUP(B1527,Formulas_Majors!A$2:B$1000,2,FALSE)</f>
        <v>Tech</v>
      </c>
      <c r="J1527" s="5"/>
      <c r="K1527">
        <f t="shared" si="0"/>
        <v>-1</v>
      </c>
      <c r="L1527" s="7">
        <f t="shared" si="1"/>
        <v>-1</v>
      </c>
      <c r="M1527" s="34">
        <f t="shared" ref="M1527:M1529" si="1022">ROUND(E1527*1/6,)</f>
        <v>0</v>
      </c>
      <c r="N1527" s="34" t="str">
        <f t="shared" ref="N1527:N1529" si="1023">IF(F1527&gt;M1527, "Above Benchmark", "Below Benchmark")</f>
        <v>Above Benchmark</v>
      </c>
      <c r="O1527" s="34">
        <f t="shared" ref="O1527:O1529" si="1024">ROUND(G1527*1/6,)</f>
        <v>0</v>
      </c>
      <c r="P1527" s="34" t="str">
        <f t="shared" ref="P1527:P1529" si="1025">IF(H1527&gt;O1527,"Above Benchmark","Below Benchmark")</f>
        <v>Below Benchmark</v>
      </c>
    </row>
    <row r="1528" spans="1:29" ht="15.75" customHeight="1" x14ac:dyDescent="0.75">
      <c r="A1528" s="5" t="s">
        <v>879</v>
      </c>
      <c r="B1528" s="5" t="s">
        <v>420</v>
      </c>
      <c r="C1528" s="5" t="s">
        <v>18</v>
      </c>
      <c r="D1528" s="5" t="s">
        <v>21</v>
      </c>
      <c r="E1528" s="6">
        <v>9</v>
      </c>
      <c r="F1528" s="6">
        <v>0</v>
      </c>
      <c r="G1528" s="6">
        <v>7</v>
      </c>
      <c r="H1528" s="6">
        <v>3</v>
      </c>
      <c r="I1528" s="5" t="str">
        <f>VLOOKUP(B1528,Formulas_Majors!A$2:B$1000,2,FALSE)</f>
        <v>Liberal Arts</v>
      </c>
      <c r="J1528" s="5"/>
      <c r="K1528">
        <f t="shared" si="0"/>
        <v>-2</v>
      </c>
      <c r="L1528" s="7">
        <f t="shared" si="1"/>
        <v>-0.22222222222222221</v>
      </c>
      <c r="M1528" s="34">
        <f t="shared" si="1022"/>
        <v>2</v>
      </c>
      <c r="N1528" s="34" t="str">
        <f t="shared" si="1023"/>
        <v>Below Benchmark</v>
      </c>
      <c r="O1528" s="34">
        <f t="shared" si="1024"/>
        <v>1</v>
      </c>
      <c r="P1528" s="34" t="str">
        <f t="shared" si="1025"/>
        <v>Above Benchmark</v>
      </c>
    </row>
    <row r="1529" spans="1:29" ht="15.75" customHeight="1" x14ac:dyDescent="0.75">
      <c r="A1529" s="5" t="s">
        <v>879</v>
      </c>
      <c r="B1529" s="5" t="s">
        <v>57</v>
      </c>
      <c r="C1529" s="5" t="s">
        <v>18</v>
      </c>
      <c r="D1529" s="5" t="s">
        <v>21</v>
      </c>
      <c r="E1529" s="6">
        <v>40</v>
      </c>
      <c r="F1529" s="6">
        <v>0</v>
      </c>
      <c r="G1529" s="6">
        <v>35</v>
      </c>
      <c r="H1529" s="6">
        <v>10</v>
      </c>
      <c r="I1529" s="5" t="str">
        <f>VLOOKUP(B1529,Formulas_Majors!A$2:B$1000,2,FALSE)</f>
        <v>Performance and Fine Arts</v>
      </c>
      <c r="J1529" s="5"/>
      <c r="K1529">
        <f t="shared" si="0"/>
        <v>-5</v>
      </c>
      <c r="L1529" s="7">
        <f t="shared" si="1"/>
        <v>-0.125</v>
      </c>
      <c r="M1529" s="34">
        <f t="shared" si="1022"/>
        <v>7</v>
      </c>
      <c r="N1529" s="34" t="str">
        <f t="shared" si="1023"/>
        <v>Below Benchmark</v>
      </c>
      <c r="O1529" s="34">
        <f t="shared" si="1024"/>
        <v>6</v>
      </c>
      <c r="P1529" s="34" t="str">
        <f t="shared" si="1025"/>
        <v>Above Benchmark</v>
      </c>
    </row>
    <row r="1530" spans="1:29" ht="15.75" customHeight="1" x14ac:dyDescent="0.75">
      <c r="A1530" s="5" t="s">
        <v>879</v>
      </c>
      <c r="B1530" s="5" t="s">
        <v>57</v>
      </c>
      <c r="C1530" s="5" t="s">
        <v>14</v>
      </c>
      <c r="D1530" s="5" t="s">
        <v>23</v>
      </c>
      <c r="E1530" s="6">
        <v>6</v>
      </c>
      <c r="F1530" s="6">
        <v>4</v>
      </c>
      <c r="G1530" s="6">
        <v>7</v>
      </c>
      <c r="H1530" s="6">
        <v>5</v>
      </c>
      <c r="I1530" s="5" t="str">
        <f>VLOOKUP(B1530,Formulas_Majors!A$2:B$1000,2,FALSE)</f>
        <v>Performance and Fine Arts</v>
      </c>
      <c r="J1530" s="5"/>
      <c r="K1530">
        <f t="shared" si="0"/>
        <v>1</v>
      </c>
      <c r="L1530" s="7">
        <f t="shared" si="1"/>
        <v>0.16666666666666666</v>
      </c>
      <c r="M1530" s="34">
        <f>ROUND(E1530*1/3,)</f>
        <v>2</v>
      </c>
      <c r="N1530" s="34" t="str">
        <f>IF(F1530&gt;M1530,"Above Benchmark","Below Benchmark")</f>
        <v>Above Benchmark</v>
      </c>
      <c r="O1530" s="34">
        <f>ROUND(G1530*1/3,)</f>
        <v>2</v>
      </c>
      <c r="P1530" s="34" t="str">
        <f>IF(H1530&gt;O1530,"Above Benchmark", "Below Benchmark")</f>
        <v>Above Benchmark</v>
      </c>
    </row>
    <row r="1531" spans="1:29" ht="15.75" customHeight="1" x14ac:dyDescent="0.75">
      <c r="A1531" s="5" t="s">
        <v>879</v>
      </c>
      <c r="B1531" s="5" t="s">
        <v>942</v>
      </c>
      <c r="C1531" s="5" t="s">
        <v>73</v>
      </c>
      <c r="D1531" s="5" t="s">
        <v>158</v>
      </c>
      <c r="E1531" s="6">
        <v>4</v>
      </c>
      <c r="F1531" s="6">
        <v>1</v>
      </c>
      <c r="G1531" s="6">
        <v>2</v>
      </c>
      <c r="H1531" s="6">
        <v>2</v>
      </c>
      <c r="I1531" s="5" t="str">
        <f>VLOOKUP(B1531,Formulas_Majors!A$2:B$1000,2,FALSE)</f>
        <v>Communications/Media</v>
      </c>
      <c r="J1531" s="5"/>
      <c r="K1531">
        <f t="shared" si="0"/>
        <v>-2</v>
      </c>
      <c r="L1531" s="7">
        <f t="shared" si="1"/>
        <v>-0.5</v>
      </c>
      <c r="M1531" s="37"/>
      <c r="N1531" s="37"/>
      <c r="O1531" s="38"/>
      <c r="P1531" s="38"/>
    </row>
    <row r="1532" spans="1:29" ht="15.75" customHeight="1" x14ac:dyDescent="0.75">
      <c r="A1532" s="5" t="s">
        <v>879</v>
      </c>
      <c r="B1532" s="5" t="s">
        <v>943</v>
      </c>
      <c r="C1532" s="5" t="s">
        <v>73</v>
      </c>
      <c r="D1532" s="5" t="s">
        <v>158</v>
      </c>
      <c r="E1532" s="6">
        <v>13</v>
      </c>
      <c r="F1532" s="6">
        <v>4</v>
      </c>
      <c r="G1532" s="6">
        <v>20</v>
      </c>
      <c r="H1532" s="6">
        <v>7</v>
      </c>
      <c r="I1532" s="5" t="str">
        <f>VLOOKUP(B1532,Formulas_Majors!A$2:B$1000,2,FALSE)</f>
        <v>Education</v>
      </c>
      <c r="J1532" s="5"/>
      <c r="K1532">
        <f t="shared" si="0"/>
        <v>7</v>
      </c>
      <c r="L1532" s="7">
        <f t="shared" si="1"/>
        <v>0.53846153846153844</v>
      </c>
      <c r="M1532" s="37"/>
      <c r="N1532" s="37"/>
      <c r="O1532" s="38"/>
      <c r="P1532" s="38"/>
    </row>
    <row r="1533" spans="1:29" ht="15.75" customHeight="1" x14ac:dyDescent="0.75">
      <c r="A1533" s="5" t="s">
        <v>879</v>
      </c>
      <c r="B1533" s="5" t="s">
        <v>944</v>
      </c>
      <c r="C1533" s="5" t="s">
        <v>73</v>
      </c>
      <c r="D1533" s="5" t="s">
        <v>154</v>
      </c>
      <c r="E1533" s="6">
        <v>3</v>
      </c>
      <c r="F1533" s="6">
        <v>0</v>
      </c>
      <c r="G1533" s="6">
        <v>2</v>
      </c>
      <c r="H1533" s="6">
        <v>4</v>
      </c>
      <c r="I1533" s="5" t="str">
        <f>VLOOKUP(B1533,Formulas_Majors!A$2:B$1000,2,FALSE)</f>
        <v>Performance and Fine Arts</v>
      </c>
      <c r="J1533" s="5"/>
      <c r="K1533">
        <f t="shared" si="0"/>
        <v>-1</v>
      </c>
      <c r="L1533" s="7">
        <f t="shared" si="1"/>
        <v>-0.33333333333333331</v>
      </c>
      <c r="M1533" s="37"/>
      <c r="N1533" s="37"/>
      <c r="O1533" s="38"/>
      <c r="P1533" s="38"/>
    </row>
    <row r="1534" spans="1:29" ht="15.75" customHeight="1" x14ac:dyDescent="0.75">
      <c r="A1534" s="5" t="s">
        <v>879</v>
      </c>
      <c r="B1534" s="5" t="s">
        <v>944</v>
      </c>
      <c r="C1534" s="5" t="s">
        <v>73</v>
      </c>
      <c r="D1534" s="5" t="s">
        <v>264</v>
      </c>
      <c r="E1534" s="6">
        <v>3</v>
      </c>
      <c r="F1534" s="6">
        <v>0</v>
      </c>
      <c r="G1534" s="6">
        <v>1</v>
      </c>
      <c r="H1534" s="6">
        <v>0</v>
      </c>
      <c r="I1534" s="5" t="str">
        <f>VLOOKUP(B1534,Formulas_Majors!A$2:B$1000,2,FALSE)</f>
        <v>Performance and Fine Arts</v>
      </c>
      <c r="J1534" s="5"/>
      <c r="K1534">
        <f t="shared" si="0"/>
        <v>-2</v>
      </c>
      <c r="L1534" s="7">
        <f t="shared" si="1"/>
        <v>-0.66666666666666663</v>
      </c>
      <c r="M1534" s="37"/>
      <c r="N1534" s="37"/>
      <c r="O1534" s="38"/>
      <c r="P1534" s="38"/>
    </row>
    <row r="1535" spans="1:29" ht="15.75" customHeight="1" x14ac:dyDescent="0.75">
      <c r="A1535" s="5" t="s">
        <v>879</v>
      </c>
      <c r="B1535" s="5" t="s">
        <v>944</v>
      </c>
      <c r="C1535" s="5" t="s">
        <v>14</v>
      </c>
      <c r="D1535" s="5" t="s">
        <v>247</v>
      </c>
      <c r="E1535" s="6">
        <v>68</v>
      </c>
      <c r="F1535" s="6">
        <v>6</v>
      </c>
      <c r="G1535" s="6">
        <v>73</v>
      </c>
      <c r="H1535" s="6">
        <v>21</v>
      </c>
      <c r="I1535" s="5" t="str">
        <f>VLOOKUP(B1535,Formulas_Majors!A$2:B$1000,2,FALSE)</f>
        <v>Performance and Fine Arts</v>
      </c>
      <c r="J1535" s="5"/>
      <c r="K1535">
        <f t="shared" si="0"/>
        <v>5</v>
      </c>
      <c r="L1535" s="7">
        <f t="shared" si="1"/>
        <v>7.3529411764705885E-2</v>
      </c>
      <c r="M1535" s="34">
        <f>ROUND(E1535*1/3,)</f>
        <v>23</v>
      </c>
      <c r="N1535" s="34" t="str">
        <f>IF(F1535&gt;M1535,"Above Benchmark","Below Benchmark")</f>
        <v>Below Benchmark</v>
      </c>
      <c r="O1535" s="34">
        <f>ROUND(G1535*1/3,)</f>
        <v>24</v>
      </c>
      <c r="P1535" s="34" t="str">
        <f>IF(H1535&gt;O1535,"Above Benchmark", "Below Benchmark")</f>
        <v>Below Benchmark</v>
      </c>
      <c r="Q1535" s="8"/>
      <c r="R1535" s="8"/>
      <c r="S1535" s="8"/>
      <c r="T1535" s="8"/>
      <c r="U1535" s="8"/>
      <c r="V1535" s="8"/>
      <c r="W1535" s="8"/>
      <c r="X1535" s="8"/>
      <c r="Y1535" s="8"/>
      <c r="Z1535" s="8"/>
      <c r="AA1535" s="8"/>
      <c r="AB1535" s="8"/>
      <c r="AC1535" s="8"/>
    </row>
    <row r="1536" spans="1:29" ht="15.75" customHeight="1" x14ac:dyDescent="0.75">
      <c r="A1536" s="5" t="s">
        <v>879</v>
      </c>
      <c r="B1536" s="5" t="s">
        <v>945</v>
      </c>
      <c r="C1536" s="5" t="s">
        <v>73</v>
      </c>
      <c r="D1536" s="5" t="s">
        <v>158</v>
      </c>
      <c r="E1536" s="6">
        <v>1</v>
      </c>
      <c r="F1536" s="6">
        <v>0</v>
      </c>
      <c r="G1536" s="6">
        <v>0</v>
      </c>
      <c r="H1536" s="6">
        <v>0</v>
      </c>
      <c r="I1536" s="5" t="str">
        <f>VLOOKUP(B1536,Formulas_Majors!A$2:B$1000,2,FALSE)</f>
        <v>Performance and Fine Arts</v>
      </c>
      <c r="J1536" s="5"/>
      <c r="K1536">
        <f t="shared" si="0"/>
        <v>-1</v>
      </c>
      <c r="L1536" s="7">
        <f t="shared" si="1"/>
        <v>-1</v>
      </c>
      <c r="M1536" s="37"/>
      <c r="N1536" s="37"/>
      <c r="O1536" s="38"/>
      <c r="P1536" s="38"/>
    </row>
    <row r="1537" spans="1:16" ht="15.75" customHeight="1" x14ac:dyDescent="0.75">
      <c r="A1537" s="5" t="s">
        <v>879</v>
      </c>
      <c r="B1537" s="5" t="s">
        <v>260</v>
      </c>
      <c r="C1537" s="5" t="s">
        <v>18</v>
      </c>
      <c r="D1537" s="5" t="s">
        <v>21</v>
      </c>
      <c r="E1537" s="6">
        <v>65</v>
      </c>
      <c r="F1537" s="6">
        <v>5</v>
      </c>
      <c r="G1537" s="6">
        <v>83</v>
      </c>
      <c r="H1537" s="6">
        <v>9</v>
      </c>
      <c r="I1537" s="5" t="str">
        <f>VLOOKUP(B1537,Formulas_Majors!A$2:B$1000,2,FALSE)</f>
        <v>Education</v>
      </c>
      <c r="J1537" s="5"/>
      <c r="K1537">
        <f t="shared" si="0"/>
        <v>18</v>
      </c>
      <c r="L1537" s="7">
        <f t="shared" si="1"/>
        <v>0.27692307692307694</v>
      </c>
      <c r="M1537" s="34">
        <f>ROUND(E1537*1/6,)</f>
        <v>11</v>
      </c>
      <c r="N1537" s="34" t="str">
        <f>IF(F1537&gt;M1537, "Above Benchmark", "Below Benchmark")</f>
        <v>Below Benchmark</v>
      </c>
      <c r="O1537" s="34">
        <f>ROUND(G1537*1/6,)</f>
        <v>14</v>
      </c>
      <c r="P1537" s="34" t="str">
        <f>IF(H1537&gt;O1537,"Above Benchmark","Below Benchmark")</f>
        <v>Below Benchmark</v>
      </c>
    </row>
    <row r="1538" spans="1:16" ht="15.75" customHeight="1" x14ac:dyDescent="0.75">
      <c r="A1538" s="5" t="s">
        <v>879</v>
      </c>
      <c r="B1538" s="5" t="s">
        <v>260</v>
      </c>
      <c r="C1538" s="5" t="s">
        <v>14</v>
      </c>
      <c r="D1538" s="5" t="s">
        <v>41</v>
      </c>
      <c r="E1538" s="6">
        <v>49</v>
      </c>
      <c r="F1538" s="6">
        <v>11</v>
      </c>
      <c r="G1538" s="6">
        <v>48</v>
      </c>
      <c r="H1538" s="6">
        <v>10</v>
      </c>
      <c r="I1538" s="5" t="str">
        <f>VLOOKUP(B1538,Formulas_Majors!A$2:B$1000,2,FALSE)</f>
        <v>Education</v>
      </c>
      <c r="J1538" s="5"/>
      <c r="K1538">
        <f t="shared" si="0"/>
        <v>-1</v>
      </c>
      <c r="L1538" s="7">
        <f t="shared" si="1"/>
        <v>-2.0408163265306121E-2</v>
      </c>
      <c r="M1538" s="34">
        <f>ROUND(E1538*1/3,)</f>
        <v>16</v>
      </c>
      <c r="N1538" s="34" t="str">
        <f>IF(F1538&gt;M1538,"Above Benchmark","Below Benchmark")</f>
        <v>Below Benchmark</v>
      </c>
      <c r="O1538" s="34">
        <f>ROUND(G1538*1/3,)</f>
        <v>16</v>
      </c>
      <c r="P1538" s="34" t="str">
        <f>IF(H1538&gt;O1538,"Above Benchmark", "Below Benchmark")</f>
        <v>Below Benchmark</v>
      </c>
    </row>
    <row r="1539" spans="1:16" ht="15.75" customHeight="1" x14ac:dyDescent="0.75">
      <c r="A1539" s="5" t="s">
        <v>879</v>
      </c>
      <c r="B1539" s="5" t="s">
        <v>946</v>
      </c>
      <c r="C1539" s="5" t="s">
        <v>18</v>
      </c>
      <c r="D1539" s="5" t="s">
        <v>21</v>
      </c>
      <c r="E1539" s="6">
        <v>1</v>
      </c>
      <c r="F1539" s="6">
        <v>0</v>
      </c>
      <c r="G1539" s="6">
        <v>1</v>
      </c>
      <c r="H1539" s="6">
        <v>0</v>
      </c>
      <c r="I1539" s="5" t="str">
        <f>VLOOKUP(B1539,Formulas_Majors!A$2:B$1000,2,FALSE)</f>
        <v>Performance and Fine Arts</v>
      </c>
      <c r="J1539" s="5"/>
      <c r="K1539">
        <f t="shared" si="0"/>
        <v>0</v>
      </c>
      <c r="L1539" s="7">
        <f t="shared" si="1"/>
        <v>0</v>
      </c>
      <c r="M1539" s="34">
        <f>ROUND(E1539*1/6,)</f>
        <v>0</v>
      </c>
      <c r="N1539" s="34" t="str">
        <f>IF(F1539&gt;M1539, "Above Benchmark", "Below Benchmark")</f>
        <v>Below Benchmark</v>
      </c>
      <c r="O1539" s="34">
        <f>ROUND(G1539*1/6,)</f>
        <v>0</v>
      </c>
      <c r="P1539" s="34" t="str">
        <f>IF(H1539&gt;O1539,"Above Benchmark","Below Benchmark")</f>
        <v>Below Benchmark</v>
      </c>
    </row>
    <row r="1540" spans="1:16" ht="15.75" customHeight="1" x14ac:dyDescent="0.75">
      <c r="A1540" s="5" t="s">
        <v>879</v>
      </c>
      <c r="B1540" s="5" t="s">
        <v>946</v>
      </c>
      <c r="C1540" s="5" t="s">
        <v>14</v>
      </c>
      <c r="D1540" s="5" t="s">
        <v>23</v>
      </c>
      <c r="E1540" s="6">
        <v>1</v>
      </c>
      <c r="F1540" s="6">
        <v>0</v>
      </c>
      <c r="G1540" s="6">
        <v>1</v>
      </c>
      <c r="H1540" s="6">
        <v>0</v>
      </c>
      <c r="I1540" s="5" t="str">
        <f>VLOOKUP(B1540,Formulas_Majors!A$2:B$1000,2,FALSE)</f>
        <v>Performance and Fine Arts</v>
      </c>
      <c r="J1540" s="5"/>
      <c r="K1540">
        <f t="shared" si="0"/>
        <v>0</v>
      </c>
      <c r="L1540" s="7">
        <f t="shared" si="1"/>
        <v>0</v>
      </c>
      <c r="M1540" s="34">
        <f>ROUND(E1540*1/3,)</f>
        <v>0</v>
      </c>
      <c r="N1540" s="34" t="str">
        <f>IF(F1540&gt;M1540,"Above Benchmark","Below Benchmark")</f>
        <v>Below Benchmark</v>
      </c>
      <c r="O1540" s="34">
        <f>ROUND(G1540*1/3,)</f>
        <v>0</v>
      </c>
      <c r="P1540" s="34" t="str">
        <f>IF(H1540&gt;O1540,"Above Benchmark", "Below Benchmark")</f>
        <v>Below Benchmark</v>
      </c>
    </row>
    <row r="1541" spans="1:16" ht="15.75" customHeight="1" x14ac:dyDescent="0.75">
      <c r="A1541" s="5" t="s">
        <v>879</v>
      </c>
      <c r="B1541" s="5" t="s">
        <v>947</v>
      </c>
      <c r="C1541" s="5" t="s">
        <v>18</v>
      </c>
      <c r="D1541" s="5" t="s">
        <v>37</v>
      </c>
      <c r="E1541" s="6">
        <v>209</v>
      </c>
      <c r="F1541" s="6">
        <v>49</v>
      </c>
      <c r="G1541" s="6">
        <v>204</v>
      </c>
      <c r="H1541" s="6">
        <v>61</v>
      </c>
      <c r="I1541" s="5" t="str">
        <f>VLOOKUP(B1541,Formulas_Majors!A$2:B$1000,2,FALSE)</f>
        <v>Health</v>
      </c>
      <c r="J1541" s="5"/>
      <c r="K1541">
        <f t="shared" si="0"/>
        <v>-5</v>
      </c>
      <c r="L1541" s="7">
        <f t="shared" si="1"/>
        <v>-2.3923444976076555E-2</v>
      </c>
      <c r="M1541" s="34">
        <f t="shared" ref="M1541:M1542" si="1026">ROUND(E1541*1/6,)</f>
        <v>35</v>
      </c>
      <c r="N1541" s="34" t="str">
        <f t="shared" ref="N1541:N1542" si="1027">IF(F1541&gt;M1541, "Above Benchmark", "Below Benchmark")</f>
        <v>Above Benchmark</v>
      </c>
      <c r="O1541" s="34">
        <f t="shared" ref="O1541:O1542" si="1028">ROUND(G1541*1/6,)</f>
        <v>34</v>
      </c>
      <c r="P1541" s="34" t="str">
        <f t="shared" ref="P1541:P1542" si="1029">IF(H1541&gt;O1541,"Above Benchmark","Below Benchmark")</f>
        <v>Above Benchmark</v>
      </c>
    </row>
    <row r="1542" spans="1:16" ht="15.75" customHeight="1" x14ac:dyDescent="0.75">
      <c r="A1542" s="5" t="s">
        <v>879</v>
      </c>
      <c r="B1542" s="5" t="s">
        <v>948</v>
      </c>
      <c r="C1542" s="5" t="s">
        <v>18</v>
      </c>
      <c r="D1542" s="5" t="s">
        <v>37</v>
      </c>
      <c r="E1542" s="6">
        <v>309</v>
      </c>
      <c r="F1542" s="6">
        <v>55</v>
      </c>
      <c r="G1542" s="6">
        <v>282</v>
      </c>
      <c r="H1542" s="6">
        <v>55</v>
      </c>
      <c r="I1542" s="5" t="str">
        <f>VLOOKUP(B1542,Formulas_Majors!A$2:B$1000,2,FALSE)</f>
        <v>Health</v>
      </c>
      <c r="J1542" s="5"/>
      <c r="K1542">
        <f t="shared" si="0"/>
        <v>-27</v>
      </c>
      <c r="L1542" s="7">
        <f t="shared" si="1"/>
        <v>-8.7378640776699032E-2</v>
      </c>
      <c r="M1542" s="34">
        <f t="shared" si="1026"/>
        <v>52</v>
      </c>
      <c r="N1542" s="34" t="str">
        <f t="shared" si="1027"/>
        <v>Above Benchmark</v>
      </c>
      <c r="O1542" s="34">
        <f t="shared" si="1028"/>
        <v>47</v>
      </c>
      <c r="P1542" s="34" t="str">
        <f t="shared" si="1029"/>
        <v>Above Benchmark</v>
      </c>
    </row>
    <row r="1543" spans="1:16" ht="15.75" customHeight="1" x14ac:dyDescent="0.75">
      <c r="A1543" s="5" t="s">
        <v>879</v>
      </c>
      <c r="B1543" s="5" t="s">
        <v>948</v>
      </c>
      <c r="C1543" s="5" t="s">
        <v>14</v>
      </c>
      <c r="D1543" s="5" t="s">
        <v>16</v>
      </c>
      <c r="E1543" s="6">
        <v>62</v>
      </c>
      <c r="F1543" s="6">
        <v>23</v>
      </c>
      <c r="G1543" s="6">
        <v>57</v>
      </c>
      <c r="H1543" s="6">
        <v>8</v>
      </c>
      <c r="I1543" s="5" t="str">
        <f>VLOOKUP(B1543,Formulas_Majors!A$2:B$1000,2,FALSE)</f>
        <v>Health</v>
      </c>
      <c r="J1543" s="5"/>
      <c r="K1543">
        <f t="shared" si="0"/>
        <v>-5</v>
      </c>
      <c r="L1543" s="7">
        <f t="shared" si="1"/>
        <v>-8.0645161290322578E-2</v>
      </c>
      <c r="M1543" s="34">
        <f>ROUND(E1543*1/3,)</f>
        <v>21</v>
      </c>
      <c r="N1543" s="34" t="str">
        <f>IF(F1543&gt;M1543,"Above Benchmark","Below Benchmark")</f>
        <v>Above Benchmark</v>
      </c>
      <c r="O1543" s="34">
        <f>ROUND(G1543*1/3,)</f>
        <v>19</v>
      </c>
      <c r="P1543" s="34" t="str">
        <f>IF(H1543&gt;O1543,"Above Benchmark", "Below Benchmark")</f>
        <v>Below Benchmark</v>
      </c>
    </row>
    <row r="1544" spans="1:16" ht="15.75" customHeight="1" x14ac:dyDescent="0.75">
      <c r="A1544" s="5" t="s">
        <v>879</v>
      </c>
      <c r="B1544" s="5" t="s">
        <v>58</v>
      </c>
      <c r="C1544" s="5" t="s">
        <v>18</v>
      </c>
      <c r="D1544" s="5" t="s">
        <v>21</v>
      </c>
      <c r="E1544" s="6">
        <v>43</v>
      </c>
      <c r="F1544" s="6">
        <v>11</v>
      </c>
      <c r="G1544" s="6">
        <v>42</v>
      </c>
      <c r="H1544" s="6">
        <v>14</v>
      </c>
      <c r="I1544" s="5" t="str">
        <f>VLOOKUP(B1544,Formulas_Majors!A$2:B$1000,2,FALSE)</f>
        <v>Liberal Arts</v>
      </c>
      <c r="J1544" s="5"/>
      <c r="K1544">
        <f t="shared" si="0"/>
        <v>-1</v>
      </c>
      <c r="L1544" s="7">
        <f t="shared" si="1"/>
        <v>-2.3255813953488372E-2</v>
      </c>
      <c r="M1544" s="34">
        <f t="shared" ref="M1544:M1545" si="1030">ROUND(E1544*1/6,)</f>
        <v>7</v>
      </c>
      <c r="N1544" s="34" t="str">
        <f t="shared" ref="N1544:N1545" si="1031">IF(F1544&gt;M1544, "Above Benchmark", "Below Benchmark")</f>
        <v>Above Benchmark</v>
      </c>
      <c r="O1544" s="34">
        <f t="shared" ref="O1544:O1545" si="1032">ROUND(G1544*1/6,)</f>
        <v>7</v>
      </c>
      <c r="P1544" s="34" t="str">
        <f t="shared" ref="P1544:P1545" si="1033">IF(H1544&gt;O1544,"Above Benchmark","Below Benchmark")</f>
        <v>Above Benchmark</v>
      </c>
    </row>
    <row r="1545" spans="1:16" ht="15.75" customHeight="1" x14ac:dyDescent="0.75">
      <c r="A1545" s="5" t="s">
        <v>879</v>
      </c>
      <c r="B1545" s="5" t="s">
        <v>58</v>
      </c>
      <c r="C1545" s="5" t="s">
        <v>18</v>
      </c>
      <c r="D1545" s="5" t="s">
        <v>21</v>
      </c>
      <c r="E1545" s="6">
        <v>4</v>
      </c>
      <c r="F1545" s="6">
        <v>1</v>
      </c>
      <c r="G1545" s="6">
        <v>1</v>
      </c>
      <c r="H1545" s="6">
        <v>1</v>
      </c>
      <c r="I1545" s="5" t="str">
        <f>VLOOKUP(B1545,Formulas_Majors!A$2:B$1000,2,FALSE)</f>
        <v>Liberal Arts</v>
      </c>
      <c r="J1545" s="5"/>
      <c r="K1545">
        <f t="shared" si="0"/>
        <v>-3</v>
      </c>
      <c r="L1545" s="7">
        <f t="shared" si="1"/>
        <v>-0.75</v>
      </c>
      <c r="M1545" s="34">
        <f t="shared" si="1030"/>
        <v>1</v>
      </c>
      <c r="N1545" s="34" t="str">
        <f t="shared" si="1031"/>
        <v>Below Benchmark</v>
      </c>
      <c r="O1545" s="34">
        <f t="shared" si="1032"/>
        <v>0</v>
      </c>
      <c r="P1545" s="34" t="str">
        <f t="shared" si="1033"/>
        <v>Above Benchmark</v>
      </c>
    </row>
    <row r="1546" spans="1:16" ht="15.75" customHeight="1" x14ac:dyDescent="0.75">
      <c r="A1546" s="5" t="s">
        <v>879</v>
      </c>
      <c r="B1546" s="5" t="s">
        <v>58</v>
      </c>
      <c r="C1546" s="5" t="s">
        <v>14</v>
      </c>
      <c r="D1546" s="5" t="s">
        <v>23</v>
      </c>
      <c r="E1546" s="6">
        <v>4</v>
      </c>
      <c r="F1546" s="6">
        <v>1</v>
      </c>
      <c r="G1546" s="6">
        <v>4</v>
      </c>
      <c r="H1546" s="6">
        <v>1</v>
      </c>
      <c r="I1546" s="5" t="str">
        <f>VLOOKUP(B1546,Formulas_Majors!A$2:B$1000,2,FALSE)</f>
        <v>Liberal Arts</v>
      </c>
      <c r="J1546" s="5"/>
      <c r="K1546">
        <f t="shared" si="0"/>
        <v>0</v>
      </c>
      <c r="L1546" s="7">
        <f t="shared" si="1"/>
        <v>0</v>
      </c>
      <c r="M1546" s="34">
        <f t="shared" ref="M1546:M1547" si="1034">ROUND(E1546*1/3,)</f>
        <v>1</v>
      </c>
      <c r="N1546" s="34" t="str">
        <f t="shared" ref="N1546:N1547" si="1035">IF(F1546&gt;M1546,"Above Benchmark","Below Benchmark")</f>
        <v>Below Benchmark</v>
      </c>
      <c r="O1546" s="34">
        <f t="shared" ref="O1546:O1547" si="1036">ROUND(G1546*1/3,)</f>
        <v>1</v>
      </c>
      <c r="P1546" s="34" t="str">
        <f t="shared" ref="P1546:P1547" si="1037">IF(H1546&gt;O1546,"Above Benchmark", "Below Benchmark")</f>
        <v>Below Benchmark</v>
      </c>
    </row>
    <row r="1547" spans="1:16" ht="15.75" customHeight="1" x14ac:dyDescent="0.75">
      <c r="A1547" s="5" t="s">
        <v>879</v>
      </c>
      <c r="B1547" s="5" t="s">
        <v>949</v>
      </c>
      <c r="C1547" s="5" t="s">
        <v>14</v>
      </c>
      <c r="D1547" s="5" t="s">
        <v>16</v>
      </c>
      <c r="E1547" s="6">
        <v>9</v>
      </c>
      <c r="F1547" s="6">
        <v>0</v>
      </c>
      <c r="G1547" s="6">
        <v>12</v>
      </c>
      <c r="H1547" s="6">
        <v>4</v>
      </c>
      <c r="I1547" s="5" t="str">
        <f>VLOOKUP(B1547,Formulas_Majors!A$2:B$1000,2,FALSE)</f>
        <v>Natural Sciences</v>
      </c>
      <c r="J1547" s="5"/>
      <c r="K1547">
        <f t="shared" si="0"/>
        <v>3</v>
      </c>
      <c r="L1547" s="7">
        <f t="shared" si="1"/>
        <v>0.33333333333333331</v>
      </c>
      <c r="M1547" s="34">
        <f t="shared" si="1034"/>
        <v>3</v>
      </c>
      <c r="N1547" s="34" t="str">
        <f t="shared" si="1035"/>
        <v>Below Benchmark</v>
      </c>
      <c r="O1547" s="34">
        <f t="shared" si="1036"/>
        <v>4</v>
      </c>
      <c r="P1547" s="34" t="str">
        <f t="shared" si="1037"/>
        <v>Below Benchmark</v>
      </c>
    </row>
    <row r="1548" spans="1:16" ht="15.75" customHeight="1" x14ac:dyDescent="0.75">
      <c r="A1548" s="5" t="s">
        <v>879</v>
      </c>
      <c r="B1548" s="5" t="s">
        <v>950</v>
      </c>
      <c r="C1548" s="5" t="s">
        <v>73</v>
      </c>
      <c r="D1548" s="5" t="s">
        <v>158</v>
      </c>
      <c r="E1548" s="6">
        <v>29</v>
      </c>
      <c r="F1548" s="6">
        <v>16</v>
      </c>
      <c r="G1548" s="6">
        <v>45</v>
      </c>
      <c r="H1548" s="6">
        <v>10</v>
      </c>
      <c r="I1548" s="5" t="str">
        <f>VLOOKUP(B1548,Formulas_Majors!A$2:B$1000,2,FALSE)</f>
        <v>Education</v>
      </c>
      <c r="J1548" s="5"/>
      <c r="K1548">
        <f t="shared" si="0"/>
        <v>16</v>
      </c>
      <c r="L1548" s="7">
        <f t="shared" si="1"/>
        <v>0.55172413793103448</v>
      </c>
      <c r="M1548" s="37"/>
      <c r="N1548" s="37"/>
      <c r="O1548" s="38"/>
      <c r="P1548" s="38"/>
    </row>
    <row r="1549" spans="1:16" ht="15.75" customHeight="1" x14ac:dyDescent="0.75">
      <c r="A1549" s="5" t="s">
        <v>879</v>
      </c>
      <c r="B1549" s="5" t="s">
        <v>950</v>
      </c>
      <c r="C1549" s="5" t="s">
        <v>18</v>
      </c>
      <c r="D1549" s="5" t="s">
        <v>37</v>
      </c>
      <c r="E1549" s="6">
        <v>200</v>
      </c>
      <c r="F1549" s="6">
        <v>23</v>
      </c>
      <c r="G1549" s="6">
        <v>247</v>
      </c>
      <c r="H1549" s="6">
        <v>23</v>
      </c>
      <c r="I1549" s="5" t="str">
        <f>VLOOKUP(B1549,Formulas_Majors!A$2:B$1000,2,FALSE)</f>
        <v>Education</v>
      </c>
      <c r="J1549" s="5"/>
      <c r="K1549">
        <f t="shared" si="0"/>
        <v>47</v>
      </c>
      <c r="L1549" s="7">
        <f t="shared" si="1"/>
        <v>0.23499999999999999</v>
      </c>
      <c r="M1549" s="34">
        <f>ROUND(E1549*1/6,)</f>
        <v>33</v>
      </c>
      <c r="N1549" s="34" t="str">
        <f>IF(F1549&gt;M1549, "Above Benchmark", "Below Benchmark")</f>
        <v>Below Benchmark</v>
      </c>
      <c r="O1549" s="34">
        <f>ROUND(G1549*1/6,)</f>
        <v>41</v>
      </c>
      <c r="P1549" s="34" t="str">
        <f>IF(H1549&gt;O1549,"Above Benchmark","Below Benchmark")</f>
        <v>Below Benchmark</v>
      </c>
    </row>
    <row r="1550" spans="1:16" ht="15.75" customHeight="1" x14ac:dyDescent="0.75">
      <c r="A1550" s="5" t="s">
        <v>879</v>
      </c>
      <c r="B1550" s="5" t="s">
        <v>950</v>
      </c>
      <c r="C1550" s="5" t="s">
        <v>14</v>
      </c>
      <c r="D1550" s="5" t="s">
        <v>41</v>
      </c>
      <c r="E1550" s="6">
        <v>24</v>
      </c>
      <c r="F1550" s="6">
        <v>14</v>
      </c>
      <c r="G1550" s="6">
        <v>21</v>
      </c>
      <c r="H1550" s="6">
        <v>17</v>
      </c>
      <c r="I1550" s="5" t="str">
        <f>VLOOKUP(B1550,Formulas_Majors!A$2:B$1000,2,FALSE)</f>
        <v>Education</v>
      </c>
      <c r="J1550" s="5"/>
      <c r="K1550">
        <f t="shared" si="0"/>
        <v>-3</v>
      </c>
      <c r="L1550" s="7">
        <f t="shared" si="1"/>
        <v>-0.125</v>
      </c>
      <c r="M1550" s="34">
        <f>ROUND(E1550*1/3,)</f>
        <v>8</v>
      </c>
      <c r="N1550" s="34" t="str">
        <f>IF(F1550&gt;M1550,"Above Benchmark","Below Benchmark")</f>
        <v>Above Benchmark</v>
      </c>
      <c r="O1550" s="34">
        <f>ROUND(G1550*1/3,)</f>
        <v>7</v>
      </c>
      <c r="P1550" s="34" t="str">
        <f>IF(H1550&gt;O1550,"Above Benchmark", "Below Benchmark")</f>
        <v>Above Benchmark</v>
      </c>
    </row>
    <row r="1551" spans="1:16" ht="15.75" customHeight="1" x14ac:dyDescent="0.75">
      <c r="A1551" s="5" t="s">
        <v>879</v>
      </c>
      <c r="B1551" s="5" t="s">
        <v>271</v>
      </c>
      <c r="C1551" s="5" t="s">
        <v>18</v>
      </c>
      <c r="D1551" s="5" t="s">
        <v>21</v>
      </c>
      <c r="E1551" s="6">
        <v>49</v>
      </c>
      <c r="F1551" s="6">
        <v>3</v>
      </c>
      <c r="G1551" s="6">
        <v>58</v>
      </c>
      <c r="H1551" s="6">
        <v>5</v>
      </c>
      <c r="I1551" s="5" t="str">
        <f>VLOOKUP(B1551,Formulas_Majors!A$2:B$1000,2,FALSE)</f>
        <v>Natural Sciences</v>
      </c>
      <c r="J1551" s="5"/>
      <c r="K1551">
        <f t="shared" si="0"/>
        <v>9</v>
      </c>
      <c r="L1551" s="7">
        <f t="shared" si="1"/>
        <v>0.18367346938775511</v>
      </c>
      <c r="M1551" s="34">
        <f t="shared" ref="M1551:M1552" si="1038">ROUND(E1551*1/6,)</f>
        <v>8</v>
      </c>
      <c r="N1551" s="34" t="str">
        <f t="shared" ref="N1551:N1552" si="1039">IF(F1551&gt;M1551, "Above Benchmark", "Below Benchmark")</f>
        <v>Below Benchmark</v>
      </c>
      <c r="O1551" s="34">
        <f t="shared" ref="O1551:O1552" si="1040">ROUND(G1551*1/6,)</f>
        <v>10</v>
      </c>
      <c r="P1551" s="34" t="str">
        <f t="shared" ref="P1551:P1552" si="1041">IF(H1551&gt;O1551,"Above Benchmark","Below Benchmark")</f>
        <v>Below Benchmark</v>
      </c>
    </row>
    <row r="1552" spans="1:16" ht="15.75" customHeight="1" x14ac:dyDescent="0.75">
      <c r="A1552" s="5" t="s">
        <v>879</v>
      </c>
      <c r="B1552" s="5" t="s">
        <v>271</v>
      </c>
      <c r="C1552" s="5" t="s">
        <v>18</v>
      </c>
      <c r="D1552" s="5" t="s">
        <v>37</v>
      </c>
      <c r="E1552" s="6">
        <v>15</v>
      </c>
      <c r="F1552" s="6">
        <v>2</v>
      </c>
      <c r="G1552" s="6">
        <v>45</v>
      </c>
      <c r="H1552" s="6">
        <v>5</v>
      </c>
      <c r="I1552" s="5" t="str">
        <f>VLOOKUP(B1552,Formulas_Majors!A$2:B$1000,2,FALSE)</f>
        <v>Natural Sciences</v>
      </c>
      <c r="J1552" s="5"/>
      <c r="K1552">
        <f t="shared" si="0"/>
        <v>30</v>
      </c>
      <c r="L1552" s="7">
        <f t="shared" si="1"/>
        <v>2</v>
      </c>
      <c r="M1552" s="34">
        <f t="shared" si="1038"/>
        <v>3</v>
      </c>
      <c r="N1552" s="34" t="str">
        <f t="shared" si="1039"/>
        <v>Below Benchmark</v>
      </c>
      <c r="O1552" s="34">
        <f t="shared" si="1040"/>
        <v>8</v>
      </c>
      <c r="P1552" s="34" t="str">
        <f t="shared" si="1041"/>
        <v>Below Benchmark</v>
      </c>
    </row>
    <row r="1553" spans="1:16" ht="15.75" customHeight="1" x14ac:dyDescent="0.75">
      <c r="A1553" s="5" t="s">
        <v>879</v>
      </c>
      <c r="B1553" s="5" t="s">
        <v>271</v>
      </c>
      <c r="C1553" s="5" t="s">
        <v>14</v>
      </c>
      <c r="D1553" s="5" t="s">
        <v>23</v>
      </c>
      <c r="E1553" s="6">
        <v>10</v>
      </c>
      <c r="F1553" s="6">
        <v>2</v>
      </c>
      <c r="G1553" s="6">
        <v>6</v>
      </c>
      <c r="H1553" s="6">
        <v>1</v>
      </c>
      <c r="I1553" s="5" t="str">
        <f>VLOOKUP(B1553,Formulas_Majors!A$2:B$1000,2,FALSE)</f>
        <v>Natural Sciences</v>
      </c>
      <c r="J1553" s="5"/>
      <c r="K1553">
        <f t="shared" si="0"/>
        <v>-4</v>
      </c>
      <c r="L1553" s="7">
        <f t="shared" si="1"/>
        <v>-0.4</v>
      </c>
      <c r="M1553" s="34">
        <f>ROUND(E1553*1/3,)</f>
        <v>3</v>
      </c>
      <c r="N1553" s="34" t="str">
        <f>IF(F1553&gt;M1553,"Above Benchmark","Below Benchmark")</f>
        <v>Below Benchmark</v>
      </c>
      <c r="O1553" s="34">
        <f>ROUND(G1553*1/3,)</f>
        <v>2</v>
      </c>
      <c r="P1553" s="34" t="str">
        <f>IF(H1553&gt;O1553,"Above Benchmark", "Below Benchmark")</f>
        <v>Below Benchmark</v>
      </c>
    </row>
    <row r="1554" spans="1:16" ht="15.75" customHeight="1" x14ac:dyDescent="0.75">
      <c r="A1554" s="5" t="s">
        <v>879</v>
      </c>
      <c r="B1554" s="5" t="s">
        <v>951</v>
      </c>
      <c r="C1554" s="5" t="s">
        <v>18</v>
      </c>
      <c r="D1554" s="5" t="s">
        <v>21</v>
      </c>
      <c r="E1554" s="6">
        <v>1</v>
      </c>
      <c r="F1554" s="6">
        <v>0</v>
      </c>
      <c r="G1554" s="6">
        <v>1</v>
      </c>
      <c r="H1554" s="6">
        <v>0</v>
      </c>
      <c r="I1554" s="5" t="str">
        <f>VLOOKUP(B1554,Formulas_Majors!A$2:B$1000,2,FALSE)</f>
        <v>Natural Sciences</v>
      </c>
      <c r="J1554" s="5"/>
      <c r="K1554">
        <f t="shared" si="0"/>
        <v>0</v>
      </c>
      <c r="L1554" s="7">
        <f t="shared" si="1"/>
        <v>0</v>
      </c>
      <c r="M1554" s="34">
        <f>ROUND(E1554*1/6,)</f>
        <v>0</v>
      </c>
      <c r="N1554" s="34" t="str">
        <f>IF(F1554&gt;M1554, "Above Benchmark", "Below Benchmark")</f>
        <v>Below Benchmark</v>
      </c>
      <c r="O1554" s="34">
        <f>ROUND(G1554*1/6,)</f>
        <v>0</v>
      </c>
      <c r="P1554" s="34" t="str">
        <f>IF(H1554&gt;O1554,"Above Benchmark","Below Benchmark")</f>
        <v>Below Benchmark</v>
      </c>
    </row>
    <row r="1555" spans="1:16" ht="15.75" customHeight="1" x14ac:dyDescent="0.75">
      <c r="A1555" s="5" t="s">
        <v>879</v>
      </c>
      <c r="B1555" s="5" t="s">
        <v>951</v>
      </c>
      <c r="C1555" s="5" t="s">
        <v>14</v>
      </c>
      <c r="D1555" s="5" t="s">
        <v>23</v>
      </c>
      <c r="E1555" s="6">
        <v>1</v>
      </c>
      <c r="F1555" s="6">
        <v>0</v>
      </c>
      <c r="G1555" s="6">
        <v>1</v>
      </c>
      <c r="H1555" s="6">
        <v>0</v>
      </c>
      <c r="I1555" s="5" t="str">
        <f>VLOOKUP(B1555,Formulas_Majors!A$2:B$1000,2,FALSE)</f>
        <v>Natural Sciences</v>
      </c>
      <c r="J1555" s="5"/>
      <c r="K1555">
        <f t="shared" si="0"/>
        <v>0</v>
      </c>
      <c r="L1555" s="7">
        <f t="shared" si="1"/>
        <v>0</v>
      </c>
      <c r="M1555" s="34">
        <f>ROUND(E1555*1/3,)</f>
        <v>0</v>
      </c>
      <c r="N1555" s="34" t="str">
        <f>IF(F1555&gt;M1555,"Above Benchmark","Below Benchmark")</f>
        <v>Below Benchmark</v>
      </c>
      <c r="O1555" s="34">
        <f>ROUND(G1555*1/3,)</f>
        <v>0</v>
      </c>
      <c r="P1555" s="34" t="str">
        <f>IF(H1555&gt;O1555,"Above Benchmark", "Below Benchmark")</f>
        <v>Below Benchmark</v>
      </c>
    </row>
    <row r="1556" spans="1:16" ht="15.75" customHeight="1" x14ac:dyDescent="0.75">
      <c r="A1556" s="5" t="s">
        <v>879</v>
      </c>
      <c r="B1556" s="5" t="s">
        <v>952</v>
      </c>
      <c r="C1556" s="5" t="s">
        <v>18</v>
      </c>
      <c r="D1556" s="5" t="s">
        <v>21</v>
      </c>
      <c r="E1556" s="6">
        <v>2</v>
      </c>
      <c r="F1556" s="6">
        <v>0</v>
      </c>
      <c r="G1556" s="6">
        <v>3</v>
      </c>
      <c r="H1556" s="6">
        <v>0</v>
      </c>
      <c r="I1556" s="5" t="str">
        <f>VLOOKUP(B1556,Formulas_Majors!A$2:B$1000,2,FALSE)</f>
        <v>Education</v>
      </c>
      <c r="J1556" s="5"/>
      <c r="K1556">
        <f t="shared" si="0"/>
        <v>1</v>
      </c>
      <c r="L1556" s="7">
        <f t="shared" si="1"/>
        <v>0.5</v>
      </c>
      <c r="M1556" s="34">
        <f t="shared" ref="M1556:M1559" si="1042">ROUND(E1556*1/6,)</f>
        <v>0</v>
      </c>
      <c r="N1556" s="34" t="str">
        <f t="shared" ref="N1556:N1559" si="1043">IF(F1556&gt;M1556, "Above Benchmark", "Below Benchmark")</f>
        <v>Below Benchmark</v>
      </c>
      <c r="O1556" s="34">
        <f t="shared" ref="O1556:O1559" si="1044">ROUND(G1556*1/6,)</f>
        <v>1</v>
      </c>
      <c r="P1556" s="34" t="str">
        <f t="shared" ref="P1556:P1559" si="1045">IF(H1556&gt;O1556,"Above Benchmark","Below Benchmark")</f>
        <v>Below Benchmark</v>
      </c>
    </row>
    <row r="1557" spans="1:16" ht="15.75" customHeight="1" x14ac:dyDescent="0.75">
      <c r="A1557" s="5" t="s">
        <v>879</v>
      </c>
      <c r="B1557" s="5" t="s">
        <v>953</v>
      </c>
      <c r="C1557" s="5" t="s">
        <v>18</v>
      </c>
      <c r="D1557" s="5" t="s">
        <v>21</v>
      </c>
      <c r="E1557" s="6">
        <v>328</v>
      </c>
      <c r="F1557" s="6">
        <v>94</v>
      </c>
      <c r="G1557" s="6">
        <v>302</v>
      </c>
      <c r="H1557" s="6">
        <v>155</v>
      </c>
      <c r="I1557" s="5" t="str">
        <f>VLOOKUP(B1557,Formulas_Majors!A$2:B$1000,2,FALSE)</f>
        <v>Government</v>
      </c>
      <c r="J1557" s="5"/>
      <c r="K1557">
        <f t="shared" si="0"/>
        <v>-26</v>
      </c>
      <c r="L1557" s="7">
        <f t="shared" si="1"/>
        <v>-7.926829268292683E-2</v>
      </c>
      <c r="M1557" s="34">
        <f t="shared" si="1042"/>
        <v>55</v>
      </c>
      <c r="N1557" s="34" t="str">
        <f t="shared" si="1043"/>
        <v>Above Benchmark</v>
      </c>
      <c r="O1557" s="34">
        <f t="shared" si="1044"/>
        <v>50</v>
      </c>
      <c r="P1557" s="34" t="str">
        <f t="shared" si="1045"/>
        <v>Above Benchmark</v>
      </c>
    </row>
    <row r="1558" spans="1:16" ht="15.75" customHeight="1" x14ac:dyDescent="0.75">
      <c r="A1558" s="5" t="s">
        <v>879</v>
      </c>
      <c r="B1558" s="5" t="s">
        <v>954</v>
      </c>
      <c r="C1558" s="5" t="s">
        <v>18</v>
      </c>
      <c r="D1558" s="5" t="s">
        <v>21</v>
      </c>
      <c r="E1558" s="6">
        <v>5</v>
      </c>
      <c r="F1558" s="6">
        <v>0</v>
      </c>
      <c r="G1558" s="6">
        <v>5</v>
      </c>
      <c r="H1558" s="6">
        <v>1</v>
      </c>
      <c r="I1558" s="5" t="str">
        <f>VLOOKUP(B1558,Formulas_Majors!A$2:B$1000,2,FALSE)</f>
        <v>Education</v>
      </c>
      <c r="J1558" s="5"/>
      <c r="K1558">
        <f t="shared" si="0"/>
        <v>0</v>
      </c>
      <c r="L1558" s="7">
        <f t="shared" si="1"/>
        <v>0</v>
      </c>
      <c r="M1558" s="34">
        <f t="shared" si="1042"/>
        <v>1</v>
      </c>
      <c r="N1558" s="34" t="str">
        <f t="shared" si="1043"/>
        <v>Below Benchmark</v>
      </c>
      <c r="O1558" s="34">
        <f t="shared" si="1044"/>
        <v>1</v>
      </c>
      <c r="P1558" s="34" t="str">
        <f t="shared" si="1045"/>
        <v>Below Benchmark</v>
      </c>
    </row>
    <row r="1559" spans="1:16" ht="15.75" customHeight="1" x14ac:dyDescent="0.75">
      <c r="A1559" s="5" t="s">
        <v>879</v>
      </c>
      <c r="B1559" s="5" t="s">
        <v>59</v>
      </c>
      <c r="C1559" s="5" t="s">
        <v>18</v>
      </c>
      <c r="D1559" s="5" t="s">
        <v>21</v>
      </c>
      <c r="E1559" s="6">
        <v>1891</v>
      </c>
      <c r="F1559" s="6">
        <v>551</v>
      </c>
      <c r="G1559" s="6">
        <v>2018</v>
      </c>
      <c r="H1559" s="6">
        <v>701</v>
      </c>
      <c r="I1559" s="5" t="str">
        <f>VLOOKUP(B1559,Formulas_Majors!A$2:B$1000,2,FALSE)</f>
        <v>Liberal Arts</v>
      </c>
      <c r="J1559" s="5"/>
      <c r="K1559">
        <f t="shared" si="0"/>
        <v>127</v>
      </c>
      <c r="L1559" s="7">
        <f t="shared" si="1"/>
        <v>6.7160232681121104E-2</v>
      </c>
      <c r="M1559" s="34">
        <f t="shared" si="1042"/>
        <v>315</v>
      </c>
      <c r="N1559" s="34" t="str">
        <f t="shared" si="1043"/>
        <v>Above Benchmark</v>
      </c>
      <c r="O1559" s="34">
        <f t="shared" si="1044"/>
        <v>336</v>
      </c>
      <c r="P1559" s="34" t="str">
        <f t="shared" si="1045"/>
        <v>Above Benchmark</v>
      </c>
    </row>
    <row r="1560" spans="1:16" ht="15.75" customHeight="1" x14ac:dyDescent="0.75">
      <c r="A1560" s="5" t="s">
        <v>879</v>
      </c>
      <c r="B1560" s="5" t="s">
        <v>59</v>
      </c>
      <c r="C1560" s="5" t="s">
        <v>14</v>
      </c>
      <c r="D1560" s="5" t="s">
        <v>23</v>
      </c>
      <c r="E1560" s="6">
        <v>35</v>
      </c>
      <c r="F1560" s="6">
        <v>11</v>
      </c>
      <c r="G1560" s="6">
        <v>39</v>
      </c>
      <c r="H1560" s="6">
        <v>11</v>
      </c>
      <c r="I1560" s="5" t="str">
        <f>VLOOKUP(B1560,Formulas_Majors!A$2:B$1000,2,FALSE)</f>
        <v>Liberal Arts</v>
      </c>
      <c r="J1560" s="5"/>
      <c r="K1560">
        <f t="shared" si="0"/>
        <v>4</v>
      </c>
      <c r="L1560" s="7">
        <f t="shared" si="1"/>
        <v>0.11428571428571428</v>
      </c>
      <c r="M1560" s="34">
        <f>ROUND(E1560*1/3,)</f>
        <v>12</v>
      </c>
      <c r="N1560" s="34" t="str">
        <f>IF(F1560&gt;M1560,"Above Benchmark","Below Benchmark")</f>
        <v>Below Benchmark</v>
      </c>
      <c r="O1560" s="34">
        <f>ROUND(G1560*1/3,)</f>
        <v>13</v>
      </c>
      <c r="P1560" s="34" t="str">
        <f>IF(H1560&gt;O1560,"Above Benchmark", "Below Benchmark")</f>
        <v>Below Benchmark</v>
      </c>
    </row>
    <row r="1561" spans="1:16" ht="15.75" customHeight="1" x14ac:dyDescent="0.75">
      <c r="A1561" s="5" t="s">
        <v>879</v>
      </c>
      <c r="B1561" s="5" t="s">
        <v>955</v>
      </c>
      <c r="C1561" s="5" t="s">
        <v>18</v>
      </c>
      <c r="D1561" s="5" t="s">
        <v>21</v>
      </c>
      <c r="E1561" s="6">
        <v>7</v>
      </c>
      <c r="F1561" s="6">
        <v>5</v>
      </c>
      <c r="G1561" s="6">
        <v>17</v>
      </c>
      <c r="H1561" s="6">
        <v>5</v>
      </c>
      <c r="I1561" s="5" t="str">
        <f>VLOOKUP(B1561,Formulas_Majors!A$2:B$1000,2,FALSE)</f>
        <v>Liberal Arts</v>
      </c>
      <c r="J1561" s="5"/>
      <c r="K1561">
        <f t="shared" si="0"/>
        <v>10</v>
      </c>
      <c r="L1561" s="7">
        <f t="shared" si="1"/>
        <v>1.4285714285714286</v>
      </c>
      <c r="M1561" s="34">
        <f t="shared" ref="M1561:M1563" si="1046">ROUND(E1561*1/6,)</f>
        <v>1</v>
      </c>
      <c r="N1561" s="34" t="str">
        <f t="shared" ref="N1561:N1563" si="1047">IF(F1561&gt;M1561, "Above Benchmark", "Below Benchmark")</f>
        <v>Above Benchmark</v>
      </c>
      <c r="O1561" s="34">
        <f t="shared" ref="O1561:O1563" si="1048">ROUND(G1561*1/6,)</f>
        <v>3</v>
      </c>
      <c r="P1561" s="34" t="str">
        <f t="shared" ref="P1561:P1563" si="1049">IF(H1561&gt;O1561,"Above Benchmark","Below Benchmark")</f>
        <v>Above Benchmark</v>
      </c>
    </row>
    <row r="1562" spans="1:16" ht="15.75" customHeight="1" x14ac:dyDescent="0.75">
      <c r="A1562" s="5" t="s">
        <v>879</v>
      </c>
      <c r="B1562" s="5" t="s">
        <v>956</v>
      </c>
      <c r="C1562" s="5" t="s">
        <v>18</v>
      </c>
      <c r="D1562" s="5" t="s">
        <v>37</v>
      </c>
      <c r="E1562" s="6">
        <v>16</v>
      </c>
      <c r="F1562" s="6">
        <v>0</v>
      </c>
      <c r="G1562" s="6">
        <v>23</v>
      </c>
      <c r="H1562" s="6">
        <v>7</v>
      </c>
      <c r="I1562" s="5" t="str">
        <f>VLOOKUP(B1562,Formulas_Majors!A$2:B$1000,2,FALSE)</f>
        <v>Business-Other</v>
      </c>
      <c r="J1562" s="5"/>
      <c r="K1562">
        <f t="shared" si="0"/>
        <v>7</v>
      </c>
      <c r="L1562" s="7">
        <f t="shared" si="1"/>
        <v>0.4375</v>
      </c>
      <c r="M1562" s="34">
        <f t="shared" si="1046"/>
        <v>3</v>
      </c>
      <c r="N1562" s="34" t="str">
        <f t="shared" si="1047"/>
        <v>Below Benchmark</v>
      </c>
      <c r="O1562" s="34">
        <f t="shared" si="1048"/>
        <v>4</v>
      </c>
      <c r="P1562" s="34" t="str">
        <f t="shared" si="1049"/>
        <v>Above Benchmark</v>
      </c>
    </row>
    <row r="1563" spans="1:16" ht="15.75" customHeight="1" x14ac:dyDescent="0.75">
      <c r="A1563" s="5" t="s">
        <v>879</v>
      </c>
      <c r="B1563" s="5" t="s">
        <v>957</v>
      </c>
      <c r="C1563" s="5" t="s">
        <v>18</v>
      </c>
      <c r="D1563" s="5" t="s">
        <v>21</v>
      </c>
      <c r="E1563" s="6">
        <v>1</v>
      </c>
      <c r="F1563" s="6">
        <v>2</v>
      </c>
      <c r="G1563" s="6">
        <v>4</v>
      </c>
      <c r="H1563" s="6">
        <v>0</v>
      </c>
      <c r="I1563" s="5" t="str">
        <f>VLOOKUP(B1563,Formulas_Majors!A$2:B$1000,2,FALSE)</f>
        <v>Liberal Arts</v>
      </c>
      <c r="J1563" s="5"/>
      <c r="K1563">
        <f t="shared" si="0"/>
        <v>3</v>
      </c>
      <c r="L1563" s="7">
        <f t="shared" si="1"/>
        <v>3</v>
      </c>
      <c r="M1563" s="34">
        <f t="shared" si="1046"/>
        <v>0</v>
      </c>
      <c r="N1563" s="34" t="str">
        <f t="shared" si="1047"/>
        <v>Above Benchmark</v>
      </c>
      <c r="O1563" s="34">
        <f t="shared" si="1048"/>
        <v>1</v>
      </c>
      <c r="P1563" s="34" t="str">
        <f t="shared" si="1049"/>
        <v>Below Benchmark</v>
      </c>
    </row>
    <row r="1564" spans="1:16" ht="15.75" customHeight="1" x14ac:dyDescent="0.75">
      <c r="A1564" s="5" t="s">
        <v>879</v>
      </c>
      <c r="B1564" s="5" t="s">
        <v>958</v>
      </c>
      <c r="C1564" s="5" t="s">
        <v>73</v>
      </c>
      <c r="D1564" s="5" t="s">
        <v>158</v>
      </c>
      <c r="E1564" s="6">
        <v>1</v>
      </c>
      <c r="F1564" s="6">
        <v>0</v>
      </c>
      <c r="G1564" s="6">
        <v>5</v>
      </c>
      <c r="H1564" s="6">
        <v>0</v>
      </c>
      <c r="I1564" s="5" t="str">
        <f>VLOOKUP(B1564,Formulas_Majors!A$2:B$1000,2,FALSE)</f>
        <v>Finance/Accounting</v>
      </c>
      <c r="J1564" s="5"/>
      <c r="K1564">
        <f t="shared" si="0"/>
        <v>4</v>
      </c>
      <c r="L1564" s="7">
        <f t="shared" si="1"/>
        <v>4</v>
      </c>
      <c r="M1564" s="37"/>
      <c r="N1564" s="37"/>
      <c r="O1564" s="38"/>
      <c r="P1564" s="38"/>
    </row>
    <row r="1565" spans="1:16" ht="15.75" customHeight="1" x14ac:dyDescent="0.75">
      <c r="A1565" s="5" t="s">
        <v>879</v>
      </c>
      <c r="B1565" s="5" t="s">
        <v>959</v>
      </c>
      <c r="C1565" s="5" t="s">
        <v>14</v>
      </c>
      <c r="D1565" s="5" t="s">
        <v>16</v>
      </c>
      <c r="E1565" s="6">
        <v>8</v>
      </c>
      <c r="F1565" s="6">
        <v>3</v>
      </c>
      <c r="G1565" s="6">
        <v>5</v>
      </c>
      <c r="H1565" s="6">
        <v>7</v>
      </c>
      <c r="I1565" s="5" t="str">
        <f>VLOOKUP(B1565,Formulas_Majors!A$2:B$1000,2,FALSE)</f>
        <v>Finance/Accounting</v>
      </c>
      <c r="J1565" s="5"/>
      <c r="K1565">
        <f t="shared" si="0"/>
        <v>-3</v>
      </c>
      <c r="L1565" s="7">
        <f t="shared" si="1"/>
        <v>-0.375</v>
      </c>
      <c r="M1565" s="34">
        <f t="shared" ref="M1565:M1567" si="1050">ROUND(E1565*1/3,)</f>
        <v>3</v>
      </c>
      <c r="N1565" s="34" t="str">
        <f t="shared" ref="N1565:N1567" si="1051">IF(F1565&gt;M1565,"Above Benchmark","Below Benchmark")</f>
        <v>Below Benchmark</v>
      </c>
      <c r="O1565" s="34">
        <f t="shared" ref="O1565:O1567" si="1052">ROUND(G1565*1/3,)</f>
        <v>2</v>
      </c>
      <c r="P1565" s="34" t="str">
        <f t="shared" ref="P1565:P1567" si="1053">IF(H1565&gt;O1565,"Above Benchmark", "Below Benchmark")</f>
        <v>Above Benchmark</v>
      </c>
    </row>
    <row r="1566" spans="1:16" ht="15.75" customHeight="1" x14ac:dyDescent="0.75">
      <c r="A1566" s="5" t="s">
        <v>879</v>
      </c>
      <c r="B1566" s="5" t="s">
        <v>960</v>
      </c>
      <c r="C1566" s="5" t="s">
        <v>14</v>
      </c>
      <c r="D1566" s="5" t="s">
        <v>16</v>
      </c>
      <c r="E1566" s="6">
        <v>2</v>
      </c>
      <c r="F1566" s="6">
        <v>1</v>
      </c>
      <c r="G1566" s="6">
        <v>0</v>
      </c>
      <c r="H1566" s="6">
        <v>5</v>
      </c>
      <c r="I1566" s="5" t="str">
        <f>VLOOKUP(B1566,Formulas_Majors!A$2:B$1000,2,FALSE)</f>
        <v>Finance/Accounting</v>
      </c>
      <c r="J1566" s="5"/>
      <c r="K1566">
        <f t="shared" si="0"/>
        <v>-2</v>
      </c>
      <c r="L1566" s="7">
        <f t="shared" si="1"/>
        <v>-1</v>
      </c>
      <c r="M1566" s="34">
        <f t="shared" si="1050"/>
        <v>1</v>
      </c>
      <c r="N1566" s="34" t="str">
        <f t="shared" si="1051"/>
        <v>Below Benchmark</v>
      </c>
      <c r="O1566" s="34">
        <f t="shared" si="1052"/>
        <v>0</v>
      </c>
      <c r="P1566" s="34" t="str">
        <f t="shared" si="1053"/>
        <v>Above Benchmark</v>
      </c>
    </row>
    <row r="1567" spans="1:16" ht="15.75" customHeight="1" x14ac:dyDescent="0.75">
      <c r="A1567" s="5" t="s">
        <v>879</v>
      </c>
      <c r="B1567" s="5" t="s">
        <v>961</v>
      </c>
      <c r="C1567" s="5" t="s">
        <v>14</v>
      </c>
      <c r="D1567" s="5" t="s">
        <v>16</v>
      </c>
      <c r="E1567" s="6">
        <v>18</v>
      </c>
      <c r="F1567" s="6">
        <v>16</v>
      </c>
      <c r="G1567" s="6">
        <v>18</v>
      </c>
      <c r="H1567" s="6">
        <v>16</v>
      </c>
      <c r="I1567" s="5" t="str">
        <f>VLOOKUP(B1567,Formulas_Majors!A$2:B$1000,2,FALSE)</f>
        <v>Finance/Accounting</v>
      </c>
      <c r="J1567" s="5"/>
      <c r="K1567">
        <f t="shared" si="0"/>
        <v>0</v>
      </c>
      <c r="L1567" s="7">
        <f t="shared" si="1"/>
        <v>0</v>
      </c>
      <c r="M1567" s="34">
        <f t="shared" si="1050"/>
        <v>6</v>
      </c>
      <c r="N1567" s="34" t="str">
        <f t="shared" si="1051"/>
        <v>Above Benchmark</v>
      </c>
      <c r="O1567" s="34">
        <f t="shared" si="1052"/>
        <v>6</v>
      </c>
      <c r="P1567" s="34" t="str">
        <f t="shared" si="1053"/>
        <v>Above Benchmark</v>
      </c>
    </row>
    <row r="1568" spans="1:16" ht="15.75" customHeight="1" x14ac:dyDescent="0.75">
      <c r="A1568" s="5" t="s">
        <v>879</v>
      </c>
      <c r="B1568" s="5" t="s">
        <v>595</v>
      </c>
      <c r="C1568" s="5" t="s">
        <v>18</v>
      </c>
      <c r="D1568" s="5" t="s">
        <v>21</v>
      </c>
      <c r="E1568" s="6">
        <v>3</v>
      </c>
      <c r="F1568" s="6">
        <v>0</v>
      </c>
      <c r="G1568" s="6">
        <v>3</v>
      </c>
      <c r="H1568" s="6">
        <v>0</v>
      </c>
      <c r="I1568" s="5" t="str">
        <f>VLOOKUP(B1568,Formulas_Majors!A$2:B$1000,2,FALSE)</f>
        <v>Liberal Arts</v>
      </c>
      <c r="J1568" s="5"/>
      <c r="K1568">
        <f t="shared" si="0"/>
        <v>0</v>
      </c>
      <c r="L1568" s="7">
        <f t="shared" si="1"/>
        <v>0</v>
      </c>
      <c r="M1568" s="34">
        <f>ROUND(E1568*1/6,)</f>
        <v>1</v>
      </c>
      <c r="N1568" s="34" t="str">
        <f>IF(F1568&gt;M1568, "Above Benchmark", "Below Benchmark")</f>
        <v>Below Benchmark</v>
      </c>
      <c r="O1568" s="34">
        <f>ROUND(G1568*1/6,)</f>
        <v>1</v>
      </c>
      <c r="P1568" s="34" t="str">
        <f>IF(H1568&gt;O1568,"Above Benchmark","Below Benchmark")</f>
        <v>Below Benchmark</v>
      </c>
    </row>
    <row r="1569" spans="1:16" ht="15.75" customHeight="1" x14ac:dyDescent="0.75">
      <c r="A1569" s="5" t="s">
        <v>879</v>
      </c>
      <c r="B1569" s="5" t="s">
        <v>962</v>
      </c>
      <c r="C1569" s="5" t="s">
        <v>73</v>
      </c>
      <c r="D1569" s="5" t="s">
        <v>154</v>
      </c>
      <c r="E1569" s="6">
        <v>18</v>
      </c>
      <c r="F1569" s="6">
        <v>0</v>
      </c>
      <c r="G1569" s="6">
        <v>0</v>
      </c>
      <c r="H1569" s="6">
        <v>0</v>
      </c>
      <c r="I1569" s="5" t="str">
        <f>VLOOKUP(B1569,Formulas_Majors!A$2:B$1000,2,FALSE)</f>
        <v>Education</v>
      </c>
      <c r="J1569" s="5"/>
      <c r="K1569">
        <f t="shared" si="0"/>
        <v>-18</v>
      </c>
      <c r="L1569" s="7">
        <f t="shared" si="1"/>
        <v>-1</v>
      </c>
      <c r="M1569" s="37"/>
      <c r="N1569" s="37"/>
      <c r="O1569" s="38"/>
      <c r="P1569" s="38"/>
    </row>
    <row r="1570" spans="1:16" ht="15.75" customHeight="1" x14ac:dyDescent="0.75">
      <c r="A1570" s="5" t="s">
        <v>879</v>
      </c>
      <c r="B1570" s="5" t="s">
        <v>963</v>
      </c>
      <c r="C1570" s="5" t="s">
        <v>73</v>
      </c>
      <c r="D1570" s="5" t="s">
        <v>154</v>
      </c>
      <c r="E1570" s="6">
        <v>57</v>
      </c>
      <c r="F1570" s="6">
        <v>17</v>
      </c>
      <c r="G1570" s="6">
        <v>48</v>
      </c>
      <c r="H1570" s="6">
        <v>34</v>
      </c>
      <c r="I1570" s="5" t="str">
        <f>VLOOKUP(B1570,Formulas_Majors!A$2:B$1000,2,FALSE)</f>
        <v>Education</v>
      </c>
      <c r="J1570" s="5"/>
      <c r="K1570">
        <f t="shared" si="0"/>
        <v>-9</v>
      </c>
      <c r="L1570" s="7">
        <f t="shared" si="1"/>
        <v>-0.15789473684210525</v>
      </c>
      <c r="M1570" s="37"/>
      <c r="N1570" s="37"/>
      <c r="O1570" s="38"/>
      <c r="P1570" s="38"/>
    </row>
    <row r="1571" spans="1:16" ht="15.75" customHeight="1" x14ac:dyDescent="0.75">
      <c r="A1571" s="5" t="s">
        <v>879</v>
      </c>
      <c r="B1571" s="5" t="s">
        <v>279</v>
      </c>
      <c r="C1571" s="5" t="s">
        <v>73</v>
      </c>
      <c r="D1571" s="5" t="s">
        <v>154</v>
      </c>
      <c r="E1571" s="6">
        <v>18</v>
      </c>
      <c r="F1571" s="6">
        <v>33</v>
      </c>
      <c r="G1571" s="6">
        <v>0</v>
      </c>
      <c r="H1571" s="6">
        <v>0</v>
      </c>
      <c r="I1571" s="5" t="str">
        <f>VLOOKUP(B1571,Formulas_Majors!A$2:B$1000,2,FALSE)</f>
        <v>Education</v>
      </c>
      <c r="J1571" s="5"/>
      <c r="K1571">
        <f t="shared" si="0"/>
        <v>-18</v>
      </c>
      <c r="L1571" s="7">
        <f t="shared" si="1"/>
        <v>-1</v>
      </c>
      <c r="M1571" s="37"/>
      <c r="N1571" s="37"/>
      <c r="O1571" s="38"/>
      <c r="P1571" s="38"/>
    </row>
    <row r="1572" spans="1:16" ht="15.75" customHeight="1" x14ac:dyDescent="0.75">
      <c r="A1572" s="5" t="s">
        <v>879</v>
      </c>
      <c r="B1572" s="5" t="s">
        <v>280</v>
      </c>
      <c r="C1572" s="5" t="s">
        <v>14</v>
      </c>
      <c r="D1572" s="5" t="s">
        <v>41</v>
      </c>
      <c r="E1572" s="6">
        <v>107</v>
      </c>
      <c r="F1572" s="6">
        <v>38</v>
      </c>
      <c r="G1572" s="6">
        <v>105</v>
      </c>
      <c r="H1572" s="6">
        <v>33</v>
      </c>
      <c r="I1572" s="5" t="str">
        <f>VLOOKUP(B1572,Formulas_Majors!A$2:B$1000,2,FALSE)</f>
        <v>Education</v>
      </c>
      <c r="J1572" s="5"/>
      <c r="K1572">
        <f t="shared" si="0"/>
        <v>-2</v>
      </c>
      <c r="L1572" s="7">
        <f t="shared" si="1"/>
        <v>-1.8691588785046728E-2</v>
      </c>
      <c r="M1572" s="34">
        <f>ROUND(E1572*1/3,)</f>
        <v>36</v>
      </c>
      <c r="N1572" s="34" t="str">
        <f>IF(F1572&gt;M1572,"Above Benchmark","Below Benchmark")</f>
        <v>Above Benchmark</v>
      </c>
      <c r="O1572" s="34">
        <f>ROUND(G1572*1/3,)</f>
        <v>35</v>
      </c>
      <c r="P1572" s="34" t="str">
        <f>IF(H1572&gt;O1572,"Above Benchmark", "Below Benchmark")</f>
        <v>Below Benchmark</v>
      </c>
    </row>
    <row r="1573" spans="1:16" ht="15.75" customHeight="1" x14ac:dyDescent="0.75">
      <c r="A1573" s="5" t="s">
        <v>879</v>
      </c>
      <c r="B1573" s="5" t="s">
        <v>964</v>
      </c>
      <c r="C1573" s="5" t="s">
        <v>73</v>
      </c>
      <c r="D1573" s="5" t="s">
        <v>154</v>
      </c>
      <c r="E1573" s="6">
        <v>4</v>
      </c>
      <c r="F1573" s="6">
        <v>0</v>
      </c>
      <c r="G1573" s="6">
        <v>5</v>
      </c>
      <c r="H1573" s="6">
        <v>1</v>
      </c>
      <c r="I1573" s="5" t="str">
        <f>VLOOKUP(B1573,Formulas_Majors!A$2:B$1000,2,FALSE)</f>
        <v>Education</v>
      </c>
      <c r="J1573" s="5"/>
      <c r="K1573">
        <f t="shared" si="0"/>
        <v>1</v>
      </c>
      <c r="L1573" s="7">
        <f t="shared" si="1"/>
        <v>0.25</v>
      </c>
      <c r="M1573" s="37"/>
      <c r="N1573" s="37"/>
      <c r="O1573" s="38"/>
      <c r="P1573" s="38"/>
    </row>
    <row r="1574" spans="1:16" ht="15.75" customHeight="1" x14ac:dyDescent="0.75">
      <c r="A1574" s="5" t="s">
        <v>879</v>
      </c>
      <c r="B1574" s="5" t="s">
        <v>65</v>
      </c>
      <c r="C1574" s="5" t="s">
        <v>18</v>
      </c>
      <c r="D1574" s="5" t="s">
        <v>21</v>
      </c>
      <c r="E1574" s="6">
        <v>509</v>
      </c>
      <c r="F1574" s="6">
        <v>177</v>
      </c>
      <c r="G1574" s="6">
        <v>493</v>
      </c>
      <c r="H1574" s="6">
        <v>248</v>
      </c>
      <c r="I1574" s="5" t="str">
        <f>VLOOKUP(B1574,Formulas_Majors!A$2:B$1000,2,FALSE)</f>
        <v>Liberal Arts</v>
      </c>
      <c r="J1574" s="5"/>
      <c r="K1574">
        <f t="shared" si="0"/>
        <v>-16</v>
      </c>
      <c r="L1574" s="7">
        <f t="shared" si="1"/>
        <v>-3.1434184675834968E-2</v>
      </c>
      <c r="M1574" s="34">
        <f t="shared" ref="M1574:M1576" si="1054">ROUND(E1574*1/6,)</f>
        <v>85</v>
      </c>
      <c r="N1574" s="34" t="str">
        <f t="shared" ref="N1574:N1576" si="1055">IF(F1574&gt;M1574, "Above Benchmark", "Below Benchmark")</f>
        <v>Above Benchmark</v>
      </c>
      <c r="O1574" s="34">
        <f t="shared" ref="O1574:O1576" si="1056">ROUND(G1574*1/6,)</f>
        <v>82</v>
      </c>
      <c r="P1574" s="34" t="str">
        <f t="shared" ref="P1574:P1576" si="1057">IF(H1574&gt;O1574,"Above Benchmark","Below Benchmark")</f>
        <v>Above Benchmark</v>
      </c>
    </row>
    <row r="1575" spans="1:16" ht="15.75" customHeight="1" x14ac:dyDescent="0.75">
      <c r="A1575" s="5" t="s">
        <v>879</v>
      </c>
      <c r="B1575" s="5" t="s">
        <v>965</v>
      </c>
      <c r="C1575" s="5" t="s">
        <v>18</v>
      </c>
      <c r="D1575" s="5" t="s">
        <v>21</v>
      </c>
      <c r="E1575" s="6">
        <v>1</v>
      </c>
      <c r="F1575" s="6">
        <v>0</v>
      </c>
      <c r="G1575" s="6">
        <v>4</v>
      </c>
      <c r="H1575" s="6">
        <v>0</v>
      </c>
      <c r="I1575" s="5" t="str">
        <f>VLOOKUP(B1575,Formulas_Majors!A$2:B$1000,2,FALSE)</f>
        <v>Education</v>
      </c>
      <c r="J1575" s="5"/>
      <c r="K1575">
        <f t="shared" si="0"/>
        <v>3</v>
      </c>
      <c r="L1575" s="7">
        <f t="shared" si="1"/>
        <v>3</v>
      </c>
      <c r="M1575" s="34">
        <f t="shared" si="1054"/>
        <v>0</v>
      </c>
      <c r="N1575" s="34" t="str">
        <f t="shared" si="1055"/>
        <v>Below Benchmark</v>
      </c>
      <c r="O1575" s="34">
        <f t="shared" si="1056"/>
        <v>1</v>
      </c>
      <c r="P1575" s="34" t="str">
        <f t="shared" si="1057"/>
        <v>Below Benchmark</v>
      </c>
    </row>
    <row r="1576" spans="1:16" ht="15.75" customHeight="1" x14ac:dyDescent="0.75">
      <c r="A1576" s="5" t="s">
        <v>879</v>
      </c>
      <c r="B1576" s="5" t="s">
        <v>66</v>
      </c>
      <c r="C1576" s="5" t="s">
        <v>18</v>
      </c>
      <c r="D1576" s="5" t="s">
        <v>21</v>
      </c>
      <c r="E1576" s="6">
        <v>92</v>
      </c>
      <c r="F1576" s="6">
        <v>18</v>
      </c>
      <c r="G1576" s="6">
        <v>74</v>
      </c>
      <c r="H1576" s="6">
        <v>29</v>
      </c>
      <c r="I1576" s="5" t="str">
        <f>VLOOKUP(B1576,Formulas_Majors!A$2:B$1000,2,FALSE)</f>
        <v>Liberal Arts</v>
      </c>
      <c r="J1576" s="5"/>
      <c r="K1576">
        <f t="shared" si="0"/>
        <v>-18</v>
      </c>
      <c r="L1576" s="7">
        <f t="shared" si="1"/>
        <v>-0.19565217391304349</v>
      </c>
      <c r="M1576" s="34">
        <f t="shared" si="1054"/>
        <v>15</v>
      </c>
      <c r="N1576" s="34" t="str">
        <f t="shared" si="1055"/>
        <v>Above Benchmark</v>
      </c>
      <c r="O1576" s="34">
        <f t="shared" si="1056"/>
        <v>12</v>
      </c>
      <c r="P1576" s="34" t="str">
        <f t="shared" si="1057"/>
        <v>Above Benchmark</v>
      </c>
    </row>
    <row r="1577" spans="1:16" ht="15.75" customHeight="1" x14ac:dyDescent="0.75">
      <c r="A1577" s="5" t="s">
        <v>879</v>
      </c>
      <c r="B1577" s="5" t="s">
        <v>66</v>
      </c>
      <c r="C1577" s="5" t="s">
        <v>14</v>
      </c>
      <c r="D1577" s="5" t="s">
        <v>23</v>
      </c>
      <c r="E1577" s="6">
        <v>5</v>
      </c>
      <c r="F1577" s="6">
        <v>3</v>
      </c>
      <c r="G1577" s="6">
        <v>11</v>
      </c>
      <c r="H1577" s="6">
        <v>1</v>
      </c>
      <c r="I1577" s="5" t="str">
        <f>VLOOKUP(B1577,Formulas_Majors!A$2:B$1000,2,FALSE)</f>
        <v>Liberal Arts</v>
      </c>
      <c r="J1577" s="5"/>
      <c r="K1577">
        <f t="shared" si="0"/>
        <v>6</v>
      </c>
      <c r="L1577" s="7">
        <f t="shared" si="1"/>
        <v>1.2</v>
      </c>
      <c r="M1577" s="34">
        <f>ROUND(E1577*1/3,)</f>
        <v>2</v>
      </c>
      <c r="N1577" s="34" t="str">
        <f>IF(F1577&gt;M1577,"Above Benchmark","Below Benchmark")</f>
        <v>Above Benchmark</v>
      </c>
      <c r="O1577" s="34">
        <f>ROUND(G1577*1/3,)</f>
        <v>4</v>
      </c>
      <c r="P1577" s="34" t="str">
        <f>IF(H1577&gt;O1577,"Above Benchmark", "Below Benchmark")</f>
        <v>Below Benchmark</v>
      </c>
    </row>
    <row r="1578" spans="1:16" ht="15.75" customHeight="1" x14ac:dyDescent="0.75">
      <c r="A1578" s="5" t="s">
        <v>879</v>
      </c>
      <c r="B1578" s="5" t="s">
        <v>966</v>
      </c>
      <c r="C1578" s="5" t="s">
        <v>18</v>
      </c>
      <c r="D1578" s="5" t="s">
        <v>21</v>
      </c>
      <c r="E1578" s="6">
        <v>25</v>
      </c>
      <c r="F1578" s="6">
        <v>6</v>
      </c>
      <c r="G1578" s="6">
        <v>29</v>
      </c>
      <c r="H1578" s="6">
        <v>7</v>
      </c>
      <c r="I1578" s="5" t="str">
        <f>VLOOKUP(B1578,Formulas_Majors!A$2:B$1000,2,FALSE)</f>
        <v>Education</v>
      </c>
      <c r="J1578" s="5"/>
      <c r="K1578">
        <f t="shared" si="0"/>
        <v>4</v>
      </c>
      <c r="L1578" s="7">
        <f t="shared" si="1"/>
        <v>0.16</v>
      </c>
      <c r="M1578" s="34">
        <f>ROUND(E1578*1/6,)</f>
        <v>4</v>
      </c>
      <c r="N1578" s="34" t="str">
        <f>IF(F1578&gt;M1578, "Above Benchmark", "Below Benchmark")</f>
        <v>Above Benchmark</v>
      </c>
      <c r="O1578" s="34">
        <f>ROUND(G1578*1/6,)</f>
        <v>5</v>
      </c>
      <c r="P1578" s="34" t="str">
        <f>IF(H1578&gt;O1578,"Above Benchmark","Below Benchmark")</f>
        <v>Above Benchmark</v>
      </c>
    </row>
    <row r="1579" spans="1:16" ht="15.75" customHeight="1" x14ac:dyDescent="0.75">
      <c r="A1579" s="5" t="s">
        <v>879</v>
      </c>
      <c r="B1579" s="5" t="s">
        <v>790</v>
      </c>
      <c r="C1579" s="5" t="s">
        <v>14</v>
      </c>
      <c r="D1579" s="5" t="s">
        <v>41</v>
      </c>
      <c r="E1579" s="6">
        <v>17</v>
      </c>
      <c r="F1579" s="6">
        <v>10</v>
      </c>
      <c r="G1579" s="6">
        <v>21</v>
      </c>
      <c r="H1579" s="6">
        <v>6</v>
      </c>
      <c r="I1579" s="5" t="str">
        <f>VLOOKUP(B1579,Formulas_Majors!A$2:B$1000,2,FALSE)</f>
        <v>Education</v>
      </c>
      <c r="J1579" s="5"/>
      <c r="K1579">
        <f t="shared" si="0"/>
        <v>4</v>
      </c>
      <c r="L1579" s="7">
        <f t="shared" si="1"/>
        <v>0.23529411764705882</v>
      </c>
      <c r="M1579" s="34">
        <f t="shared" ref="M1579:M1580" si="1058">ROUND(E1579*1/3,)</f>
        <v>6</v>
      </c>
      <c r="N1579" s="34" t="str">
        <f t="shared" ref="N1579:N1580" si="1059">IF(F1579&gt;M1579,"Above Benchmark","Below Benchmark")</f>
        <v>Above Benchmark</v>
      </c>
      <c r="O1579" s="34">
        <f t="shared" ref="O1579:O1580" si="1060">ROUND(G1579*1/3,)</f>
        <v>7</v>
      </c>
      <c r="P1579" s="34" t="str">
        <f t="shared" ref="P1579:P1580" si="1061">IF(H1579&gt;O1579,"Above Benchmark", "Below Benchmark")</f>
        <v>Below Benchmark</v>
      </c>
    </row>
    <row r="1580" spans="1:16" ht="15.75" customHeight="1" x14ac:dyDescent="0.75">
      <c r="A1580" s="5" t="s">
        <v>879</v>
      </c>
      <c r="B1580" s="5" t="s">
        <v>791</v>
      </c>
      <c r="C1580" s="5" t="s">
        <v>14</v>
      </c>
      <c r="D1580" s="5" t="s">
        <v>41</v>
      </c>
      <c r="E1580" s="6">
        <v>100</v>
      </c>
      <c r="F1580" s="6">
        <v>38</v>
      </c>
      <c r="G1580" s="6">
        <v>88</v>
      </c>
      <c r="H1580" s="6">
        <v>38</v>
      </c>
      <c r="I1580" s="5" t="str">
        <f>VLOOKUP(B1580,Formulas_Majors!A$2:B$1000,2,FALSE)</f>
        <v>Education</v>
      </c>
      <c r="J1580" s="5"/>
      <c r="K1580">
        <f t="shared" si="0"/>
        <v>-12</v>
      </c>
      <c r="L1580" s="7">
        <f t="shared" si="1"/>
        <v>-0.12</v>
      </c>
      <c r="M1580" s="34">
        <f t="shared" si="1058"/>
        <v>33</v>
      </c>
      <c r="N1580" s="34" t="str">
        <f t="shared" si="1059"/>
        <v>Above Benchmark</v>
      </c>
      <c r="O1580" s="34">
        <f t="shared" si="1060"/>
        <v>29</v>
      </c>
      <c r="P1580" s="34" t="str">
        <f t="shared" si="1061"/>
        <v>Above Benchmark</v>
      </c>
    </row>
    <row r="1581" spans="1:16" ht="15.75" customHeight="1" x14ac:dyDescent="0.75">
      <c r="A1581" s="5" t="s">
        <v>879</v>
      </c>
      <c r="B1581" s="5" t="s">
        <v>967</v>
      </c>
      <c r="C1581" s="5" t="s">
        <v>73</v>
      </c>
      <c r="D1581" s="5" t="s">
        <v>154</v>
      </c>
      <c r="E1581" s="6">
        <v>8</v>
      </c>
      <c r="F1581" s="6">
        <v>1</v>
      </c>
      <c r="G1581" s="6">
        <v>18</v>
      </c>
      <c r="H1581" s="6">
        <v>2</v>
      </c>
      <c r="I1581" s="5" t="str">
        <f>VLOOKUP(B1581,Formulas_Majors!A$2:B$1000,2,FALSE)</f>
        <v>Education</v>
      </c>
      <c r="J1581" s="5"/>
      <c r="K1581">
        <f t="shared" si="0"/>
        <v>10</v>
      </c>
      <c r="L1581" s="7">
        <f t="shared" si="1"/>
        <v>1.25</v>
      </c>
      <c r="M1581" s="37"/>
      <c r="N1581" s="37"/>
      <c r="O1581" s="38"/>
      <c r="P1581" s="38"/>
    </row>
    <row r="1582" spans="1:16" ht="15.75" customHeight="1" x14ac:dyDescent="0.75">
      <c r="A1582" s="5" t="s">
        <v>879</v>
      </c>
      <c r="B1582" s="5" t="s">
        <v>968</v>
      </c>
      <c r="C1582" s="5" t="s">
        <v>73</v>
      </c>
      <c r="D1582" s="5" t="s">
        <v>154</v>
      </c>
      <c r="E1582" s="6">
        <v>4</v>
      </c>
      <c r="F1582" s="6">
        <v>5</v>
      </c>
      <c r="G1582" s="6">
        <v>5</v>
      </c>
      <c r="H1582" s="6">
        <v>4</v>
      </c>
      <c r="I1582" s="5" t="str">
        <f>VLOOKUP(B1582,Formulas_Majors!A$2:B$1000,2,FALSE)</f>
        <v>Education</v>
      </c>
      <c r="J1582" s="5"/>
      <c r="K1582">
        <f t="shared" si="0"/>
        <v>1</v>
      </c>
      <c r="L1582" s="7">
        <f t="shared" si="1"/>
        <v>0.25</v>
      </c>
      <c r="M1582" s="37"/>
      <c r="N1582" s="37"/>
      <c r="O1582" s="38"/>
      <c r="P1582" s="38"/>
    </row>
    <row r="1583" spans="1:16" ht="15.75" customHeight="1" x14ac:dyDescent="0.75">
      <c r="A1583" s="5" t="s">
        <v>879</v>
      </c>
      <c r="B1583" s="5" t="s">
        <v>286</v>
      </c>
      <c r="C1583" s="5" t="s">
        <v>14</v>
      </c>
      <c r="D1583" s="5" t="s">
        <v>23</v>
      </c>
      <c r="E1583" s="6">
        <v>32</v>
      </c>
      <c r="F1583" s="6">
        <v>16</v>
      </c>
      <c r="G1583" s="6">
        <v>32</v>
      </c>
      <c r="H1583" s="6">
        <v>16</v>
      </c>
      <c r="I1583" s="5" t="str">
        <f>VLOOKUP(B1583,Formulas_Majors!A$2:B$1000,2,FALSE)</f>
        <v>Health</v>
      </c>
      <c r="J1583" s="5"/>
      <c r="K1583">
        <f t="shared" si="0"/>
        <v>0</v>
      </c>
      <c r="L1583" s="7">
        <f t="shared" si="1"/>
        <v>0</v>
      </c>
      <c r="M1583" s="34">
        <f>ROUND(E1583*1/3,)</f>
        <v>11</v>
      </c>
      <c r="N1583" s="34" t="str">
        <f>IF(F1583&gt;M1583,"Above Benchmark","Below Benchmark")</f>
        <v>Above Benchmark</v>
      </c>
      <c r="O1583" s="34">
        <f>ROUND(G1583*1/3,)</f>
        <v>11</v>
      </c>
      <c r="P1583" s="34" t="str">
        <f>IF(H1583&gt;O1583,"Above Benchmark", "Below Benchmark")</f>
        <v>Above Benchmark</v>
      </c>
    </row>
    <row r="1584" spans="1:16" ht="15.75" customHeight="1" x14ac:dyDescent="0.75">
      <c r="A1584" s="5" t="s">
        <v>879</v>
      </c>
      <c r="B1584" s="5" t="s">
        <v>969</v>
      </c>
      <c r="C1584" s="5" t="s">
        <v>18</v>
      </c>
      <c r="D1584" s="5" t="s">
        <v>21</v>
      </c>
      <c r="E1584" s="6">
        <v>149</v>
      </c>
      <c r="F1584" s="6">
        <v>19</v>
      </c>
      <c r="G1584" s="6">
        <v>170</v>
      </c>
      <c r="H1584" s="6">
        <v>29</v>
      </c>
      <c r="I1584" s="5" t="str">
        <f>VLOOKUP(B1584,Formulas_Majors!A$2:B$1000,2,FALSE)</f>
        <v>Performance and Fine Arts</v>
      </c>
      <c r="J1584" s="5"/>
      <c r="K1584">
        <f t="shared" si="0"/>
        <v>21</v>
      </c>
      <c r="L1584" s="7">
        <f t="shared" si="1"/>
        <v>0.14093959731543623</v>
      </c>
      <c r="M1584" s="34">
        <f t="shared" ref="M1584:M1585" si="1062">ROUND(E1584*1/6,)</f>
        <v>25</v>
      </c>
      <c r="N1584" s="34" t="str">
        <f t="shared" ref="N1584:N1585" si="1063">IF(F1584&gt;M1584, "Above Benchmark", "Below Benchmark")</f>
        <v>Below Benchmark</v>
      </c>
      <c r="O1584" s="34">
        <f t="shared" ref="O1584:O1585" si="1064">ROUND(G1584*1/6,)</f>
        <v>28</v>
      </c>
      <c r="P1584" s="34" t="str">
        <f t="shared" ref="P1584:P1585" si="1065">IF(H1584&gt;O1584,"Above Benchmark","Below Benchmark")</f>
        <v>Above Benchmark</v>
      </c>
    </row>
    <row r="1585" spans="1:16" ht="15.75" customHeight="1" x14ac:dyDescent="0.75">
      <c r="A1585" s="5" t="s">
        <v>879</v>
      </c>
      <c r="B1585" s="5" t="s">
        <v>969</v>
      </c>
      <c r="C1585" s="5" t="s">
        <v>18</v>
      </c>
      <c r="D1585" s="5" t="s">
        <v>151</v>
      </c>
      <c r="E1585" s="6">
        <v>28</v>
      </c>
      <c r="F1585" s="6">
        <v>13</v>
      </c>
      <c r="G1585" s="6">
        <v>38</v>
      </c>
      <c r="H1585" s="6">
        <v>14</v>
      </c>
      <c r="I1585" s="5" t="str">
        <f>VLOOKUP(B1585,Formulas_Majors!A$2:B$1000,2,FALSE)</f>
        <v>Performance and Fine Arts</v>
      </c>
      <c r="J1585" s="5"/>
      <c r="K1585">
        <f t="shared" si="0"/>
        <v>10</v>
      </c>
      <c r="L1585" s="7">
        <f t="shared" si="1"/>
        <v>0.35714285714285715</v>
      </c>
      <c r="M1585" s="34">
        <f t="shared" si="1062"/>
        <v>5</v>
      </c>
      <c r="N1585" s="34" t="str">
        <f t="shared" si="1063"/>
        <v>Above Benchmark</v>
      </c>
      <c r="O1585" s="34">
        <f t="shared" si="1064"/>
        <v>6</v>
      </c>
      <c r="P1585" s="34" t="str">
        <f t="shared" si="1065"/>
        <v>Above Benchmark</v>
      </c>
    </row>
    <row r="1586" spans="1:16" ht="15.75" customHeight="1" x14ac:dyDescent="0.75">
      <c r="A1586" s="5" t="s">
        <v>879</v>
      </c>
      <c r="B1586" s="5" t="s">
        <v>969</v>
      </c>
      <c r="C1586" s="5" t="s">
        <v>14</v>
      </c>
      <c r="D1586" s="5" t="s">
        <v>152</v>
      </c>
      <c r="E1586" s="6">
        <v>16</v>
      </c>
      <c r="F1586" s="6">
        <v>8</v>
      </c>
      <c r="G1586" s="6">
        <v>9</v>
      </c>
      <c r="H1586" s="6">
        <v>15</v>
      </c>
      <c r="I1586" s="5" t="str">
        <f>VLOOKUP(B1586,Formulas_Majors!A$2:B$1000,2,FALSE)</f>
        <v>Performance and Fine Arts</v>
      </c>
      <c r="J1586" s="5"/>
      <c r="K1586">
        <f t="shared" si="0"/>
        <v>-7</v>
      </c>
      <c r="L1586" s="7">
        <f t="shared" si="1"/>
        <v>-0.4375</v>
      </c>
      <c r="M1586" s="34">
        <f>ROUND(E1586*1/3,)</f>
        <v>5</v>
      </c>
      <c r="N1586" s="34" t="str">
        <f>IF(F1586&gt;M1586,"Above Benchmark","Below Benchmark")</f>
        <v>Above Benchmark</v>
      </c>
      <c r="O1586" s="34">
        <f>ROUND(G1586*1/3,)</f>
        <v>3</v>
      </c>
      <c r="P1586" s="34" t="str">
        <f>IF(H1586&gt;O1586,"Above Benchmark", "Below Benchmark")</f>
        <v>Above Benchmark</v>
      </c>
    </row>
    <row r="1587" spans="1:16" ht="15.75" customHeight="1" x14ac:dyDescent="0.75">
      <c r="A1587" s="5" t="s">
        <v>879</v>
      </c>
      <c r="B1587" s="5" t="s">
        <v>970</v>
      </c>
      <c r="C1587" s="5" t="s">
        <v>73</v>
      </c>
      <c r="D1587" s="5" t="s">
        <v>154</v>
      </c>
      <c r="E1587" s="6">
        <v>9</v>
      </c>
      <c r="F1587" s="6">
        <v>11</v>
      </c>
      <c r="G1587" s="6">
        <v>9</v>
      </c>
      <c r="H1587" s="6">
        <v>0</v>
      </c>
      <c r="I1587" s="5" t="str">
        <f>VLOOKUP(B1587,Formulas_Majors!A$2:B$1000,2,FALSE)</f>
        <v>Education</v>
      </c>
      <c r="J1587" s="5"/>
      <c r="K1587">
        <f t="shared" si="0"/>
        <v>0</v>
      </c>
      <c r="L1587" s="7">
        <f t="shared" si="1"/>
        <v>0</v>
      </c>
      <c r="M1587" s="37"/>
      <c r="N1587" s="37"/>
      <c r="O1587" s="38"/>
      <c r="P1587" s="38"/>
    </row>
    <row r="1588" spans="1:16" ht="15.75" customHeight="1" x14ac:dyDescent="0.75">
      <c r="A1588" s="5" t="s">
        <v>879</v>
      </c>
      <c r="B1588" s="5" t="s">
        <v>971</v>
      </c>
      <c r="C1588" s="5" t="s">
        <v>14</v>
      </c>
      <c r="D1588" s="5" t="s">
        <v>41</v>
      </c>
      <c r="E1588" s="6">
        <v>7</v>
      </c>
      <c r="F1588" s="6">
        <v>0</v>
      </c>
      <c r="G1588" s="6">
        <v>9</v>
      </c>
      <c r="H1588" s="6">
        <v>0</v>
      </c>
      <c r="I1588" s="5" t="str">
        <f>VLOOKUP(B1588,Formulas_Majors!A$2:B$1000,2,FALSE)</f>
        <v>Education</v>
      </c>
      <c r="J1588" s="5"/>
      <c r="K1588">
        <f t="shared" si="0"/>
        <v>2</v>
      </c>
      <c r="L1588" s="7">
        <f t="shared" si="1"/>
        <v>0.2857142857142857</v>
      </c>
      <c r="M1588" s="34">
        <f>ROUND(E1588*1/3,)</f>
        <v>2</v>
      </c>
      <c r="N1588" s="34" t="str">
        <f>IF(F1588&gt;M1588,"Above Benchmark","Below Benchmark")</f>
        <v>Below Benchmark</v>
      </c>
      <c r="O1588" s="34">
        <f>ROUND(G1588*1/3,)</f>
        <v>3</v>
      </c>
      <c r="P1588" s="34" t="str">
        <f>IF(H1588&gt;O1588,"Above Benchmark", "Below Benchmark")</f>
        <v>Below Benchmark</v>
      </c>
    </row>
    <row r="1589" spans="1:16" ht="15.75" customHeight="1" x14ac:dyDescent="0.75">
      <c r="A1589" s="5" t="s">
        <v>879</v>
      </c>
      <c r="B1589" s="5" t="s">
        <v>972</v>
      </c>
      <c r="C1589" s="5" t="s">
        <v>73</v>
      </c>
      <c r="D1589" s="5" t="s">
        <v>154</v>
      </c>
      <c r="E1589" s="6">
        <v>1</v>
      </c>
      <c r="F1589" s="6">
        <v>2</v>
      </c>
      <c r="G1589" s="6"/>
      <c r="H1589" s="6"/>
      <c r="I1589" s="5" t="str">
        <f>VLOOKUP(B1589,Formulas_Majors!A$2:B$1000,2,FALSE)</f>
        <v>Education</v>
      </c>
      <c r="J1589" s="5"/>
      <c r="K1589">
        <f t="shared" si="0"/>
        <v>-1</v>
      </c>
      <c r="L1589" s="7">
        <f t="shared" si="1"/>
        <v>-1</v>
      </c>
      <c r="M1589" s="37"/>
      <c r="N1589" s="37"/>
      <c r="O1589" s="38"/>
      <c r="P1589" s="38"/>
    </row>
    <row r="1590" spans="1:16" ht="15.75" customHeight="1" x14ac:dyDescent="0.75">
      <c r="A1590" s="5" t="s">
        <v>879</v>
      </c>
      <c r="B1590" s="5" t="s">
        <v>972</v>
      </c>
      <c r="C1590" s="5" t="s">
        <v>14</v>
      </c>
      <c r="D1590" s="5" t="s">
        <v>41</v>
      </c>
      <c r="E1590" s="6">
        <v>41</v>
      </c>
      <c r="F1590" s="6">
        <v>17</v>
      </c>
      <c r="G1590" s="6">
        <v>32</v>
      </c>
      <c r="H1590" s="6">
        <v>16</v>
      </c>
      <c r="I1590" s="5" t="str">
        <f>VLOOKUP(B1590,Formulas_Majors!A$2:B$1000,2,FALSE)</f>
        <v>Education</v>
      </c>
      <c r="J1590" s="5"/>
      <c r="K1590">
        <f t="shared" si="0"/>
        <v>-9</v>
      </c>
      <c r="L1590" s="7">
        <f t="shared" si="1"/>
        <v>-0.21951219512195122</v>
      </c>
      <c r="M1590" s="34">
        <f>ROUND(E1590*1/3,)</f>
        <v>14</v>
      </c>
      <c r="N1590" s="34" t="str">
        <f>IF(F1590&gt;M1590,"Above Benchmark","Below Benchmark")</f>
        <v>Above Benchmark</v>
      </c>
      <c r="O1590" s="34">
        <f>ROUND(G1590*1/3,)</f>
        <v>11</v>
      </c>
      <c r="P1590" s="34" t="str">
        <f>IF(H1590&gt;O1590,"Above Benchmark", "Below Benchmark")</f>
        <v>Above Benchmark</v>
      </c>
    </row>
    <row r="1591" spans="1:16" ht="15.75" customHeight="1" x14ac:dyDescent="0.75">
      <c r="A1591" s="5" t="s">
        <v>879</v>
      </c>
      <c r="B1591" s="5" t="s">
        <v>973</v>
      </c>
      <c r="C1591" s="5" t="s">
        <v>73</v>
      </c>
      <c r="D1591" s="5" t="s">
        <v>158</v>
      </c>
      <c r="E1591" s="6">
        <v>5</v>
      </c>
      <c r="F1591" s="6">
        <v>0</v>
      </c>
      <c r="G1591" s="6">
        <v>5</v>
      </c>
      <c r="H1591" s="6">
        <v>0</v>
      </c>
      <c r="I1591" s="5" t="str">
        <f>VLOOKUP(B1591,Formulas_Majors!A$2:B$1000,2,FALSE)</f>
        <v>Education</v>
      </c>
      <c r="J1591" s="5"/>
      <c r="K1591">
        <f t="shared" si="0"/>
        <v>0</v>
      </c>
      <c r="L1591" s="7">
        <f t="shared" si="1"/>
        <v>0</v>
      </c>
      <c r="M1591" s="37"/>
      <c r="N1591" s="37"/>
      <c r="O1591" s="38"/>
      <c r="P1591" s="38"/>
    </row>
    <row r="1592" spans="1:16" ht="15.75" customHeight="1" x14ac:dyDescent="0.75">
      <c r="A1592" s="5" t="s">
        <v>879</v>
      </c>
      <c r="B1592" s="5" t="s">
        <v>974</v>
      </c>
      <c r="C1592" s="5" t="s">
        <v>18</v>
      </c>
      <c r="D1592" s="5" t="s">
        <v>21</v>
      </c>
      <c r="E1592" s="6">
        <v>28</v>
      </c>
      <c r="F1592" s="6">
        <v>10</v>
      </c>
      <c r="G1592" s="6">
        <v>21</v>
      </c>
      <c r="H1592" s="6">
        <v>8</v>
      </c>
      <c r="I1592" s="5" t="str">
        <f>VLOOKUP(B1592,Formulas_Majors!A$2:B$1000,2,FALSE)</f>
        <v>Performance and Fine Arts</v>
      </c>
      <c r="J1592" s="5"/>
      <c r="K1592">
        <f t="shared" si="0"/>
        <v>-7</v>
      </c>
      <c r="L1592" s="7">
        <f t="shared" si="1"/>
        <v>-0.25</v>
      </c>
      <c r="M1592" s="34">
        <f>ROUND(E1592*1/6,)</f>
        <v>5</v>
      </c>
      <c r="N1592" s="34" t="str">
        <f>IF(F1592&gt;M1592, "Above Benchmark", "Below Benchmark")</f>
        <v>Above Benchmark</v>
      </c>
      <c r="O1592" s="34">
        <f>ROUND(G1592*1/6,)</f>
        <v>4</v>
      </c>
      <c r="P1592" s="34" t="str">
        <f>IF(H1592&gt;O1592,"Above Benchmark","Below Benchmark")</f>
        <v>Above Benchmark</v>
      </c>
    </row>
    <row r="1593" spans="1:16" ht="15.75" customHeight="1" x14ac:dyDescent="0.75">
      <c r="A1593" s="5" t="s">
        <v>879</v>
      </c>
      <c r="B1593" s="5" t="s">
        <v>975</v>
      </c>
      <c r="C1593" s="5" t="s">
        <v>14</v>
      </c>
      <c r="D1593" s="5" t="s">
        <v>23</v>
      </c>
      <c r="E1593" s="6">
        <v>77</v>
      </c>
      <c r="F1593" s="6">
        <v>37</v>
      </c>
      <c r="G1593" s="6">
        <v>68</v>
      </c>
      <c r="H1593" s="6">
        <v>40</v>
      </c>
      <c r="I1593" s="5" t="str">
        <f>VLOOKUP(B1593,Formulas_Majors!A$2:B$1000,2,FALSE)</f>
        <v>Government</v>
      </c>
      <c r="J1593" s="5"/>
      <c r="K1593">
        <f t="shared" si="0"/>
        <v>-9</v>
      </c>
      <c r="L1593" s="7">
        <f t="shared" si="1"/>
        <v>-0.11688311688311688</v>
      </c>
      <c r="M1593" s="34">
        <f>ROUND(E1593*1/3,)</f>
        <v>26</v>
      </c>
      <c r="N1593" s="34" t="str">
        <f>IF(F1593&gt;M1593,"Above Benchmark","Below Benchmark")</f>
        <v>Above Benchmark</v>
      </c>
      <c r="O1593" s="34">
        <f>ROUND(G1593*1/3,)</f>
        <v>23</v>
      </c>
      <c r="P1593" s="34" t="str">
        <f>IF(H1593&gt;O1593,"Above Benchmark", "Below Benchmark")</f>
        <v>Above Benchmark</v>
      </c>
    </row>
    <row r="1594" spans="1:16" ht="15.75" customHeight="1" x14ac:dyDescent="0.75">
      <c r="A1594" s="5" t="s">
        <v>879</v>
      </c>
      <c r="B1594" s="5" t="s">
        <v>432</v>
      </c>
      <c r="C1594" s="5" t="s">
        <v>18</v>
      </c>
      <c r="D1594" s="5" t="s">
        <v>21</v>
      </c>
      <c r="E1594" s="6">
        <v>96</v>
      </c>
      <c r="F1594" s="6">
        <v>24</v>
      </c>
      <c r="G1594" s="6">
        <v>106</v>
      </c>
      <c r="H1594" s="6">
        <v>27</v>
      </c>
      <c r="I1594" s="5" t="str">
        <f>VLOOKUP(B1594,Formulas_Majors!A$2:B$1000,2,FALSE)</f>
        <v>Government</v>
      </c>
      <c r="J1594" s="5"/>
      <c r="K1594">
        <f t="shared" si="0"/>
        <v>10</v>
      </c>
      <c r="L1594" s="7">
        <f t="shared" si="1"/>
        <v>0.10416666666666667</v>
      </c>
      <c r="M1594" s="34">
        <f t="shared" ref="M1594:M1596" si="1066">ROUND(E1594*1/6,)</f>
        <v>16</v>
      </c>
      <c r="N1594" s="34" t="str">
        <f t="shared" ref="N1594:N1596" si="1067">IF(F1594&gt;M1594, "Above Benchmark", "Below Benchmark")</f>
        <v>Above Benchmark</v>
      </c>
      <c r="O1594" s="34">
        <f t="shared" ref="O1594:O1596" si="1068">ROUND(G1594*1/6,)</f>
        <v>18</v>
      </c>
      <c r="P1594" s="34" t="str">
        <f t="shared" ref="P1594:P1596" si="1069">IF(H1594&gt;O1594,"Above Benchmark","Below Benchmark")</f>
        <v>Above Benchmark</v>
      </c>
    </row>
    <row r="1595" spans="1:16" ht="15.75" customHeight="1" x14ac:dyDescent="0.75">
      <c r="A1595" s="5" t="s">
        <v>879</v>
      </c>
      <c r="B1595" s="5" t="s">
        <v>976</v>
      </c>
      <c r="C1595" s="5" t="s">
        <v>18</v>
      </c>
      <c r="D1595" s="5" t="s">
        <v>21</v>
      </c>
      <c r="E1595" s="6">
        <v>3</v>
      </c>
      <c r="F1595" s="6">
        <v>0</v>
      </c>
      <c r="G1595" s="6">
        <v>1</v>
      </c>
      <c r="H1595" s="6">
        <v>0</v>
      </c>
      <c r="I1595" s="5" t="str">
        <f>VLOOKUP(B1595,Formulas_Majors!A$2:B$1000,2,FALSE)</f>
        <v>Education</v>
      </c>
      <c r="J1595" s="5"/>
      <c r="K1595">
        <f t="shared" si="0"/>
        <v>-2</v>
      </c>
      <c r="L1595" s="7">
        <f t="shared" si="1"/>
        <v>-0.66666666666666663</v>
      </c>
      <c r="M1595" s="34">
        <f t="shared" si="1066"/>
        <v>1</v>
      </c>
      <c r="N1595" s="34" t="str">
        <f t="shared" si="1067"/>
        <v>Below Benchmark</v>
      </c>
      <c r="O1595" s="34">
        <f t="shared" si="1068"/>
        <v>0</v>
      </c>
      <c r="P1595" s="34" t="str">
        <f t="shared" si="1069"/>
        <v>Below Benchmark</v>
      </c>
    </row>
    <row r="1596" spans="1:16" ht="15.75" customHeight="1" x14ac:dyDescent="0.75">
      <c r="A1596" s="5" t="s">
        <v>879</v>
      </c>
      <c r="B1596" s="5" t="s">
        <v>622</v>
      </c>
      <c r="C1596" s="5" t="s">
        <v>18</v>
      </c>
      <c r="D1596" s="5" t="s">
        <v>21</v>
      </c>
      <c r="E1596" s="6">
        <v>17</v>
      </c>
      <c r="F1596" s="6">
        <v>1</v>
      </c>
      <c r="G1596" s="6">
        <v>12</v>
      </c>
      <c r="H1596" s="6">
        <v>7</v>
      </c>
      <c r="I1596" s="5" t="str">
        <f>VLOOKUP(B1596,Formulas_Majors!A$2:B$1000,2,FALSE)</f>
        <v>Liberal Arts</v>
      </c>
      <c r="J1596" s="5"/>
      <c r="K1596">
        <f t="shared" si="0"/>
        <v>-5</v>
      </c>
      <c r="L1596" s="7">
        <f t="shared" si="1"/>
        <v>-0.29411764705882354</v>
      </c>
      <c r="M1596" s="34">
        <f t="shared" si="1066"/>
        <v>3</v>
      </c>
      <c r="N1596" s="34" t="str">
        <f t="shared" si="1067"/>
        <v>Below Benchmark</v>
      </c>
      <c r="O1596" s="34">
        <f t="shared" si="1068"/>
        <v>2</v>
      </c>
      <c r="P1596" s="34" t="str">
        <f t="shared" si="1069"/>
        <v>Above Benchmark</v>
      </c>
    </row>
    <row r="1597" spans="1:16" ht="15.75" customHeight="1" x14ac:dyDescent="0.75">
      <c r="A1597" s="5" t="s">
        <v>977</v>
      </c>
      <c r="B1597" s="5" t="s">
        <v>17</v>
      </c>
      <c r="C1597" s="5" t="s">
        <v>71</v>
      </c>
      <c r="D1597" s="5" t="s">
        <v>72</v>
      </c>
      <c r="E1597" s="6">
        <v>283</v>
      </c>
      <c r="F1597" s="6">
        <v>65</v>
      </c>
      <c r="G1597" s="6">
        <v>277</v>
      </c>
      <c r="H1597" s="6">
        <v>61</v>
      </c>
      <c r="I1597" s="5" t="str">
        <f>VLOOKUP(B1597,Formulas_Majors!A$2:B$1000,2,FALSE)</f>
        <v>Finance/Accounting</v>
      </c>
      <c r="J1597" s="5"/>
      <c r="K1597">
        <f t="shared" si="0"/>
        <v>-6</v>
      </c>
      <c r="L1597" s="7">
        <f t="shared" si="1"/>
        <v>-2.1201413427561839E-2</v>
      </c>
      <c r="M1597" s="34">
        <f t="shared" ref="M1597:M1605" si="1070">ROUND(E1597*1/3,)</f>
        <v>94</v>
      </c>
      <c r="N1597" s="34" t="str">
        <f t="shared" ref="N1597:N1605" si="1071">IF(F1597&gt;M1597,"Above Benchmark","Below Benchmark")</f>
        <v>Below Benchmark</v>
      </c>
      <c r="O1597" s="34">
        <f t="shared" ref="O1597:O1605" si="1072">ROUND(G1597*1/3,)</f>
        <v>92</v>
      </c>
      <c r="P1597" s="34" t="str">
        <f t="shared" ref="P1597:P1605" si="1073">IF(H1597&gt;O1597,"Above Benchmark", "Below Benchmark")</f>
        <v>Below Benchmark</v>
      </c>
    </row>
    <row r="1598" spans="1:16" ht="15.75" customHeight="1" x14ac:dyDescent="0.75">
      <c r="A1598" s="5" t="s">
        <v>977</v>
      </c>
      <c r="B1598" s="5" t="s">
        <v>75</v>
      </c>
      <c r="C1598" s="5" t="s">
        <v>71</v>
      </c>
      <c r="D1598" s="5" t="s">
        <v>76</v>
      </c>
      <c r="E1598" s="6">
        <v>22</v>
      </c>
      <c r="F1598" s="6">
        <v>9</v>
      </c>
      <c r="G1598" s="6">
        <v>30</v>
      </c>
      <c r="H1598" s="6">
        <v>7</v>
      </c>
      <c r="I1598" s="5" t="str">
        <f>VLOOKUP(B1598,Formulas_Majors!A$2:B$1000,2,FALSE)</f>
        <v>Finance/Accounting</v>
      </c>
      <c r="J1598" s="5"/>
      <c r="K1598">
        <f t="shared" si="0"/>
        <v>8</v>
      </c>
      <c r="L1598" s="7">
        <f t="shared" si="1"/>
        <v>0.36363636363636365</v>
      </c>
      <c r="M1598" s="34">
        <f t="shared" si="1070"/>
        <v>7</v>
      </c>
      <c r="N1598" s="34" t="str">
        <f t="shared" si="1071"/>
        <v>Above Benchmark</v>
      </c>
      <c r="O1598" s="34">
        <f t="shared" si="1072"/>
        <v>10</v>
      </c>
      <c r="P1598" s="34" t="str">
        <f t="shared" si="1073"/>
        <v>Below Benchmark</v>
      </c>
    </row>
    <row r="1599" spans="1:16" ht="15.75" customHeight="1" x14ac:dyDescent="0.75">
      <c r="A1599" s="5" t="s">
        <v>977</v>
      </c>
      <c r="B1599" s="5" t="s">
        <v>815</v>
      </c>
      <c r="C1599" s="5" t="s">
        <v>71</v>
      </c>
      <c r="D1599" s="5" t="s">
        <v>72</v>
      </c>
      <c r="E1599" s="6">
        <v>128</v>
      </c>
      <c r="F1599" s="6">
        <v>9</v>
      </c>
      <c r="G1599" s="6">
        <v>136</v>
      </c>
      <c r="H1599" s="6">
        <v>20</v>
      </c>
      <c r="I1599" s="5" t="str">
        <f>VLOOKUP(B1599,Formulas_Majors!A$2:B$1000,2,FALSE)</f>
        <v>Architecture/MEC Engineering/Construction</v>
      </c>
      <c r="J1599" s="5"/>
      <c r="K1599">
        <f t="shared" si="0"/>
        <v>8</v>
      </c>
      <c r="L1599" s="7">
        <f t="shared" si="1"/>
        <v>6.25E-2</v>
      </c>
      <c r="M1599" s="34">
        <f t="shared" si="1070"/>
        <v>43</v>
      </c>
      <c r="N1599" s="34" t="str">
        <f t="shared" si="1071"/>
        <v>Below Benchmark</v>
      </c>
      <c r="O1599" s="34">
        <f t="shared" si="1072"/>
        <v>45</v>
      </c>
      <c r="P1599" s="34" t="str">
        <f t="shared" si="1073"/>
        <v>Below Benchmark</v>
      </c>
    </row>
    <row r="1600" spans="1:16" ht="15.75" customHeight="1" x14ac:dyDescent="0.75">
      <c r="A1600" s="5" t="s">
        <v>977</v>
      </c>
      <c r="B1600" s="5" t="s">
        <v>150</v>
      </c>
      <c r="C1600" s="5" t="s">
        <v>71</v>
      </c>
      <c r="D1600" s="5" t="s">
        <v>76</v>
      </c>
      <c r="E1600" s="6">
        <v>193</v>
      </c>
      <c r="F1600" s="6">
        <v>33</v>
      </c>
      <c r="G1600" s="6">
        <v>185</v>
      </c>
      <c r="H1600" s="6">
        <v>46</v>
      </c>
      <c r="I1600" s="5" t="str">
        <f>VLOOKUP(B1600,Formulas_Majors!A$2:B$1000,2,FALSE)</f>
        <v>Performance and Fine Arts</v>
      </c>
      <c r="J1600" s="5"/>
      <c r="K1600">
        <f t="shared" si="0"/>
        <v>-8</v>
      </c>
      <c r="L1600" s="7">
        <f t="shared" si="1"/>
        <v>-4.145077720207254E-2</v>
      </c>
      <c r="M1600" s="34">
        <f t="shared" si="1070"/>
        <v>64</v>
      </c>
      <c r="N1600" s="34" t="str">
        <f t="shared" si="1071"/>
        <v>Below Benchmark</v>
      </c>
      <c r="O1600" s="34">
        <f t="shared" si="1072"/>
        <v>62</v>
      </c>
      <c r="P1600" s="34" t="str">
        <f t="shared" si="1073"/>
        <v>Below Benchmark</v>
      </c>
    </row>
    <row r="1601" spans="1:16" ht="15.75" customHeight="1" x14ac:dyDescent="0.75">
      <c r="A1601" s="5" t="s">
        <v>977</v>
      </c>
      <c r="B1601" s="5" t="s">
        <v>81</v>
      </c>
      <c r="C1601" s="5" t="s">
        <v>71</v>
      </c>
      <c r="D1601" s="5" t="s">
        <v>76</v>
      </c>
      <c r="E1601" s="6">
        <v>63</v>
      </c>
      <c r="F1601" s="6">
        <v>3</v>
      </c>
      <c r="G1601" s="6">
        <v>53</v>
      </c>
      <c r="H1601" s="6">
        <v>8</v>
      </c>
      <c r="I1601" s="5" t="str">
        <f>VLOOKUP(B1601,Formulas_Majors!A$2:B$1000,2,FALSE)</f>
        <v>Natural Sciences</v>
      </c>
      <c r="J1601" s="5"/>
      <c r="K1601">
        <f t="shared" si="0"/>
        <v>-10</v>
      </c>
      <c r="L1601" s="7">
        <f t="shared" si="1"/>
        <v>-0.15873015873015872</v>
      </c>
      <c r="M1601" s="34">
        <f t="shared" si="1070"/>
        <v>21</v>
      </c>
      <c r="N1601" s="34" t="str">
        <f t="shared" si="1071"/>
        <v>Below Benchmark</v>
      </c>
      <c r="O1601" s="34">
        <f t="shared" si="1072"/>
        <v>18</v>
      </c>
      <c r="P1601" s="34" t="str">
        <f t="shared" si="1073"/>
        <v>Below Benchmark</v>
      </c>
    </row>
    <row r="1602" spans="1:16" ht="15.75" customHeight="1" x14ac:dyDescent="0.75">
      <c r="A1602" s="5" t="s">
        <v>977</v>
      </c>
      <c r="B1602" s="5" t="s">
        <v>82</v>
      </c>
      <c r="C1602" s="5" t="s">
        <v>71</v>
      </c>
      <c r="D1602" s="5" t="s">
        <v>76</v>
      </c>
      <c r="E1602" s="6">
        <v>1385</v>
      </c>
      <c r="F1602" s="6">
        <v>388</v>
      </c>
      <c r="G1602" s="6">
        <v>1204</v>
      </c>
      <c r="H1602" s="6">
        <v>325</v>
      </c>
      <c r="I1602" s="5" t="str">
        <f>VLOOKUP(B1602,Formulas_Majors!A$2:B$1000,2,FALSE)</f>
        <v>Business-Other</v>
      </c>
      <c r="J1602" s="5"/>
      <c r="K1602">
        <f t="shared" si="0"/>
        <v>-181</v>
      </c>
      <c r="L1602" s="7">
        <f t="shared" si="1"/>
        <v>-0.13068592057761733</v>
      </c>
      <c r="M1602" s="34">
        <f t="shared" si="1070"/>
        <v>462</v>
      </c>
      <c r="N1602" s="34" t="str">
        <f t="shared" si="1071"/>
        <v>Below Benchmark</v>
      </c>
      <c r="O1602" s="34">
        <f t="shared" si="1072"/>
        <v>401</v>
      </c>
      <c r="P1602" s="34" t="str">
        <f t="shared" si="1073"/>
        <v>Below Benchmark</v>
      </c>
    </row>
    <row r="1603" spans="1:16" ht="15.75" customHeight="1" x14ac:dyDescent="0.75">
      <c r="A1603" s="5" t="s">
        <v>977</v>
      </c>
      <c r="B1603" s="5" t="s">
        <v>164</v>
      </c>
      <c r="C1603" s="5" t="s">
        <v>71</v>
      </c>
      <c r="D1603" s="5" t="s">
        <v>76</v>
      </c>
      <c r="E1603" s="6">
        <v>49</v>
      </c>
      <c r="F1603" s="6">
        <v>4</v>
      </c>
      <c r="G1603" s="6">
        <v>44</v>
      </c>
      <c r="H1603" s="6">
        <v>5</v>
      </c>
      <c r="I1603" s="5" t="str">
        <f>VLOOKUP(B1603,Formulas_Majors!A$2:B$1000,2,FALSE)</f>
        <v>Natural Sciences</v>
      </c>
      <c r="J1603" s="5"/>
      <c r="K1603">
        <f t="shared" si="0"/>
        <v>-5</v>
      </c>
      <c r="L1603" s="7">
        <f t="shared" si="1"/>
        <v>-0.10204081632653061</v>
      </c>
      <c r="M1603" s="34">
        <f t="shared" si="1070"/>
        <v>16</v>
      </c>
      <c r="N1603" s="34" t="str">
        <f t="shared" si="1071"/>
        <v>Below Benchmark</v>
      </c>
      <c r="O1603" s="34">
        <f t="shared" si="1072"/>
        <v>15</v>
      </c>
      <c r="P1603" s="34" t="str">
        <f t="shared" si="1073"/>
        <v>Below Benchmark</v>
      </c>
    </row>
    <row r="1604" spans="1:16" ht="15.75" customHeight="1" x14ac:dyDescent="0.75">
      <c r="A1604" s="5" t="s">
        <v>977</v>
      </c>
      <c r="B1604" s="5" t="s">
        <v>824</v>
      </c>
      <c r="C1604" s="5" t="s">
        <v>71</v>
      </c>
      <c r="D1604" s="5" t="s">
        <v>72</v>
      </c>
      <c r="E1604" s="6">
        <v>257</v>
      </c>
      <c r="F1604" s="6">
        <v>25</v>
      </c>
      <c r="G1604" s="6">
        <v>233</v>
      </c>
      <c r="H1604" s="6">
        <v>34</v>
      </c>
      <c r="I1604" s="5" t="str">
        <f>VLOOKUP(B1604,Formulas_Majors!A$2:B$1000,2,FALSE)</f>
        <v>Tech</v>
      </c>
      <c r="J1604" s="5"/>
      <c r="K1604">
        <f t="shared" si="0"/>
        <v>-24</v>
      </c>
      <c r="L1604" s="7">
        <f t="shared" si="1"/>
        <v>-9.3385214007782102E-2</v>
      </c>
      <c r="M1604" s="34">
        <f t="shared" si="1070"/>
        <v>86</v>
      </c>
      <c r="N1604" s="34" t="str">
        <f t="shared" si="1071"/>
        <v>Below Benchmark</v>
      </c>
      <c r="O1604" s="34">
        <f t="shared" si="1072"/>
        <v>78</v>
      </c>
      <c r="P1604" s="34" t="str">
        <f t="shared" si="1073"/>
        <v>Below Benchmark</v>
      </c>
    </row>
    <row r="1605" spans="1:16" ht="15.75" customHeight="1" x14ac:dyDescent="0.75">
      <c r="A1605" s="5" t="s">
        <v>977</v>
      </c>
      <c r="B1605" s="5" t="s">
        <v>29</v>
      </c>
      <c r="C1605" s="5" t="s">
        <v>71</v>
      </c>
      <c r="D1605" s="5" t="s">
        <v>72</v>
      </c>
      <c r="E1605" s="6">
        <v>228</v>
      </c>
      <c r="F1605" s="6">
        <v>50</v>
      </c>
      <c r="G1605" s="6">
        <v>182</v>
      </c>
      <c r="H1605" s="6">
        <v>37</v>
      </c>
      <c r="I1605" s="5" t="str">
        <f>VLOOKUP(B1605,Formulas_Majors!A$2:B$1000,2,FALSE)</f>
        <v>Tech</v>
      </c>
      <c r="J1605" s="5"/>
      <c r="K1605">
        <f t="shared" si="0"/>
        <v>-46</v>
      </c>
      <c r="L1605" s="7">
        <f t="shared" si="1"/>
        <v>-0.20175438596491227</v>
      </c>
      <c r="M1605" s="34">
        <f t="shared" si="1070"/>
        <v>76</v>
      </c>
      <c r="N1605" s="34" t="str">
        <f t="shared" si="1071"/>
        <v>Below Benchmark</v>
      </c>
      <c r="O1605" s="34">
        <f t="shared" si="1072"/>
        <v>61</v>
      </c>
      <c r="P1605" s="34" t="str">
        <f t="shared" si="1073"/>
        <v>Below Benchmark</v>
      </c>
    </row>
    <row r="1606" spans="1:16" ht="15.75" customHeight="1" x14ac:dyDescent="0.75">
      <c r="A1606" s="5" t="s">
        <v>977</v>
      </c>
      <c r="B1606" s="5" t="s">
        <v>29</v>
      </c>
      <c r="C1606" s="5" t="s">
        <v>73</v>
      </c>
      <c r="D1606" s="5" t="s">
        <v>74</v>
      </c>
      <c r="E1606" s="6">
        <v>4</v>
      </c>
      <c r="F1606" s="6">
        <v>3</v>
      </c>
      <c r="G1606" s="6">
        <v>7</v>
      </c>
      <c r="H1606" s="6">
        <v>1</v>
      </c>
      <c r="I1606" s="5" t="str">
        <f>VLOOKUP(B1606,Formulas_Majors!A$2:B$1000,2,FALSE)</f>
        <v>Tech</v>
      </c>
      <c r="J1606" s="5"/>
      <c r="K1606">
        <f t="shared" si="0"/>
        <v>3</v>
      </c>
      <c r="L1606" s="7">
        <f t="shared" si="1"/>
        <v>0.75</v>
      </c>
      <c r="M1606" s="37"/>
      <c r="N1606" s="37"/>
      <c r="O1606" s="38"/>
      <c r="P1606" s="38"/>
    </row>
    <row r="1607" spans="1:16" ht="15.75" customHeight="1" x14ac:dyDescent="0.75">
      <c r="A1607" s="5" t="s">
        <v>977</v>
      </c>
      <c r="B1607" s="5" t="s">
        <v>627</v>
      </c>
      <c r="C1607" s="5" t="s">
        <v>71</v>
      </c>
      <c r="D1607" s="5" t="s">
        <v>76</v>
      </c>
      <c r="E1607" s="6">
        <v>237</v>
      </c>
      <c r="F1607" s="6">
        <v>5</v>
      </c>
      <c r="G1607" s="6">
        <v>366</v>
      </c>
      <c r="H1607" s="6">
        <v>20</v>
      </c>
      <c r="I1607" s="5" t="str">
        <f>VLOOKUP(B1607,Formulas_Majors!A$2:B$1000,2,FALSE)</f>
        <v>Tech</v>
      </c>
      <c r="J1607" s="5"/>
      <c r="K1607">
        <f t="shared" si="0"/>
        <v>129</v>
      </c>
      <c r="L1607" s="7">
        <f t="shared" si="1"/>
        <v>0.54430379746835444</v>
      </c>
      <c r="M1607" s="34">
        <f t="shared" ref="M1607:M1614" si="1074">ROUND(E1607*1/3,)</f>
        <v>79</v>
      </c>
      <c r="N1607" s="34" t="str">
        <f t="shared" ref="N1607:N1614" si="1075">IF(F1607&gt;M1607,"Above Benchmark","Below Benchmark")</f>
        <v>Below Benchmark</v>
      </c>
      <c r="O1607" s="34">
        <f t="shared" ref="O1607:O1614" si="1076">ROUND(G1607*1/3,)</f>
        <v>122</v>
      </c>
      <c r="P1607" s="34" t="str">
        <f t="shared" ref="P1607:P1614" si="1077">IF(H1607&gt;O1607,"Above Benchmark", "Below Benchmark")</f>
        <v>Below Benchmark</v>
      </c>
    </row>
    <row r="1608" spans="1:16" ht="15.75" customHeight="1" x14ac:dyDescent="0.75">
      <c r="A1608" s="5" t="s">
        <v>977</v>
      </c>
      <c r="B1608" s="5" t="s">
        <v>89</v>
      </c>
      <c r="C1608" s="5" t="s">
        <v>71</v>
      </c>
      <c r="D1608" s="5" t="s">
        <v>76</v>
      </c>
      <c r="E1608" s="6">
        <v>1287</v>
      </c>
      <c r="F1608" s="6">
        <v>218</v>
      </c>
      <c r="G1608" s="6">
        <v>1221</v>
      </c>
      <c r="H1608" s="6">
        <v>243</v>
      </c>
      <c r="I1608" s="5" t="str">
        <f>VLOOKUP(B1608,Formulas_Majors!A$2:B$1000,2,FALSE)</f>
        <v>Criminal Justice</v>
      </c>
      <c r="J1608" s="5"/>
      <c r="K1608">
        <f t="shared" si="0"/>
        <v>-66</v>
      </c>
      <c r="L1608" s="7">
        <f t="shared" si="1"/>
        <v>-5.128205128205128E-2</v>
      </c>
      <c r="M1608" s="34">
        <f t="shared" si="1074"/>
        <v>429</v>
      </c>
      <c r="N1608" s="34" t="str">
        <f t="shared" si="1075"/>
        <v>Below Benchmark</v>
      </c>
      <c r="O1608" s="34">
        <f t="shared" si="1076"/>
        <v>407</v>
      </c>
      <c r="P1608" s="34" t="str">
        <f t="shared" si="1077"/>
        <v>Below Benchmark</v>
      </c>
    </row>
    <row r="1609" spans="1:16" ht="15.75" customHeight="1" x14ac:dyDescent="0.75">
      <c r="A1609" s="5" t="s">
        <v>977</v>
      </c>
      <c r="B1609" s="5" t="s">
        <v>502</v>
      </c>
      <c r="C1609" s="5" t="s">
        <v>71</v>
      </c>
      <c r="D1609" s="5" t="s">
        <v>76</v>
      </c>
      <c r="E1609" s="6">
        <v>35</v>
      </c>
      <c r="F1609" s="6">
        <v>4</v>
      </c>
      <c r="G1609" s="6">
        <v>40</v>
      </c>
      <c r="H1609" s="6">
        <v>7</v>
      </c>
      <c r="I1609" s="5" t="str">
        <f>VLOOKUP(B1609,Formulas_Majors!A$2:B$1000,2,FALSE)</f>
        <v>Performance and Fine Arts</v>
      </c>
      <c r="J1609" s="5"/>
      <c r="K1609">
        <f t="shared" si="0"/>
        <v>5</v>
      </c>
      <c r="L1609" s="7">
        <f t="shared" si="1"/>
        <v>0.14285714285714285</v>
      </c>
      <c r="M1609" s="34">
        <f t="shared" si="1074"/>
        <v>12</v>
      </c>
      <c r="N1609" s="34" t="str">
        <f t="shared" si="1075"/>
        <v>Below Benchmark</v>
      </c>
      <c r="O1609" s="34">
        <f t="shared" si="1076"/>
        <v>13</v>
      </c>
      <c r="P1609" s="34" t="str">
        <f t="shared" si="1077"/>
        <v>Below Benchmark</v>
      </c>
    </row>
    <row r="1610" spans="1:16" ht="15.75" customHeight="1" x14ac:dyDescent="0.75">
      <c r="A1610" s="5" t="s">
        <v>977</v>
      </c>
      <c r="B1610" s="5" t="s">
        <v>978</v>
      </c>
      <c r="C1610" s="5" t="s">
        <v>71</v>
      </c>
      <c r="D1610" s="5" t="s">
        <v>76</v>
      </c>
      <c r="E1610" s="6">
        <v>332</v>
      </c>
      <c r="F1610" s="6">
        <v>57</v>
      </c>
      <c r="G1610" s="6">
        <v>334</v>
      </c>
      <c r="H1610" s="6">
        <v>61</v>
      </c>
      <c r="I1610" s="5" t="str">
        <f>VLOOKUP(B1610,Formulas_Majors!A$2:B$1000,2,FALSE)</f>
        <v>Communications/Media</v>
      </c>
      <c r="J1610" s="5"/>
      <c r="K1610">
        <f t="shared" si="0"/>
        <v>2</v>
      </c>
      <c r="L1610" s="7">
        <f t="shared" si="1"/>
        <v>6.024096385542169E-3</v>
      </c>
      <c r="M1610" s="34">
        <f t="shared" si="1074"/>
        <v>111</v>
      </c>
      <c r="N1610" s="34" t="str">
        <f t="shared" si="1075"/>
        <v>Below Benchmark</v>
      </c>
      <c r="O1610" s="34">
        <f t="shared" si="1076"/>
        <v>111</v>
      </c>
      <c r="P1610" s="34" t="str">
        <f t="shared" si="1077"/>
        <v>Below Benchmark</v>
      </c>
    </row>
    <row r="1611" spans="1:16" ht="15.75" customHeight="1" x14ac:dyDescent="0.75">
      <c r="A1611" s="5" t="s">
        <v>977</v>
      </c>
      <c r="B1611" s="5" t="s">
        <v>979</v>
      </c>
      <c r="C1611" s="5" t="s">
        <v>71</v>
      </c>
      <c r="D1611" s="5" t="s">
        <v>72</v>
      </c>
      <c r="E1611" s="6">
        <v>173</v>
      </c>
      <c r="F1611" s="6">
        <v>16</v>
      </c>
      <c r="G1611" s="6">
        <v>160</v>
      </c>
      <c r="H1611" s="6">
        <v>20</v>
      </c>
      <c r="I1611" s="5" t="str">
        <f>VLOOKUP(B1611,Formulas_Majors!A$2:B$1000,2,FALSE)</f>
        <v>Engineering - Other</v>
      </c>
      <c r="J1611" s="5"/>
      <c r="K1611">
        <f t="shared" si="0"/>
        <v>-13</v>
      </c>
      <c r="L1611" s="7">
        <f t="shared" si="1"/>
        <v>-7.5144508670520235E-2</v>
      </c>
      <c r="M1611" s="34">
        <f t="shared" si="1074"/>
        <v>58</v>
      </c>
      <c r="N1611" s="34" t="str">
        <f t="shared" si="1075"/>
        <v>Below Benchmark</v>
      </c>
      <c r="O1611" s="34">
        <f t="shared" si="1076"/>
        <v>53</v>
      </c>
      <c r="P1611" s="34" t="str">
        <f t="shared" si="1077"/>
        <v>Below Benchmark</v>
      </c>
    </row>
    <row r="1612" spans="1:16" ht="15.75" customHeight="1" x14ac:dyDescent="0.75">
      <c r="A1612" s="5" t="s">
        <v>977</v>
      </c>
      <c r="B1612" s="5" t="s">
        <v>91</v>
      </c>
      <c r="C1612" s="5" t="s">
        <v>71</v>
      </c>
      <c r="D1612" s="5" t="s">
        <v>76</v>
      </c>
      <c r="E1612" s="6">
        <v>224</v>
      </c>
      <c r="F1612" s="6">
        <v>13</v>
      </c>
      <c r="G1612" s="6">
        <v>186</v>
      </c>
      <c r="H1612" s="6">
        <v>18</v>
      </c>
      <c r="I1612" s="5" t="str">
        <f>VLOOKUP(B1612,Formulas_Majors!A$2:B$1000,2,FALSE)</f>
        <v>Architecture/MEC Engineering/Construction</v>
      </c>
      <c r="J1612" s="5"/>
      <c r="K1612">
        <f t="shared" si="0"/>
        <v>-38</v>
      </c>
      <c r="L1612" s="7">
        <f t="shared" si="1"/>
        <v>-0.16964285714285715</v>
      </c>
      <c r="M1612" s="34">
        <f t="shared" si="1074"/>
        <v>75</v>
      </c>
      <c r="N1612" s="34" t="str">
        <f t="shared" si="1075"/>
        <v>Below Benchmark</v>
      </c>
      <c r="O1612" s="34">
        <f t="shared" si="1076"/>
        <v>62</v>
      </c>
      <c r="P1612" s="34" t="str">
        <f t="shared" si="1077"/>
        <v>Below Benchmark</v>
      </c>
    </row>
    <row r="1613" spans="1:16" ht="15.75" customHeight="1" x14ac:dyDescent="0.75">
      <c r="A1613" s="5" t="s">
        <v>977</v>
      </c>
      <c r="B1613" s="5" t="s">
        <v>980</v>
      </c>
      <c r="C1613" s="5" t="s">
        <v>71</v>
      </c>
      <c r="D1613" s="5" t="s">
        <v>76</v>
      </c>
      <c r="E1613" s="6">
        <v>3</v>
      </c>
      <c r="F1613" s="6">
        <v>0</v>
      </c>
      <c r="G1613" s="6">
        <v>0</v>
      </c>
      <c r="H1613" s="6">
        <v>0</v>
      </c>
      <c r="I1613" s="5" t="str">
        <f>VLOOKUP(B1613,Formulas_Majors!A$2:B$1000,2,FALSE)</f>
        <v>Natural Sciences</v>
      </c>
      <c r="J1613" s="5"/>
      <c r="K1613">
        <f t="shared" si="0"/>
        <v>-3</v>
      </c>
      <c r="L1613" s="7">
        <f t="shared" si="1"/>
        <v>-1</v>
      </c>
      <c r="M1613" s="34">
        <f t="shared" si="1074"/>
        <v>1</v>
      </c>
      <c r="N1613" s="34" t="str">
        <f t="shared" si="1075"/>
        <v>Below Benchmark</v>
      </c>
      <c r="O1613" s="34">
        <f t="shared" si="1076"/>
        <v>0</v>
      </c>
      <c r="P1613" s="34" t="str">
        <f t="shared" si="1077"/>
        <v>Below Benchmark</v>
      </c>
    </row>
    <row r="1614" spans="1:16" ht="15.75" customHeight="1" x14ac:dyDescent="0.75">
      <c r="A1614" s="5" t="s">
        <v>977</v>
      </c>
      <c r="B1614" s="5" t="s">
        <v>723</v>
      </c>
      <c r="C1614" s="5" t="s">
        <v>71</v>
      </c>
      <c r="D1614" s="5" t="s">
        <v>76</v>
      </c>
      <c r="E1614" s="6">
        <v>35</v>
      </c>
      <c r="F1614" s="6">
        <v>1</v>
      </c>
      <c r="G1614" s="6">
        <v>30</v>
      </c>
      <c r="H1614" s="6">
        <v>2</v>
      </c>
      <c r="I1614" s="5" t="str">
        <f>VLOOKUP(B1614,Formulas_Majors!A$2:B$1000,2,FALSE)</f>
        <v>Natural Sciences</v>
      </c>
      <c r="J1614" s="5"/>
      <c r="K1614">
        <f t="shared" si="0"/>
        <v>-5</v>
      </c>
      <c r="L1614" s="7">
        <f t="shared" si="1"/>
        <v>-0.14285714285714285</v>
      </c>
      <c r="M1614" s="34">
        <f t="shared" si="1074"/>
        <v>12</v>
      </c>
      <c r="N1614" s="34" t="str">
        <f t="shared" si="1075"/>
        <v>Below Benchmark</v>
      </c>
      <c r="O1614" s="34">
        <f t="shared" si="1076"/>
        <v>10</v>
      </c>
      <c r="P1614" s="34" t="str">
        <f t="shared" si="1077"/>
        <v>Below Benchmark</v>
      </c>
    </row>
    <row r="1615" spans="1:16" ht="15.75" customHeight="1" x14ac:dyDescent="0.75">
      <c r="A1615" s="5" t="s">
        <v>977</v>
      </c>
      <c r="B1615" s="5" t="s">
        <v>981</v>
      </c>
      <c r="C1615" s="5" t="s">
        <v>73</v>
      </c>
      <c r="D1615" s="5" t="s">
        <v>74</v>
      </c>
      <c r="E1615" s="6">
        <v>9</v>
      </c>
      <c r="F1615" s="6">
        <v>2</v>
      </c>
      <c r="G1615" s="6">
        <v>6</v>
      </c>
      <c r="H1615" s="6">
        <v>2</v>
      </c>
      <c r="I1615" s="5" t="str">
        <f>VLOOKUP(B1615,Formulas_Majors!A$2:B$1000,2,FALSE)</f>
        <v>Health</v>
      </c>
      <c r="J1615" s="5"/>
      <c r="K1615">
        <f t="shared" si="0"/>
        <v>-3</v>
      </c>
      <c r="L1615" s="7">
        <f t="shared" si="1"/>
        <v>-0.33333333333333331</v>
      </c>
      <c r="M1615" s="37"/>
      <c r="N1615" s="37"/>
      <c r="O1615" s="38"/>
      <c r="P1615" s="38"/>
    </row>
    <row r="1616" spans="1:16" ht="15.75" customHeight="1" x14ac:dyDescent="0.75">
      <c r="A1616" s="5" t="s">
        <v>977</v>
      </c>
      <c r="B1616" s="5" t="s">
        <v>982</v>
      </c>
      <c r="C1616" s="5" t="s">
        <v>71</v>
      </c>
      <c r="D1616" s="5" t="s">
        <v>76</v>
      </c>
      <c r="E1616" s="6">
        <v>1311</v>
      </c>
      <c r="F1616" s="6">
        <v>168</v>
      </c>
      <c r="G1616" s="6">
        <v>1205</v>
      </c>
      <c r="H1616" s="6">
        <v>237</v>
      </c>
      <c r="I1616" s="5" t="str">
        <f>VLOOKUP(B1616,Formulas_Majors!A$2:B$1000,2,FALSE)</f>
        <v>Health</v>
      </c>
      <c r="J1616" s="5"/>
      <c r="K1616">
        <f t="shared" si="0"/>
        <v>-106</v>
      </c>
      <c r="L1616" s="7">
        <f t="shared" si="1"/>
        <v>-8.0854309687261636E-2</v>
      </c>
      <c r="M1616" s="34">
        <f t="shared" ref="M1616:M1617" si="1078">ROUND(E1616*1/3,)</f>
        <v>437</v>
      </c>
      <c r="N1616" s="34" t="str">
        <f t="shared" ref="N1616:N1617" si="1079">IF(F1616&gt;M1616,"Above Benchmark","Below Benchmark")</f>
        <v>Below Benchmark</v>
      </c>
      <c r="O1616" s="34">
        <f t="shared" ref="O1616:O1617" si="1080">ROUND(G1616*1/3,)</f>
        <v>402</v>
      </c>
      <c r="P1616" s="34" t="str">
        <f t="shared" ref="P1616:P1617" si="1081">IF(H1616&gt;O1616,"Above Benchmark", "Below Benchmark")</f>
        <v>Below Benchmark</v>
      </c>
    </row>
    <row r="1617" spans="1:16" ht="15.75" customHeight="1" x14ac:dyDescent="0.75">
      <c r="A1617" s="5" t="s">
        <v>977</v>
      </c>
      <c r="B1617" s="5" t="s">
        <v>983</v>
      </c>
      <c r="C1617" s="5" t="s">
        <v>71</v>
      </c>
      <c r="D1617" s="5" t="s">
        <v>72</v>
      </c>
      <c r="E1617" s="6">
        <v>117</v>
      </c>
      <c r="F1617" s="6">
        <v>26</v>
      </c>
      <c r="G1617" s="6">
        <v>108</v>
      </c>
      <c r="H1617" s="6">
        <v>38</v>
      </c>
      <c r="I1617" s="5" t="str">
        <f>VLOOKUP(B1617,Formulas_Majors!A$2:B$1000,2,FALSE)</f>
        <v>Tech</v>
      </c>
      <c r="J1617" s="5"/>
      <c r="K1617">
        <f t="shared" si="0"/>
        <v>-9</v>
      </c>
      <c r="L1617" s="7">
        <f t="shared" si="1"/>
        <v>-7.6923076923076927E-2</v>
      </c>
      <c r="M1617" s="34">
        <f t="shared" si="1078"/>
        <v>39</v>
      </c>
      <c r="N1617" s="34" t="str">
        <f t="shared" si="1079"/>
        <v>Below Benchmark</v>
      </c>
      <c r="O1617" s="34">
        <f t="shared" si="1080"/>
        <v>36</v>
      </c>
      <c r="P1617" s="34" t="str">
        <f t="shared" si="1081"/>
        <v>Above Benchmark</v>
      </c>
    </row>
    <row r="1618" spans="1:16" ht="15.75" customHeight="1" x14ac:dyDescent="0.75">
      <c r="A1618" s="5" t="s">
        <v>977</v>
      </c>
      <c r="B1618" s="5" t="s">
        <v>983</v>
      </c>
      <c r="C1618" s="5" t="s">
        <v>73</v>
      </c>
      <c r="D1618" s="5" t="s">
        <v>74</v>
      </c>
      <c r="E1618" s="6">
        <v>4</v>
      </c>
      <c r="F1618" s="6">
        <v>1</v>
      </c>
      <c r="G1618" s="6">
        <v>1</v>
      </c>
      <c r="H1618" s="6">
        <v>1</v>
      </c>
      <c r="I1618" s="5" t="str">
        <f>VLOOKUP(B1618,Formulas_Majors!A$2:B$1000,2,FALSE)</f>
        <v>Tech</v>
      </c>
      <c r="J1618" s="5"/>
      <c r="K1618">
        <f t="shared" si="0"/>
        <v>-3</v>
      </c>
      <c r="L1618" s="7">
        <f t="shared" si="1"/>
        <v>-0.75</v>
      </c>
      <c r="M1618" s="37"/>
      <c r="N1618" s="37"/>
      <c r="O1618" s="38"/>
      <c r="P1618" s="38"/>
    </row>
    <row r="1619" spans="1:16" ht="15.75" customHeight="1" x14ac:dyDescent="0.75">
      <c r="A1619" s="5" t="s">
        <v>977</v>
      </c>
      <c r="B1619" s="5" t="s">
        <v>131</v>
      </c>
      <c r="C1619" s="5" t="s">
        <v>71</v>
      </c>
      <c r="D1619" s="5" t="s">
        <v>79</v>
      </c>
      <c r="E1619" s="6">
        <v>4358</v>
      </c>
      <c r="F1619" s="6">
        <v>788</v>
      </c>
      <c r="G1619" s="6">
        <v>3818</v>
      </c>
      <c r="H1619" s="6">
        <v>822</v>
      </c>
      <c r="I1619" s="5" t="str">
        <f>VLOOKUP(B1619,Formulas_Majors!A$2:B$1000,2,FALSE)</f>
        <v>Liberal Arts</v>
      </c>
      <c r="J1619" s="5"/>
      <c r="K1619">
        <f t="shared" si="0"/>
        <v>-540</v>
      </c>
      <c r="L1619" s="7">
        <f t="shared" si="1"/>
        <v>-0.12391005048187242</v>
      </c>
      <c r="M1619" s="34">
        <f t="shared" ref="M1619:M1625" si="1082">ROUND(E1619*1/3,)</f>
        <v>1453</v>
      </c>
      <c r="N1619" s="34" t="str">
        <f t="shared" ref="N1619:N1625" si="1083">IF(F1619&gt;M1619,"Above Benchmark","Below Benchmark")</f>
        <v>Below Benchmark</v>
      </c>
      <c r="O1619" s="34">
        <f t="shared" ref="O1619:O1625" si="1084">ROUND(G1619*1/3,)</f>
        <v>1273</v>
      </c>
      <c r="P1619" s="34" t="str">
        <f t="shared" ref="P1619:P1625" si="1085">IF(H1619&gt;O1619,"Above Benchmark", "Below Benchmark")</f>
        <v>Below Benchmark</v>
      </c>
    </row>
    <row r="1620" spans="1:16" ht="15.75" customHeight="1" x14ac:dyDescent="0.75">
      <c r="A1620" s="5" t="s">
        <v>977</v>
      </c>
      <c r="B1620" s="5" t="s">
        <v>984</v>
      </c>
      <c r="C1620" s="5" t="s">
        <v>71</v>
      </c>
      <c r="D1620" s="5" t="s">
        <v>79</v>
      </c>
      <c r="E1620" s="6">
        <v>358</v>
      </c>
      <c r="F1620" s="6">
        <v>54</v>
      </c>
      <c r="G1620" s="6">
        <v>333</v>
      </c>
      <c r="H1620" s="6">
        <v>57</v>
      </c>
      <c r="I1620" s="5" t="str">
        <f>VLOOKUP(B1620,Formulas_Majors!A$2:B$1000,2,FALSE)</f>
        <v>Education</v>
      </c>
      <c r="J1620" s="5"/>
      <c r="K1620">
        <f t="shared" si="0"/>
        <v>-25</v>
      </c>
      <c r="L1620" s="7">
        <f t="shared" si="1"/>
        <v>-6.9832402234636867E-2</v>
      </c>
      <c r="M1620" s="34">
        <f t="shared" si="1082"/>
        <v>119</v>
      </c>
      <c r="N1620" s="34" t="str">
        <f t="shared" si="1083"/>
        <v>Below Benchmark</v>
      </c>
      <c r="O1620" s="34">
        <f t="shared" si="1084"/>
        <v>111</v>
      </c>
      <c r="P1620" s="34" t="str">
        <f t="shared" si="1085"/>
        <v>Below Benchmark</v>
      </c>
    </row>
    <row r="1621" spans="1:16" ht="15.75" customHeight="1" x14ac:dyDescent="0.75">
      <c r="A1621" s="5" t="s">
        <v>977</v>
      </c>
      <c r="B1621" s="5" t="s">
        <v>985</v>
      </c>
      <c r="C1621" s="5" t="s">
        <v>71</v>
      </c>
      <c r="D1621" s="5" t="s">
        <v>76</v>
      </c>
      <c r="E1621" s="6">
        <v>571</v>
      </c>
      <c r="F1621" s="6">
        <v>99</v>
      </c>
      <c r="G1621" s="6"/>
      <c r="H1621" s="6"/>
      <c r="I1621" s="5" t="str">
        <f>VLOOKUP(B1621,Formulas_Majors!A$2:B$1000,2,FALSE)</f>
        <v>Liberal Arts</v>
      </c>
      <c r="J1621" s="5"/>
      <c r="K1621">
        <f t="shared" si="0"/>
        <v>-571</v>
      </c>
      <c r="L1621" s="7">
        <f t="shared" si="1"/>
        <v>-1</v>
      </c>
      <c r="M1621" s="34">
        <f t="shared" si="1082"/>
        <v>190</v>
      </c>
      <c r="N1621" s="34" t="str">
        <f t="shared" si="1083"/>
        <v>Below Benchmark</v>
      </c>
      <c r="O1621" s="34">
        <f t="shared" si="1084"/>
        <v>0</v>
      </c>
      <c r="P1621" s="34" t="str">
        <f t="shared" si="1085"/>
        <v>Below Benchmark</v>
      </c>
    </row>
    <row r="1622" spans="1:16" ht="15.75" customHeight="1" x14ac:dyDescent="0.75">
      <c r="A1622" s="5" t="s">
        <v>977</v>
      </c>
      <c r="B1622" s="5" t="s">
        <v>52</v>
      </c>
      <c r="C1622" s="5" t="s">
        <v>71</v>
      </c>
      <c r="D1622" s="5" t="s">
        <v>72</v>
      </c>
      <c r="E1622" s="6">
        <v>166</v>
      </c>
      <c r="F1622" s="6">
        <v>31</v>
      </c>
      <c r="G1622" s="6">
        <v>202</v>
      </c>
      <c r="H1622" s="6">
        <v>19</v>
      </c>
      <c r="I1622" s="5" t="str">
        <f>VLOOKUP(B1622,Formulas_Majors!A$2:B$1000,2,FALSE)</f>
        <v>Business-Other</v>
      </c>
      <c r="J1622" s="5"/>
      <c r="K1622">
        <f t="shared" si="0"/>
        <v>36</v>
      </c>
      <c r="L1622" s="7">
        <f t="shared" si="1"/>
        <v>0.21686746987951808</v>
      </c>
      <c r="M1622" s="34">
        <f t="shared" si="1082"/>
        <v>55</v>
      </c>
      <c r="N1622" s="34" t="str">
        <f t="shared" si="1083"/>
        <v>Below Benchmark</v>
      </c>
      <c r="O1622" s="34">
        <f t="shared" si="1084"/>
        <v>67</v>
      </c>
      <c r="P1622" s="34" t="str">
        <f t="shared" si="1085"/>
        <v>Below Benchmark</v>
      </c>
    </row>
    <row r="1623" spans="1:16" ht="15.75" customHeight="1" x14ac:dyDescent="0.75">
      <c r="A1623" s="5" t="s">
        <v>977</v>
      </c>
      <c r="B1623" s="5" t="s">
        <v>986</v>
      </c>
      <c r="C1623" s="5" t="s">
        <v>71</v>
      </c>
      <c r="D1623" s="5" t="s">
        <v>72</v>
      </c>
      <c r="E1623" s="6">
        <v>129</v>
      </c>
      <c r="F1623" s="6">
        <v>33</v>
      </c>
      <c r="G1623" s="6">
        <v>113</v>
      </c>
      <c r="H1623" s="6">
        <v>33</v>
      </c>
      <c r="I1623" s="5" t="str">
        <f>VLOOKUP(B1623,Formulas_Majors!A$2:B$1000,2,FALSE)</f>
        <v>Health</v>
      </c>
      <c r="J1623" s="5"/>
      <c r="K1623">
        <f t="shared" si="0"/>
        <v>-16</v>
      </c>
      <c r="L1623" s="7">
        <f t="shared" si="1"/>
        <v>-0.12403100775193798</v>
      </c>
      <c r="M1623" s="34">
        <f t="shared" si="1082"/>
        <v>43</v>
      </c>
      <c r="N1623" s="34" t="str">
        <f t="shared" si="1083"/>
        <v>Below Benchmark</v>
      </c>
      <c r="O1623" s="34">
        <f t="shared" si="1084"/>
        <v>38</v>
      </c>
      <c r="P1623" s="34" t="str">
        <f t="shared" si="1085"/>
        <v>Below Benchmark</v>
      </c>
    </row>
    <row r="1624" spans="1:16" ht="15.75" customHeight="1" x14ac:dyDescent="0.75">
      <c r="A1624" s="5" t="s">
        <v>977</v>
      </c>
      <c r="B1624" s="5" t="s">
        <v>841</v>
      </c>
      <c r="C1624" s="5" t="s">
        <v>71</v>
      </c>
      <c r="D1624" s="5" t="s">
        <v>72</v>
      </c>
      <c r="E1624" s="6">
        <v>149</v>
      </c>
      <c r="F1624" s="6">
        <v>19</v>
      </c>
      <c r="G1624" s="6">
        <v>160</v>
      </c>
      <c r="H1624" s="6">
        <v>10</v>
      </c>
      <c r="I1624" s="5" t="str">
        <f>VLOOKUP(B1624,Formulas_Majors!A$2:B$1000,2,FALSE)</f>
        <v>Architecture/MEC Engineering/Construction</v>
      </c>
      <c r="J1624" s="5"/>
      <c r="K1624">
        <f t="shared" si="0"/>
        <v>11</v>
      </c>
      <c r="L1624" s="7">
        <f t="shared" si="1"/>
        <v>7.3825503355704702E-2</v>
      </c>
      <c r="M1624" s="34">
        <f t="shared" si="1082"/>
        <v>50</v>
      </c>
      <c r="N1624" s="34" t="str">
        <f t="shared" si="1083"/>
        <v>Below Benchmark</v>
      </c>
      <c r="O1624" s="34">
        <f t="shared" si="1084"/>
        <v>53</v>
      </c>
      <c r="P1624" s="34" t="str">
        <f t="shared" si="1085"/>
        <v>Below Benchmark</v>
      </c>
    </row>
    <row r="1625" spans="1:16" ht="15.75" customHeight="1" x14ac:dyDescent="0.75">
      <c r="A1625" s="5" t="s">
        <v>977</v>
      </c>
      <c r="B1625" s="5" t="s">
        <v>135</v>
      </c>
      <c r="C1625" s="5" t="s">
        <v>71</v>
      </c>
      <c r="D1625" s="5" t="s">
        <v>72</v>
      </c>
      <c r="E1625" s="6">
        <v>164</v>
      </c>
      <c r="F1625" s="6">
        <v>29</v>
      </c>
      <c r="G1625" s="6">
        <v>155</v>
      </c>
      <c r="H1625" s="6">
        <v>31</v>
      </c>
      <c r="I1625" s="5" t="str">
        <f>VLOOKUP(B1625,Formulas_Majors!A$2:B$1000,2,FALSE)</f>
        <v>Health</v>
      </c>
      <c r="J1625" s="5"/>
      <c r="K1625">
        <f t="shared" si="0"/>
        <v>-9</v>
      </c>
      <c r="L1625" s="7">
        <f t="shared" si="1"/>
        <v>-5.4878048780487805E-2</v>
      </c>
      <c r="M1625" s="34">
        <f t="shared" si="1082"/>
        <v>55</v>
      </c>
      <c r="N1625" s="34" t="str">
        <f t="shared" si="1083"/>
        <v>Below Benchmark</v>
      </c>
      <c r="O1625" s="34">
        <f t="shared" si="1084"/>
        <v>52</v>
      </c>
      <c r="P1625" s="34" t="str">
        <f t="shared" si="1085"/>
        <v>Below Benchmark</v>
      </c>
    </row>
    <row r="1626" spans="1:16" ht="15.75" customHeight="1" x14ac:dyDescent="0.75">
      <c r="A1626" s="5" t="s">
        <v>977</v>
      </c>
      <c r="B1626" s="5" t="s">
        <v>135</v>
      </c>
      <c r="C1626" s="5" t="s">
        <v>73</v>
      </c>
      <c r="D1626" s="5" t="s">
        <v>74</v>
      </c>
      <c r="E1626" s="6">
        <v>6</v>
      </c>
      <c r="F1626" s="6">
        <v>4</v>
      </c>
      <c r="G1626" s="6">
        <v>9</v>
      </c>
      <c r="H1626" s="6">
        <v>3</v>
      </c>
      <c r="I1626" s="5" t="str">
        <f>VLOOKUP(B1626,Formulas_Majors!A$2:B$1000,2,FALSE)</f>
        <v>Health</v>
      </c>
      <c r="J1626" s="5"/>
      <c r="K1626">
        <f t="shared" si="0"/>
        <v>3</v>
      </c>
      <c r="L1626" s="7">
        <f t="shared" si="1"/>
        <v>0.5</v>
      </c>
      <c r="M1626" s="37"/>
      <c r="N1626" s="37"/>
      <c r="O1626" s="38"/>
      <c r="P1626" s="38"/>
    </row>
    <row r="1627" spans="1:16" ht="15.75" customHeight="1" x14ac:dyDescent="0.75">
      <c r="A1627" s="5" t="s">
        <v>977</v>
      </c>
      <c r="B1627" s="5" t="s">
        <v>987</v>
      </c>
      <c r="C1627" s="5" t="s">
        <v>71</v>
      </c>
      <c r="D1627" s="5" t="s">
        <v>76</v>
      </c>
      <c r="E1627" s="6">
        <v>9</v>
      </c>
      <c r="F1627" s="6">
        <v>3</v>
      </c>
      <c r="G1627" s="6">
        <v>9</v>
      </c>
      <c r="H1627" s="6">
        <v>5</v>
      </c>
      <c r="I1627" s="5" t="str">
        <f>VLOOKUP(B1627,Formulas_Majors!A$2:B$1000,2,FALSE)</f>
        <v>Liberal Arts</v>
      </c>
      <c r="J1627" s="5"/>
      <c r="K1627">
        <f t="shared" si="0"/>
        <v>0</v>
      </c>
      <c r="L1627" s="7">
        <f t="shared" si="1"/>
        <v>0</v>
      </c>
      <c r="M1627" s="34">
        <f t="shared" ref="M1627:M1634" si="1086">ROUND(E1627*1/3,)</f>
        <v>3</v>
      </c>
      <c r="N1627" s="34" t="str">
        <f t="shared" ref="N1627:N1634" si="1087">IF(F1627&gt;M1627,"Above Benchmark","Below Benchmark")</f>
        <v>Below Benchmark</v>
      </c>
      <c r="O1627" s="34">
        <f t="shared" ref="O1627:O1634" si="1088">ROUND(G1627*1/3,)</f>
        <v>3</v>
      </c>
      <c r="P1627" s="34" t="str">
        <f t="shared" ref="P1627:P1634" si="1089">IF(H1627&gt;O1627,"Above Benchmark", "Below Benchmark")</f>
        <v>Above Benchmark</v>
      </c>
    </row>
    <row r="1628" spans="1:16" ht="15.75" customHeight="1" x14ac:dyDescent="0.75">
      <c r="A1628" s="5" t="s">
        <v>977</v>
      </c>
      <c r="B1628" s="5" t="s">
        <v>57</v>
      </c>
      <c r="C1628" s="5" t="s">
        <v>71</v>
      </c>
      <c r="D1628" s="5" t="s">
        <v>76</v>
      </c>
      <c r="E1628" s="6">
        <v>41</v>
      </c>
      <c r="F1628" s="6">
        <v>8</v>
      </c>
      <c r="G1628" s="6">
        <v>47</v>
      </c>
      <c r="H1628" s="6">
        <v>8</v>
      </c>
      <c r="I1628" s="5" t="str">
        <f>VLOOKUP(B1628,Formulas_Majors!A$2:B$1000,2,FALSE)</f>
        <v>Performance and Fine Arts</v>
      </c>
      <c r="J1628" s="5"/>
      <c r="K1628">
        <f t="shared" si="0"/>
        <v>6</v>
      </c>
      <c r="L1628" s="7">
        <f t="shared" si="1"/>
        <v>0.14634146341463414</v>
      </c>
      <c r="M1628" s="34">
        <f t="shared" si="1086"/>
        <v>14</v>
      </c>
      <c r="N1628" s="34" t="str">
        <f t="shared" si="1087"/>
        <v>Below Benchmark</v>
      </c>
      <c r="O1628" s="34">
        <f t="shared" si="1088"/>
        <v>16</v>
      </c>
      <c r="P1628" s="34" t="str">
        <f t="shared" si="1089"/>
        <v>Below Benchmark</v>
      </c>
    </row>
    <row r="1629" spans="1:16" ht="15.75" customHeight="1" x14ac:dyDescent="0.75">
      <c r="A1629" s="5" t="s">
        <v>977</v>
      </c>
      <c r="B1629" s="5" t="s">
        <v>988</v>
      </c>
      <c r="C1629" s="5" t="s">
        <v>71</v>
      </c>
      <c r="D1629" s="5" t="s">
        <v>72</v>
      </c>
      <c r="E1629" s="6">
        <v>174</v>
      </c>
      <c r="F1629" s="6">
        <v>20</v>
      </c>
      <c r="G1629" s="6">
        <v>186</v>
      </c>
      <c r="H1629" s="6">
        <v>14</v>
      </c>
      <c r="I1629" s="5" t="str">
        <f>VLOOKUP(B1629,Formulas_Majors!A$2:B$1000,2,FALSE)</f>
        <v>Communications/Media</v>
      </c>
      <c r="J1629" s="5"/>
      <c r="K1629">
        <f t="shared" si="0"/>
        <v>12</v>
      </c>
      <c r="L1629" s="7">
        <f t="shared" si="1"/>
        <v>6.8965517241379309E-2</v>
      </c>
      <c r="M1629" s="34">
        <f t="shared" si="1086"/>
        <v>58</v>
      </c>
      <c r="N1629" s="34" t="str">
        <f t="shared" si="1087"/>
        <v>Below Benchmark</v>
      </c>
      <c r="O1629" s="34">
        <f t="shared" si="1088"/>
        <v>62</v>
      </c>
      <c r="P1629" s="34" t="str">
        <f t="shared" si="1089"/>
        <v>Below Benchmark</v>
      </c>
    </row>
    <row r="1630" spans="1:16" ht="15.75" customHeight="1" x14ac:dyDescent="0.75">
      <c r="A1630" s="5" t="s">
        <v>977</v>
      </c>
      <c r="B1630" s="5" t="s">
        <v>107</v>
      </c>
      <c r="C1630" s="5" t="s">
        <v>71</v>
      </c>
      <c r="D1630" s="5" t="s">
        <v>72</v>
      </c>
      <c r="E1630" s="6">
        <v>56</v>
      </c>
      <c r="F1630" s="6">
        <v>21</v>
      </c>
      <c r="G1630" s="6">
        <v>39</v>
      </c>
      <c r="H1630" s="6">
        <v>34</v>
      </c>
      <c r="I1630" s="5" t="str">
        <f>VLOOKUP(B1630,Formulas_Majors!A$2:B$1000,2,FALSE)</f>
        <v>Nursing</v>
      </c>
      <c r="J1630" s="5"/>
      <c r="K1630">
        <f t="shared" si="0"/>
        <v>-17</v>
      </c>
      <c r="L1630" s="7">
        <f t="shared" si="1"/>
        <v>-0.30357142857142855</v>
      </c>
      <c r="M1630" s="34">
        <f t="shared" si="1086"/>
        <v>19</v>
      </c>
      <c r="N1630" s="34" t="str">
        <f t="shared" si="1087"/>
        <v>Above Benchmark</v>
      </c>
      <c r="O1630" s="34">
        <f t="shared" si="1088"/>
        <v>13</v>
      </c>
      <c r="P1630" s="34" t="str">
        <f t="shared" si="1089"/>
        <v>Above Benchmark</v>
      </c>
    </row>
    <row r="1631" spans="1:16" ht="15.75" customHeight="1" x14ac:dyDescent="0.75">
      <c r="A1631" s="5" t="s">
        <v>977</v>
      </c>
      <c r="B1631" s="5" t="s">
        <v>107</v>
      </c>
      <c r="C1631" s="5" t="s">
        <v>71</v>
      </c>
      <c r="D1631" s="5" t="s">
        <v>72</v>
      </c>
      <c r="E1631" s="6">
        <v>168</v>
      </c>
      <c r="F1631" s="6">
        <v>51</v>
      </c>
      <c r="G1631" s="6">
        <v>162</v>
      </c>
      <c r="H1631" s="6">
        <v>54</v>
      </c>
      <c r="I1631" s="5" t="str">
        <f>VLOOKUP(B1631,Formulas_Majors!A$2:B$1000,2,FALSE)</f>
        <v>Nursing</v>
      </c>
      <c r="J1631" s="5"/>
      <c r="K1631">
        <f t="shared" si="0"/>
        <v>-6</v>
      </c>
      <c r="L1631" s="7">
        <f t="shared" si="1"/>
        <v>-3.5714285714285712E-2</v>
      </c>
      <c r="M1631" s="34">
        <f t="shared" si="1086"/>
        <v>56</v>
      </c>
      <c r="N1631" s="34" t="str">
        <f t="shared" si="1087"/>
        <v>Below Benchmark</v>
      </c>
      <c r="O1631" s="34">
        <f t="shared" si="1088"/>
        <v>54</v>
      </c>
      <c r="P1631" s="34" t="str">
        <f t="shared" si="1089"/>
        <v>Below Benchmark</v>
      </c>
    </row>
    <row r="1632" spans="1:16" ht="15.75" customHeight="1" x14ac:dyDescent="0.75">
      <c r="A1632" s="5" t="s">
        <v>977</v>
      </c>
      <c r="B1632" s="5" t="s">
        <v>107</v>
      </c>
      <c r="C1632" s="5" t="s">
        <v>71</v>
      </c>
      <c r="D1632" s="5" t="s">
        <v>72</v>
      </c>
      <c r="E1632" s="6">
        <v>11</v>
      </c>
      <c r="F1632" s="6">
        <v>4</v>
      </c>
      <c r="G1632" s="6">
        <v>13</v>
      </c>
      <c r="H1632" s="6">
        <v>6</v>
      </c>
      <c r="I1632" s="5" t="str">
        <f>VLOOKUP(B1632,Formulas_Majors!A$2:B$1000,2,FALSE)</f>
        <v>Nursing</v>
      </c>
      <c r="J1632" s="5"/>
      <c r="K1632">
        <f t="shared" si="0"/>
        <v>2</v>
      </c>
      <c r="L1632" s="7">
        <f t="shared" si="1"/>
        <v>0.18181818181818182</v>
      </c>
      <c r="M1632" s="34">
        <f t="shared" si="1086"/>
        <v>4</v>
      </c>
      <c r="N1632" s="34" t="str">
        <f t="shared" si="1087"/>
        <v>Below Benchmark</v>
      </c>
      <c r="O1632" s="34">
        <f t="shared" si="1088"/>
        <v>4</v>
      </c>
      <c r="P1632" s="34" t="str">
        <f t="shared" si="1089"/>
        <v>Above Benchmark</v>
      </c>
    </row>
    <row r="1633" spans="1:16" ht="15.75" customHeight="1" x14ac:dyDescent="0.75">
      <c r="A1633" s="5" t="s">
        <v>977</v>
      </c>
      <c r="B1633" s="5" t="s">
        <v>107</v>
      </c>
      <c r="C1633" s="5" t="s">
        <v>71</v>
      </c>
      <c r="D1633" s="5" t="s">
        <v>72</v>
      </c>
      <c r="E1633" s="6">
        <v>34</v>
      </c>
      <c r="F1633" s="6">
        <v>12</v>
      </c>
      <c r="G1633" s="6">
        <v>47</v>
      </c>
      <c r="H1633" s="6">
        <v>19</v>
      </c>
      <c r="I1633" s="5" t="str">
        <f>VLOOKUP(B1633,Formulas_Majors!A$2:B$1000,2,FALSE)</f>
        <v>Nursing</v>
      </c>
      <c r="J1633" s="5"/>
      <c r="K1633">
        <f t="shared" si="0"/>
        <v>13</v>
      </c>
      <c r="L1633" s="7">
        <f t="shared" si="1"/>
        <v>0.38235294117647056</v>
      </c>
      <c r="M1633" s="34">
        <f t="shared" si="1086"/>
        <v>11</v>
      </c>
      <c r="N1633" s="34" t="str">
        <f t="shared" si="1087"/>
        <v>Above Benchmark</v>
      </c>
      <c r="O1633" s="34">
        <f t="shared" si="1088"/>
        <v>16</v>
      </c>
      <c r="P1633" s="34" t="str">
        <f t="shared" si="1089"/>
        <v>Above Benchmark</v>
      </c>
    </row>
    <row r="1634" spans="1:16" ht="15.75" customHeight="1" x14ac:dyDescent="0.75">
      <c r="A1634" s="5" t="s">
        <v>977</v>
      </c>
      <c r="B1634" s="5" t="s">
        <v>694</v>
      </c>
      <c r="C1634" s="5" t="s">
        <v>71</v>
      </c>
      <c r="D1634" s="5" t="s">
        <v>72</v>
      </c>
      <c r="E1634" s="6">
        <v>54</v>
      </c>
      <c r="F1634" s="6">
        <v>14</v>
      </c>
      <c r="G1634" s="6">
        <v>36</v>
      </c>
      <c r="H1634" s="6">
        <v>17</v>
      </c>
      <c r="I1634" s="5" t="str">
        <f>VLOOKUP(B1634,Formulas_Majors!A$2:B$1000,2,FALSE)</f>
        <v>Others</v>
      </c>
      <c r="J1634" s="5"/>
      <c r="K1634">
        <f t="shared" si="0"/>
        <v>-18</v>
      </c>
      <c r="L1634" s="7">
        <f t="shared" si="1"/>
        <v>-0.33333333333333331</v>
      </c>
      <c r="M1634" s="34">
        <f t="shared" si="1086"/>
        <v>18</v>
      </c>
      <c r="N1634" s="34" t="str">
        <f t="shared" si="1087"/>
        <v>Below Benchmark</v>
      </c>
      <c r="O1634" s="34">
        <f t="shared" si="1088"/>
        <v>12</v>
      </c>
      <c r="P1634" s="34" t="str">
        <f t="shared" si="1089"/>
        <v>Above Benchmark</v>
      </c>
    </row>
    <row r="1635" spans="1:16" ht="15.75" customHeight="1" x14ac:dyDescent="0.75">
      <c r="A1635" s="5" t="s">
        <v>977</v>
      </c>
      <c r="B1635" s="5" t="s">
        <v>989</v>
      </c>
      <c r="C1635" s="5" t="s">
        <v>73</v>
      </c>
      <c r="D1635" s="5" t="s">
        <v>74</v>
      </c>
      <c r="E1635" s="6">
        <v>10</v>
      </c>
      <c r="F1635" s="6">
        <v>2</v>
      </c>
      <c r="G1635" s="6">
        <v>8</v>
      </c>
      <c r="H1635" s="6">
        <v>3</v>
      </c>
      <c r="I1635" s="5" t="str">
        <f>VLOOKUP(B1635,Formulas_Majors!A$2:B$1000,2,FALSE)</f>
        <v>Others</v>
      </c>
      <c r="J1635" s="5"/>
      <c r="K1635">
        <f t="shared" si="0"/>
        <v>-2</v>
      </c>
      <c r="L1635" s="7">
        <f t="shared" si="1"/>
        <v>-0.2</v>
      </c>
      <c r="M1635" s="37"/>
      <c r="N1635" s="37"/>
      <c r="O1635" s="38"/>
      <c r="P1635" s="38"/>
    </row>
    <row r="1636" spans="1:16" ht="15.75" customHeight="1" x14ac:dyDescent="0.75">
      <c r="A1636" s="5" t="s">
        <v>977</v>
      </c>
      <c r="B1636" s="5" t="s">
        <v>109</v>
      </c>
      <c r="C1636" s="5" t="s">
        <v>71</v>
      </c>
      <c r="D1636" s="5" t="s">
        <v>76</v>
      </c>
      <c r="E1636" s="6">
        <v>37</v>
      </c>
      <c r="F1636" s="6">
        <v>0</v>
      </c>
      <c r="G1636" s="6">
        <v>35</v>
      </c>
      <c r="H1636" s="6">
        <v>3</v>
      </c>
      <c r="I1636" s="5" t="str">
        <f>VLOOKUP(B1636,Formulas_Majors!A$2:B$1000,2,FALSE)</f>
        <v>Health</v>
      </c>
      <c r="J1636" s="5"/>
      <c r="K1636">
        <f t="shared" si="0"/>
        <v>-2</v>
      </c>
      <c r="L1636" s="7">
        <f t="shared" si="1"/>
        <v>-5.4054054054054057E-2</v>
      </c>
      <c r="M1636" s="34">
        <f t="shared" ref="M1636:M1639" si="1090">ROUND(E1636*1/3,)</f>
        <v>12</v>
      </c>
      <c r="N1636" s="34" t="str">
        <f t="shared" ref="N1636:N1639" si="1091">IF(F1636&gt;M1636,"Above Benchmark","Below Benchmark")</f>
        <v>Below Benchmark</v>
      </c>
      <c r="O1636" s="34">
        <f t="shared" ref="O1636:O1639" si="1092">ROUND(G1636*1/3,)</f>
        <v>12</v>
      </c>
      <c r="P1636" s="34" t="str">
        <f t="shared" ref="P1636:P1639" si="1093">IF(H1636&gt;O1636,"Above Benchmark", "Below Benchmark")</f>
        <v>Below Benchmark</v>
      </c>
    </row>
    <row r="1637" spans="1:16" ht="15.75" customHeight="1" x14ac:dyDescent="0.75">
      <c r="A1637" s="5" t="s">
        <v>977</v>
      </c>
      <c r="B1637" s="5" t="s">
        <v>141</v>
      </c>
      <c r="C1637" s="5" t="s">
        <v>71</v>
      </c>
      <c r="D1637" s="5" t="s">
        <v>76</v>
      </c>
      <c r="E1637" s="6">
        <v>95</v>
      </c>
      <c r="F1637" s="6">
        <v>1</v>
      </c>
      <c r="G1637" s="6">
        <v>70</v>
      </c>
      <c r="H1637" s="6">
        <v>5</v>
      </c>
      <c r="I1637" s="5" t="str">
        <f>VLOOKUP(B1637,Formulas_Majors!A$2:B$1000,2,FALSE)</f>
        <v>Criminal Justice</v>
      </c>
      <c r="J1637" s="5"/>
      <c r="K1637">
        <f t="shared" si="0"/>
        <v>-25</v>
      </c>
      <c r="L1637" s="7">
        <f t="shared" si="1"/>
        <v>-0.26315789473684209</v>
      </c>
      <c r="M1637" s="34">
        <f t="shared" si="1090"/>
        <v>32</v>
      </c>
      <c r="N1637" s="34" t="str">
        <f t="shared" si="1091"/>
        <v>Below Benchmark</v>
      </c>
      <c r="O1637" s="34">
        <f t="shared" si="1092"/>
        <v>23</v>
      </c>
      <c r="P1637" s="34" t="str">
        <f t="shared" si="1093"/>
        <v>Below Benchmark</v>
      </c>
    </row>
    <row r="1638" spans="1:16" ht="15.75" customHeight="1" x14ac:dyDescent="0.75">
      <c r="A1638" s="5" t="s">
        <v>977</v>
      </c>
      <c r="B1638" s="5" t="s">
        <v>990</v>
      </c>
      <c r="C1638" s="5" t="s">
        <v>71</v>
      </c>
      <c r="D1638" s="5" t="s">
        <v>72</v>
      </c>
      <c r="E1638" s="6">
        <v>13</v>
      </c>
      <c r="F1638" s="6">
        <v>0</v>
      </c>
      <c r="G1638" s="6">
        <v>15</v>
      </c>
      <c r="H1638" s="6">
        <v>1</v>
      </c>
      <c r="I1638" s="5" t="str">
        <f>VLOOKUP(B1638,Formulas_Majors!A$2:B$1000,2,FALSE)</f>
        <v>Communications/Media</v>
      </c>
      <c r="J1638" s="5"/>
      <c r="K1638">
        <f t="shared" si="0"/>
        <v>2</v>
      </c>
      <c r="L1638" s="7">
        <f t="shared" si="1"/>
        <v>0.15384615384615385</v>
      </c>
      <c r="M1638" s="34">
        <f t="shared" si="1090"/>
        <v>4</v>
      </c>
      <c r="N1638" s="34" t="str">
        <f t="shared" si="1091"/>
        <v>Below Benchmark</v>
      </c>
      <c r="O1638" s="34">
        <f t="shared" si="1092"/>
        <v>5</v>
      </c>
      <c r="P1638" s="34" t="str">
        <f t="shared" si="1093"/>
        <v>Below Benchmark</v>
      </c>
    </row>
    <row r="1639" spans="1:16" ht="15.75" customHeight="1" x14ac:dyDescent="0.75">
      <c r="A1639" s="5" t="s">
        <v>977</v>
      </c>
      <c r="B1639" s="5" t="s">
        <v>293</v>
      </c>
      <c r="C1639" s="5" t="s">
        <v>71</v>
      </c>
      <c r="D1639" s="5" t="s">
        <v>76</v>
      </c>
      <c r="E1639" s="6">
        <v>123</v>
      </c>
      <c r="F1639" s="6">
        <v>13</v>
      </c>
      <c r="G1639" s="6">
        <v>99</v>
      </c>
      <c r="H1639" s="6">
        <v>33</v>
      </c>
      <c r="I1639" s="5" t="str">
        <f>VLOOKUP(B1639,Formulas_Majors!A$2:B$1000,2,FALSE)</f>
        <v>Performance and Fine Arts</v>
      </c>
      <c r="J1639" s="5"/>
      <c r="K1639">
        <f t="shared" si="0"/>
        <v>-24</v>
      </c>
      <c r="L1639" s="7">
        <f t="shared" si="1"/>
        <v>-0.1951219512195122</v>
      </c>
      <c r="M1639" s="34">
        <f t="shared" si="1090"/>
        <v>41</v>
      </c>
      <c r="N1639" s="34" t="str">
        <f t="shared" si="1091"/>
        <v>Below Benchmark</v>
      </c>
      <c r="O1639" s="34">
        <f t="shared" si="1092"/>
        <v>33</v>
      </c>
      <c r="P1639" s="34" t="str">
        <f t="shared" si="1093"/>
        <v>Below Benchmark</v>
      </c>
    </row>
    <row r="1640" spans="1:16" ht="15.75" customHeight="1" x14ac:dyDescent="0.75">
      <c r="A1640" s="5" t="s">
        <v>991</v>
      </c>
      <c r="B1640" s="5" t="s">
        <v>17</v>
      </c>
      <c r="C1640" s="5" t="s">
        <v>18</v>
      </c>
      <c r="D1640" s="5" t="s">
        <v>37</v>
      </c>
      <c r="E1640" s="6">
        <v>322</v>
      </c>
      <c r="F1640" s="6">
        <v>123</v>
      </c>
      <c r="G1640" s="6">
        <v>304</v>
      </c>
      <c r="H1640" s="6">
        <v>108</v>
      </c>
      <c r="I1640" s="5" t="str">
        <f>VLOOKUP(B1640,Formulas_Majors!A$2:B$1000,2,FALSE)</f>
        <v>Finance/Accounting</v>
      </c>
      <c r="J1640" s="5"/>
      <c r="K1640">
        <f t="shared" si="0"/>
        <v>-18</v>
      </c>
      <c r="L1640" s="7">
        <f t="shared" si="1"/>
        <v>-5.5900621118012424E-2</v>
      </c>
      <c r="M1640" s="34">
        <f>ROUND(E1640*1/6,)</f>
        <v>54</v>
      </c>
      <c r="N1640" s="34" t="str">
        <f>IF(F1640&gt;M1640, "Above Benchmark", "Below Benchmark")</f>
        <v>Above Benchmark</v>
      </c>
      <c r="O1640" s="34">
        <f>ROUND(G1640*1/6,)</f>
        <v>51</v>
      </c>
      <c r="P1640" s="34" t="str">
        <f>IF(H1640&gt;O1640,"Above Benchmark","Below Benchmark")</f>
        <v>Above Benchmark</v>
      </c>
    </row>
    <row r="1641" spans="1:16" ht="15.75" customHeight="1" x14ac:dyDescent="0.75">
      <c r="A1641" s="5" t="s">
        <v>991</v>
      </c>
      <c r="B1641" s="5" t="s">
        <v>17</v>
      </c>
      <c r="C1641" s="5" t="s">
        <v>14</v>
      </c>
      <c r="D1641" s="5" t="s">
        <v>16</v>
      </c>
      <c r="E1641" s="6">
        <v>29</v>
      </c>
      <c r="F1641" s="6">
        <v>16</v>
      </c>
      <c r="G1641" s="6">
        <v>22</v>
      </c>
      <c r="H1641" s="6">
        <v>16</v>
      </c>
      <c r="I1641" s="5" t="str">
        <f>VLOOKUP(B1641,Formulas_Majors!A$2:B$1000,2,FALSE)</f>
        <v>Finance/Accounting</v>
      </c>
      <c r="J1641" s="5"/>
      <c r="K1641">
        <f t="shared" si="0"/>
        <v>-7</v>
      </c>
      <c r="L1641" s="7">
        <f t="shared" si="1"/>
        <v>-0.2413793103448276</v>
      </c>
      <c r="M1641" s="34">
        <f t="shared" ref="M1641:M1648" si="1094">ROUND(E1641*1/3,)</f>
        <v>10</v>
      </c>
      <c r="N1641" s="34" t="str">
        <f t="shared" ref="N1641:N1648" si="1095">IF(F1641&gt;M1641,"Above Benchmark","Below Benchmark")</f>
        <v>Above Benchmark</v>
      </c>
      <c r="O1641" s="34">
        <f t="shared" ref="O1641:O1648" si="1096">ROUND(G1641*1/3,)</f>
        <v>7</v>
      </c>
      <c r="P1641" s="34" t="str">
        <f t="shared" ref="P1641:P1648" si="1097">IF(H1641&gt;O1641,"Above Benchmark", "Below Benchmark")</f>
        <v>Above Benchmark</v>
      </c>
    </row>
    <row r="1642" spans="1:16" ht="15.75" customHeight="1" x14ac:dyDescent="0.75">
      <c r="A1642" s="5" t="s">
        <v>991</v>
      </c>
      <c r="B1642" s="5" t="s">
        <v>992</v>
      </c>
      <c r="C1642" s="5" t="s">
        <v>14</v>
      </c>
      <c r="D1642" s="5" t="s">
        <v>41</v>
      </c>
      <c r="E1642" s="6">
        <v>6</v>
      </c>
      <c r="F1642" s="6">
        <v>1</v>
      </c>
      <c r="G1642" s="6">
        <v>8</v>
      </c>
      <c r="H1642" s="6">
        <v>1</v>
      </c>
      <c r="I1642" s="5" t="str">
        <f>VLOOKUP(B1642,Formulas_Majors!A$2:B$1000,2,FALSE)</f>
        <v>Education</v>
      </c>
      <c r="J1642" s="5"/>
      <c r="K1642">
        <f t="shared" si="0"/>
        <v>2</v>
      </c>
      <c r="L1642" s="7">
        <f t="shared" si="1"/>
        <v>0.33333333333333331</v>
      </c>
      <c r="M1642" s="34">
        <f t="shared" si="1094"/>
        <v>2</v>
      </c>
      <c r="N1642" s="34" t="str">
        <f t="shared" si="1095"/>
        <v>Below Benchmark</v>
      </c>
      <c r="O1642" s="34">
        <f t="shared" si="1096"/>
        <v>3</v>
      </c>
      <c r="P1642" s="34" t="str">
        <f t="shared" si="1097"/>
        <v>Below Benchmark</v>
      </c>
    </row>
    <row r="1643" spans="1:16" ht="15.75" customHeight="1" x14ac:dyDescent="0.75">
      <c r="A1643" s="5" t="s">
        <v>991</v>
      </c>
      <c r="B1643" s="5" t="s">
        <v>993</v>
      </c>
      <c r="C1643" s="5" t="s">
        <v>14</v>
      </c>
      <c r="D1643" s="5" t="s">
        <v>41</v>
      </c>
      <c r="E1643" s="6">
        <v>2</v>
      </c>
      <c r="F1643" s="6">
        <v>2</v>
      </c>
      <c r="G1643" s="6">
        <v>4</v>
      </c>
      <c r="H1643" s="6">
        <v>1</v>
      </c>
      <c r="I1643" s="5" t="str">
        <f>VLOOKUP(B1643,Formulas_Majors!A$2:B$1000,2,FALSE)</f>
        <v>Education</v>
      </c>
      <c r="J1643" s="5"/>
      <c r="K1643">
        <f t="shared" si="0"/>
        <v>2</v>
      </c>
      <c r="L1643" s="7">
        <f t="shared" si="1"/>
        <v>1</v>
      </c>
      <c r="M1643" s="34">
        <f t="shared" si="1094"/>
        <v>1</v>
      </c>
      <c r="N1643" s="34" t="str">
        <f t="shared" si="1095"/>
        <v>Above Benchmark</v>
      </c>
      <c r="O1643" s="34">
        <f t="shared" si="1096"/>
        <v>1</v>
      </c>
      <c r="P1643" s="34" t="str">
        <f t="shared" si="1097"/>
        <v>Below Benchmark</v>
      </c>
    </row>
    <row r="1644" spans="1:16" ht="15.75" customHeight="1" x14ac:dyDescent="0.75">
      <c r="A1644" s="5" t="s">
        <v>991</v>
      </c>
      <c r="B1644" s="5" t="s">
        <v>993</v>
      </c>
      <c r="C1644" s="5" t="s">
        <v>14</v>
      </c>
      <c r="D1644" s="5" t="s">
        <v>41</v>
      </c>
      <c r="E1644" s="6">
        <v>23</v>
      </c>
      <c r="F1644" s="6">
        <v>8</v>
      </c>
      <c r="G1644" s="6">
        <v>21</v>
      </c>
      <c r="H1644" s="6">
        <v>13</v>
      </c>
      <c r="I1644" s="5" t="str">
        <f>VLOOKUP(B1644,Formulas_Majors!A$2:B$1000,2,FALSE)</f>
        <v>Education</v>
      </c>
      <c r="J1644" s="5"/>
      <c r="K1644">
        <f t="shared" si="0"/>
        <v>-2</v>
      </c>
      <c r="L1644" s="7">
        <f t="shared" si="1"/>
        <v>-8.6956521739130432E-2</v>
      </c>
      <c r="M1644" s="34">
        <f t="shared" si="1094"/>
        <v>8</v>
      </c>
      <c r="N1644" s="34" t="str">
        <f t="shared" si="1095"/>
        <v>Below Benchmark</v>
      </c>
      <c r="O1644" s="34">
        <f t="shared" si="1096"/>
        <v>7</v>
      </c>
      <c r="P1644" s="34" t="str">
        <f t="shared" si="1097"/>
        <v>Above Benchmark</v>
      </c>
    </row>
    <row r="1645" spans="1:16" ht="15.75" customHeight="1" x14ac:dyDescent="0.75">
      <c r="A1645" s="5" t="s">
        <v>991</v>
      </c>
      <c r="B1645" s="5" t="s">
        <v>994</v>
      </c>
      <c r="C1645" s="5" t="s">
        <v>14</v>
      </c>
      <c r="D1645" s="5" t="s">
        <v>41</v>
      </c>
      <c r="E1645" s="6">
        <v>16</v>
      </c>
      <c r="F1645" s="6">
        <v>3</v>
      </c>
      <c r="G1645" s="6">
        <v>14</v>
      </c>
      <c r="H1645" s="6">
        <v>6</v>
      </c>
      <c r="I1645" s="5" t="str">
        <f>VLOOKUP(B1645,Formulas_Majors!A$2:B$1000,2,FALSE)</f>
        <v>Education</v>
      </c>
      <c r="J1645" s="5"/>
      <c r="K1645">
        <f t="shared" si="0"/>
        <v>-2</v>
      </c>
      <c r="L1645" s="7">
        <f t="shared" si="1"/>
        <v>-0.125</v>
      </c>
      <c r="M1645" s="34">
        <f t="shared" si="1094"/>
        <v>5</v>
      </c>
      <c r="N1645" s="34" t="str">
        <f t="shared" si="1095"/>
        <v>Below Benchmark</v>
      </c>
      <c r="O1645" s="34">
        <f t="shared" si="1096"/>
        <v>5</v>
      </c>
      <c r="P1645" s="34" t="str">
        <f t="shared" si="1097"/>
        <v>Above Benchmark</v>
      </c>
    </row>
    <row r="1646" spans="1:16" ht="15.75" customHeight="1" x14ac:dyDescent="0.75">
      <c r="A1646" s="5" t="s">
        <v>991</v>
      </c>
      <c r="B1646" s="5" t="s">
        <v>994</v>
      </c>
      <c r="C1646" s="5" t="s">
        <v>14</v>
      </c>
      <c r="D1646" s="5" t="s">
        <v>41</v>
      </c>
      <c r="E1646" s="6">
        <v>10</v>
      </c>
      <c r="F1646" s="6">
        <v>4</v>
      </c>
      <c r="G1646" s="6">
        <v>11</v>
      </c>
      <c r="H1646" s="6">
        <v>4</v>
      </c>
      <c r="I1646" s="5" t="str">
        <f>VLOOKUP(B1646,Formulas_Majors!A$2:B$1000,2,FALSE)</f>
        <v>Education</v>
      </c>
      <c r="J1646" s="5"/>
      <c r="K1646">
        <f t="shared" si="0"/>
        <v>1</v>
      </c>
      <c r="L1646" s="7">
        <f t="shared" si="1"/>
        <v>0.1</v>
      </c>
      <c r="M1646" s="34">
        <f t="shared" si="1094"/>
        <v>3</v>
      </c>
      <c r="N1646" s="34" t="str">
        <f t="shared" si="1095"/>
        <v>Above Benchmark</v>
      </c>
      <c r="O1646" s="34">
        <f t="shared" si="1096"/>
        <v>4</v>
      </c>
      <c r="P1646" s="34" t="str">
        <f t="shared" si="1097"/>
        <v>Below Benchmark</v>
      </c>
    </row>
    <row r="1647" spans="1:16" ht="15.75" customHeight="1" x14ac:dyDescent="0.75">
      <c r="A1647" s="5" t="s">
        <v>991</v>
      </c>
      <c r="B1647" s="5" t="s">
        <v>995</v>
      </c>
      <c r="C1647" s="5" t="s">
        <v>14</v>
      </c>
      <c r="D1647" s="5" t="s">
        <v>41</v>
      </c>
      <c r="E1647" s="6">
        <v>4</v>
      </c>
      <c r="F1647" s="6">
        <v>0</v>
      </c>
      <c r="G1647" s="6">
        <v>5</v>
      </c>
      <c r="H1647" s="6">
        <v>3</v>
      </c>
      <c r="I1647" s="5" t="str">
        <f>VLOOKUP(B1647,Formulas_Majors!A$2:B$1000,2,FALSE)</f>
        <v>Education</v>
      </c>
      <c r="J1647" s="5"/>
      <c r="K1647">
        <f t="shared" si="0"/>
        <v>1</v>
      </c>
      <c r="L1647" s="7">
        <f t="shared" si="1"/>
        <v>0.25</v>
      </c>
      <c r="M1647" s="34">
        <f t="shared" si="1094"/>
        <v>1</v>
      </c>
      <c r="N1647" s="34" t="str">
        <f t="shared" si="1095"/>
        <v>Below Benchmark</v>
      </c>
      <c r="O1647" s="34">
        <f t="shared" si="1096"/>
        <v>2</v>
      </c>
      <c r="P1647" s="34" t="str">
        <f t="shared" si="1097"/>
        <v>Above Benchmark</v>
      </c>
    </row>
    <row r="1648" spans="1:16" ht="15.75" customHeight="1" x14ac:dyDescent="0.75">
      <c r="A1648" s="5" t="s">
        <v>991</v>
      </c>
      <c r="B1648" s="5" t="s">
        <v>995</v>
      </c>
      <c r="C1648" s="5" t="s">
        <v>14</v>
      </c>
      <c r="D1648" s="5" t="s">
        <v>41</v>
      </c>
      <c r="E1648" s="6">
        <v>13</v>
      </c>
      <c r="F1648" s="6">
        <v>8</v>
      </c>
      <c r="G1648" s="6">
        <v>18</v>
      </c>
      <c r="H1648" s="6">
        <v>3</v>
      </c>
      <c r="I1648" s="5" t="str">
        <f>VLOOKUP(B1648,Formulas_Majors!A$2:B$1000,2,FALSE)</f>
        <v>Education</v>
      </c>
      <c r="J1648" s="5"/>
      <c r="K1648">
        <f t="shared" si="0"/>
        <v>5</v>
      </c>
      <c r="L1648" s="7">
        <f t="shared" si="1"/>
        <v>0.38461538461538464</v>
      </c>
      <c r="M1648" s="34">
        <f t="shared" si="1094"/>
        <v>4</v>
      </c>
      <c r="N1648" s="34" t="str">
        <f t="shared" si="1095"/>
        <v>Above Benchmark</v>
      </c>
      <c r="O1648" s="34">
        <f t="shared" si="1096"/>
        <v>6</v>
      </c>
      <c r="P1648" s="34" t="str">
        <f t="shared" si="1097"/>
        <v>Below Benchmark</v>
      </c>
    </row>
    <row r="1649" spans="1:16" ht="15.75" customHeight="1" x14ac:dyDescent="0.75">
      <c r="A1649" s="5" t="s">
        <v>991</v>
      </c>
      <c r="B1649" s="5" t="s">
        <v>996</v>
      </c>
      <c r="C1649" s="5" t="s">
        <v>73</v>
      </c>
      <c r="D1649" s="5" t="s">
        <v>154</v>
      </c>
      <c r="E1649" s="6">
        <v>1</v>
      </c>
      <c r="F1649" s="6">
        <v>0</v>
      </c>
      <c r="G1649" s="6">
        <v>0</v>
      </c>
      <c r="H1649" s="6">
        <v>0</v>
      </c>
      <c r="I1649" s="5" t="str">
        <f>VLOOKUP(B1649,Formulas_Majors!A$2:B$1000,2,FALSE)</f>
        <v>Nursing</v>
      </c>
      <c r="J1649" s="5"/>
      <c r="K1649">
        <f t="shared" si="0"/>
        <v>-1</v>
      </c>
      <c r="L1649" s="7">
        <f t="shared" si="1"/>
        <v>-1</v>
      </c>
      <c r="M1649" s="37"/>
      <c r="N1649" s="37"/>
      <c r="O1649" s="38"/>
      <c r="P1649" s="38"/>
    </row>
    <row r="1650" spans="1:16" ht="15.75" customHeight="1" x14ac:dyDescent="0.75">
      <c r="A1650" s="5" t="s">
        <v>991</v>
      </c>
      <c r="B1650" s="5" t="s">
        <v>466</v>
      </c>
      <c r="C1650" s="5" t="s">
        <v>73</v>
      </c>
      <c r="D1650" s="5" t="s">
        <v>154</v>
      </c>
      <c r="E1650" s="6">
        <v>5</v>
      </c>
      <c r="F1650" s="6">
        <v>3</v>
      </c>
      <c r="G1650" s="6">
        <v>3</v>
      </c>
      <c r="H1650" s="6">
        <v>5</v>
      </c>
      <c r="I1650" s="5" t="str">
        <f>VLOOKUP(B1650,Formulas_Majors!A$2:B$1000,2,FALSE)</f>
        <v>Nursing</v>
      </c>
      <c r="J1650" s="5"/>
      <c r="K1650">
        <f t="shared" si="0"/>
        <v>-2</v>
      </c>
      <c r="L1650" s="7">
        <f t="shared" si="1"/>
        <v>-0.4</v>
      </c>
      <c r="M1650" s="37"/>
      <c r="N1650" s="37"/>
      <c r="O1650" s="38"/>
      <c r="P1650" s="38"/>
    </row>
    <row r="1651" spans="1:16" ht="15.75" customHeight="1" x14ac:dyDescent="0.75">
      <c r="A1651" s="5" t="s">
        <v>991</v>
      </c>
      <c r="B1651" s="5" t="s">
        <v>466</v>
      </c>
      <c r="C1651" s="5" t="s">
        <v>315</v>
      </c>
      <c r="D1651" s="5" t="s">
        <v>467</v>
      </c>
      <c r="E1651" s="6">
        <v>9</v>
      </c>
      <c r="F1651" s="6">
        <v>0</v>
      </c>
      <c r="G1651" s="6">
        <v>13</v>
      </c>
      <c r="H1651" s="6">
        <v>0</v>
      </c>
      <c r="I1651" s="5" t="str">
        <f>VLOOKUP(B1651,Formulas_Majors!A$2:B$1000,2,FALSE)</f>
        <v>Nursing</v>
      </c>
      <c r="J1651" s="5"/>
      <c r="K1651">
        <f t="shared" si="0"/>
        <v>4</v>
      </c>
      <c r="L1651" s="7">
        <f t="shared" si="1"/>
        <v>0.44444444444444442</v>
      </c>
      <c r="M1651" s="37"/>
      <c r="N1651" s="37"/>
      <c r="O1651" s="38"/>
      <c r="P1651" s="38"/>
    </row>
    <row r="1652" spans="1:16" ht="15.75" customHeight="1" x14ac:dyDescent="0.75">
      <c r="A1652" s="5" t="s">
        <v>991</v>
      </c>
      <c r="B1652" s="5" t="s">
        <v>466</v>
      </c>
      <c r="C1652" s="5" t="s">
        <v>14</v>
      </c>
      <c r="D1652" s="5" t="s">
        <v>16</v>
      </c>
      <c r="E1652" s="6">
        <v>33</v>
      </c>
      <c r="F1652" s="6">
        <v>11</v>
      </c>
      <c r="G1652" s="6">
        <v>46</v>
      </c>
      <c r="H1652" s="6">
        <v>9</v>
      </c>
      <c r="I1652" s="5" t="str">
        <f>VLOOKUP(B1652,Formulas_Majors!A$2:B$1000,2,FALSE)</f>
        <v>Nursing</v>
      </c>
      <c r="J1652" s="5"/>
      <c r="K1652">
        <f t="shared" si="0"/>
        <v>13</v>
      </c>
      <c r="L1652" s="7">
        <f t="shared" si="1"/>
        <v>0.39393939393939392</v>
      </c>
      <c r="M1652" s="34">
        <f>ROUND(E1652*1/3,)</f>
        <v>11</v>
      </c>
      <c r="N1652" s="34" t="str">
        <f>IF(F1652&gt;M1652,"Above Benchmark","Below Benchmark")</f>
        <v>Below Benchmark</v>
      </c>
      <c r="O1652" s="34">
        <f>ROUND(G1652*1/3,)</f>
        <v>15</v>
      </c>
      <c r="P1652" s="34" t="str">
        <f>IF(H1652&gt;O1652,"Above Benchmark", "Below Benchmark")</f>
        <v>Below Benchmark</v>
      </c>
    </row>
    <row r="1653" spans="1:16" ht="15.75" customHeight="1" x14ac:dyDescent="0.75">
      <c r="A1653" s="5" t="s">
        <v>991</v>
      </c>
      <c r="B1653" s="5" t="s">
        <v>997</v>
      </c>
      <c r="C1653" s="5" t="s">
        <v>18</v>
      </c>
      <c r="D1653" s="5" t="s">
        <v>21</v>
      </c>
      <c r="E1653" s="6">
        <v>6</v>
      </c>
      <c r="F1653" s="6">
        <v>1</v>
      </c>
      <c r="G1653" s="6">
        <v>7</v>
      </c>
      <c r="H1653" s="6">
        <v>2</v>
      </c>
      <c r="I1653" s="5" t="str">
        <f>VLOOKUP(B1653,Formulas_Majors!A$2:B$1000,2,FALSE)</f>
        <v>Liberal Arts</v>
      </c>
      <c r="J1653" s="5"/>
      <c r="K1653">
        <f t="shared" si="0"/>
        <v>1</v>
      </c>
      <c r="L1653" s="7">
        <f t="shared" si="1"/>
        <v>0.16666666666666666</v>
      </c>
      <c r="M1653" s="34">
        <f t="shared" ref="M1653:M1656" si="1098">ROUND(E1653*1/6,)</f>
        <v>1</v>
      </c>
      <c r="N1653" s="34" t="str">
        <f t="shared" ref="N1653:N1656" si="1099">IF(F1653&gt;M1653, "Above Benchmark", "Below Benchmark")</f>
        <v>Below Benchmark</v>
      </c>
      <c r="O1653" s="34">
        <f t="shared" ref="O1653:O1656" si="1100">ROUND(G1653*1/6,)</f>
        <v>1</v>
      </c>
      <c r="P1653" s="34" t="str">
        <f t="shared" ref="P1653:P1656" si="1101">IF(H1653&gt;O1653,"Above Benchmark","Below Benchmark")</f>
        <v>Above Benchmark</v>
      </c>
    </row>
    <row r="1654" spans="1:16" ht="15.75" customHeight="1" x14ac:dyDescent="0.75">
      <c r="A1654" s="5" t="s">
        <v>991</v>
      </c>
      <c r="B1654" s="5" t="s">
        <v>148</v>
      </c>
      <c r="C1654" s="5" t="s">
        <v>18</v>
      </c>
      <c r="D1654" s="5" t="s">
        <v>21</v>
      </c>
      <c r="E1654" s="6">
        <v>5</v>
      </c>
      <c r="F1654" s="6">
        <v>2</v>
      </c>
      <c r="G1654" s="6">
        <v>5</v>
      </c>
      <c r="H1654" s="6">
        <v>0</v>
      </c>
      <c r="I1654" s="5" t="str">
        <f>VLOOKUP(B1654,Formulas_Majors!A$2:B$1000,2,FALSE)</f>
        <v>Liberal Arts</v>
      </c>
      <c r="J1654" s="5"/>
      <c r="K1654">
        <f t="shared" si="0"/>
        <v>0</v>
      </c>
      <c r="L1654" s="7">
        <f t="shared" si="1"/>
        <v>0</v>
      </c>
      <c r="M1654" s="34">
        <f t="shared" si="1098"/>
        <v>1</v>
      </c>
      <c r="N1654" s="34" t="str">
        <f t="shared" si="1099"/>
        <v>Above Benchmark</v>
      </c>
      <c r="O1654" s="34">
        <f t="shared" si="1100"/>
        <v>1</v>
      </c>
      <c r="P1654" s="34" t="str">
        <f t="shared" si="1101"/>
        <v>Below Benchmark</v>
      </c>
    </row>
    <row r="1655" spans="1:16" ht="15.75" customHeight="1" x14ac:dyDescent="0.75">
      <c r="A1655" s="5" t="s">
        <v>991</v>
      </c>
      <c r="B1655" s="5" t="s">
        <v>150</v>
      </c>
      <c r="C1655" s="5" t="s">
        <v>18</v>
      </c>
      <c r="D1655" s="5" t="s">
        <v>21</v>
      </c>
      <c r="E1655" s="6">
        <v>74</v>
      </c>
      <c r="F1655" s="6">
        <v>9</v>
      </c>
      <c r="G1655" s="6">
        <v>90</v>
      </c>
      <c r="H1655" s="6">
        <v>12</v>
      </c>
      <c r="I1655" s="5" t="str">
        <f>VLOOKUP(B1655,Formulas_Majors!A$2:B$1000,2,FALSE)</f>
        <v>Performance and Fine Arts</v>
      </c>
      <c r="J1655" s="5"/>
      <c r="K1655">
        <f t="shared" si="0"/>
        <v>16</v>
      </c>
      <c r="L1655" s="7">
        <f t="shared" si="1"/>
        <v>0.21621621621621623</v>
      </c>
      <c r="M1655" s="34">
        <f t="shared" si="1098"/>
        <v>12</v>
      </c>
      <c r="N1655" s="34" t="str">
        <f t="shared" si="1099"/>
        <v>Below Benchmark</v>
      </c>
      <c r="O1655" s="34">
        <f t="shared" si="1100"/>
        <v>15</v>
      </c>
      <c r="P1655" s="34" t="str">
        <f t="shared" si="1101"/>
        <v>Below Benchmark</v>
      </c>
    </row>
    <row r="1656" spans="1:16" ht="15.75" customHeight="1" x14ac:dyDescent="0.75">
      <c r="A1656" s="5" t="s">
        <v>991</v>
      </c>
      <c r="B1656" s="5" t="s">
        <v>150</v>
      </c>
      <c r="C1656" s="5" t="s">
        <v>18</v>
      </c>
      <c r="D1656" s="5" t="s">
        <v>151</v>
      </c>
      <c r="E1656" s="6">
        <v>14</v>
      </c>
      <c r="F1656" s="6">
        <v>8</v>
      </c>
      <c r="G1656" s="6">
        <v>17</v>
      </c>
      <c r="H1656" s="6">
        <v>6</v>
      </c>
      <c r="I1656" s="5" t="str">
        <f>VLOOKUP(B1656,Formulas_Majors!A$2:B$1000,2,FALSE)</f>
        <v>Performance and Fine Arts</v>
      </c>
      <c r="J1656" s="5"/>
      <c r="K1656">
        <f t="shared" si="0"/>
        <v>3</v>
      </c>
      <c r="L1656" s="7">
        <f t="shared" si="1"/>
        <v>0.21428571428571427</v>
      </c>
      <c r="M1656" s="34">
        <f t="shared" si="1098"/>
        <v>2</v>
      </c>
      <c r="N1656" s="34" t="str">
        <f t="shared" si="1099"/>
        <v>Above Benchmark</v>
      </c>
      <c r="O1656" s="34">
        <f t="shared" si="1100"/>
        <v>3</v>
      </c>
      <c r="P1656" s="34" t="str">
        <f t="shared" si="1101"/>
        <v>Above Benchmark</v>
      </c>
    </row>
    <row r="1657" spans="1:16" ht="15.75" customHeight="1" x14ac:dyDescent="0.75">
      <c r="A1657" s="5" t="s">
        <v>991</v>
      </c>
      <c r="B1657" s="5" t="s">
        <v>998</v>
      </c>
      <c r="C1657" s="5" t="s">
        <v>73</v>
      </c>
      <c r="D1657" s="5" t="s">
        <v>158</v>
      </c>
      <c r="E1657" s="6">
        <v>6</v>
      </c>
      <c r="F1657" s="6">
        <v>4</v>
      </c>
      <c r="G1657" s="6">
        <v>2</v>
      </c>
      <c r="H1657" s="6">
        <v>5</v>
      </c>
      <c r="I1657" s="5" t="str">
        <f>VLOOKUP(B1657,Formulas_Majors!A$2:B$1000,2,FALSE)</f>
        <v>Health</v>
      </c>
      <c r="J1657" s="5"/>
      <c r="K1657">
        <f t="shared" si="0"/>
        <v>-4</v>
      </c>
      <c r="L1657" s="7">
        <f t="shared" si="1"/>
        <v>-0.66666666666666663</v>
      </c>
      <c r="M1657" s="37"/>
      <c r="N1657" s="37"/>
      <c r="O1657" s="38"/>
      <c r="P1657" s="38"/>
    </row>
    <row r="1658" spans="1:16" ht="15.75" customHeight="1" x14ac:dyDescent="0.75">
      <c r="A1658" s="5" t="s">
        <v>991</v>
      </c>
      <c r="B1658" s="5" t="s">
        <v>312</v>
      </c>
      <c r="C1658" s="5" t="s">
        <v>18</v>
      </c>
      <c r="D1658" s="5" t="s">
        <v>37</v>
      </c>
      <c r="E1658" s="6">
        <v>49</v>
      </c>
      <c r="F1658" s="6">
        <v>9</v>
      </c>
      <c r="G1658" s="6">
        <v>40</v>
      </c>
      <c r="H1658" s="6">
        <v>5</v>
      </c>
      <c r="I1658" s="5" t="str">
        <f>VLOOKUP(B1658,Formulas_Majors!A$2:B$1000,2,FALSE)</f>
        <v>Natural Sciences</v>
      </c>
      <c r="J1658" s="5"/>
      <c r="K1658">
        <f t="shared" si="0"/>
        <v>-9</v>
      </c>
      <c r="L1658" s="7">
        <f t="shared" si="1"/>
        <v>-0.18367346938775511</v>
      </c>
      <c r="M1658" s="34">
        <f t="shared" ref="M1658:M1659" si="1102">ROUND(E1658*1/6,)</f>
        <v>8</v>
      </c>
      <c r="N1658" s="34" t="str">
        <f t="shared" ref="N1658:N1659" si="1103">IF(F1658&gt;M1658, "Above Benchmark", "Below Benchmark")</f>
        <v>Above Benchmark</v>
      </c>
      <c r="O1658" s="34">
        <f t="shared" ref="O1658:O1659" si="1104">ROUND(G1658*1/6,)</f>
        <v>7</v>
      </c>
      <c r="P1658" s="34" t="str">
        <f t="shared" ref="P1658:P1659" si="1105">IF(H1658&gt;O1658,"Above Benchmark","Below Benchmark")</f>
        <v>Below Benchmark</v>
      </c>
    </row>
    <row r="1659" spans="1:16" ht="15.75" customHeight="1" x14ac:dyDescent="0.75">
      <c r="A1659" s="5" t="s">
        <v>991</v>
      </c>
      <c r="B1659" s="5" t="s">
        <v>160</v>
      </c>
      <c r="C1659" s="5" t="s">
        <v>18</v>
      </c>
      <c r="D1659" s="5" t="s">
        <v>37</v>
      </c>
      <c r="E1659" s="6">
        <v>698</v>
      </c>
      <c r="F1659" s="6">
        <v>85</v>
      </c>
      <c r="G1659" s="6">
        <v>690</v>
      </c>
      <c r="H1659" s="6">
        <v>64</v>
      </c>
      <c r="I1659" s="5" t="str">
        <f>VLOOKUP(B1659,Formulas_Majors!A$2:B$1000,2,FALSE)</f>
        <v>Natural Sciences</v>
      </c>
      <c r="J1659" s="5"/>
      <c r="K1659">
        <f t="shared" si="0"/>
        <v>-8</v>
      </c>
      <c r="L1659" s="7">
        <f t="shared" si="1"/>
        <v>-1.1461318051575931E-2</v>
      </c>
      <c r="M1659" s="34">
        <f t="shared" si="1102"/>
        <v>116</v>
      </c>
      <c r="N1659" s="34" t="str">
        <f t="shared" si="1103"/>
        <v>Below Benchmark</v>
      </c>
      <c r="O1659" s="34">
        <f t="shared" si="1104"/>
        <v>115</v>
      </c>
      <c r="P1659" s="34" t="str">
        <f t="shared" si="1105"/>
        <v>Below Benchmark</v>
      </c>
    </row>
    <row r="1660" spans="1:16" ht="15.75" customHeight="1" x14ac:dyDescent="0.75">
      <c r="A1660" s="5" t="s">
        <v>991</v>
      </c>
      <c r="B1660" s="5" t="s">
        <v>160</v>
      </c>
      <c r="C1660" s="5" t="s">
        <v>14</v>
      </c>
      <c r="D1660" s="5" t="s">
        <v>16</v>
      </c>
      <c r="E1660" s="6">
        <v>29</v>
      </c>
      <c r="F1660" s="6">
        <v>9</v>
      </c>
      <c r="G1660" s="6">
        <v>37</v>
      </c>
      <c r="H1660" s="6">
        <v>17</v>
      </c>
      <c r="I1660" s="5" t="str">
        <f>VLOOKUP(B1660,Formulas_Majors!A$2:B$1000,2,FALSE)</f>
        <v>Natural Sciences</v>
      </c>
      <c r="J1660" s="5"/>
      <c r="K1660">
        <f t="shared" si="0"/>
        <v>8</v>
      </c>
      <c r="L1660" s="7">
        <f t="shared" si="1"/>
        <v>0.27586206896551724</v>
      </c>
      <c r="M1660" s="34">
        <f>ROUND(E1660*1/3,)</f>
        <v>10</v>
      </c>
      <c r="N1660" s="34" t="str">
        <f>IF(F1660&gt;M1660,"Above Benchmark","Below Benchmark")</f>
        <v>Below Benchmark</v>
      </c>
      <c r="O1660" s="34">
        <f>ROUND(G1660*1/3,)</f>
        <v>12</v>
      </c>
      <c r="P1660" s="34" t="str">
        <f>IF(H1660&gt;O1660,"Above Benchmark", "Below Benchmark")</f>
        <v>Above Benchmark</v>
      </c>
    </row>
    <row r="1661" spans="1:16" ht="15.75" customHeight="1" x14ac:dyDescent="0.75">
      <c r="A1661" s="5" t="s">
        <v>991</v>
      </c>
      <c r="B1661" s="5" t="s">
        <v>897</v>
      </c>
      <c r="C1661" s="5" t="s">
        <v>18</v>
      </c>
      <c r="D1661" s="5" t="s">
        <v>37</v>
      </c>
      <c r="E1661" s="6">
        <v>5</v>
      </c>
      <c r="F1661" s="6">
        <v>5</v>
      </c>
      <c r="G1661" s="6">
        <v>5</v>
      </c>
      <c r="H1661" s="6">
        <v>1</v>
      </c>
      <c r="I1661" s="5" t="str">
        <f>VLOOKUP(B1661,Formulas_Majors!A$2:B$1000,2,FALSE)</f>
        <v>Education</v>
      </c>
      <c r="J1661" s="5"/>
      <c r="K1661">
        <f t="shared" si="0"/>
        <v>0</v>
      </c>
      <c r="L1661" s="7">
        <f t="shared" si="1"/>
        <v>0</v>
      </c>
      <c r="M1661" s="34">
        <f t="shared" ref="M1661:M1662" si="1106">ROUND(E1661*1/6,)</f>
        <v>1</v>
      </c>
      <c r="N1661" s="34" t="str">
        <f t="shared" ref="N1661:N1662" si="1107">IF(F1661&gt;M1661, "Above Benchmark", "Below Benchmark")</f>
        <v>Above Benchmark</v>
      </c>
      <c r="O1661" s="34">
        <f t="shared" ref="O1661:O1662" si="1108">ROUND(G1661*1/6,)</f>
        <v>1</v>
      </c>
      <c r="P1661" s="34" t="str">
        <f t="shared" ref="P1661:P1662" si="1109">IF(H1661&gt;O1661,"Above Benchmark","Below Benchmark")</f>
        <v>Below Benchmark</v>
      </c>
    </row>
    <row r="1662" spans="1:16" ht="15.75" customHeight="1" x14ac:dyDescent="0.75">
      <c r="A1662" s="5" t="s">
        <v>991</v>
      </c>
      <c r="B1662" s="5" t="s">
        <v>410</v>
      </c>
      <c r="C1662" s="5" t="s">
        <v>18</v>
      </c>
      <c r="D1662" s="5" t="s">
        <v>37</v>
      </c>
      <c r="E1662" s="6">
        <v>711</v>
      </c>
      <c r="F1662" s="6">
        <v>172</v>
      </c>
      <c r="G1662" s="6">
        <v>700</v>
      </c>
      <c r="H1662" s="6">
        <v>209</v>
      </c>
      <c r="I1662" s="5" t="str">
        <f>VLOOKUP(B1662,Formulas_Majors!A$2:B$1000,2,FALSE)</f>
        <v>Business-Other</v>
      </c>
      <c r="J1662" s="5"/>
      <c r="K1662">
        <f t="shared" si="0"/>
        <v>-11</v>
      </c>
      <c r="L1662" s="7">
        <f t="shared" si="1"/>
        <v>-1.5471167369901548E-2</v>
      </c>
      <c r="M1662" s="34">
        <f t="shared" si="1106"/>
        <v>119</v>
      </c>
      <c r="N1662" s="34" t="str">
        <f t="shared" si="1107"/>
        <v>Above Benchmark</v>
      </c>
      <c r="O1662" s="34">
        <f t="shared" si="1108"/>
        <v>117</v>
      </c>
      <c r="P1662" s="34" t="str">
        <f t="shared" si="1109"/>
        <v>Above Benchmark</v>
      </c>
    </row>
    <row r="1663" spans="1:16" ht="15.75" customHeight="1" x14ac:dyDescent="0.75">
      <c r="A1663" s="5" t="s">
        <v>991</v>
      </c>
      <c r="B1663" s="5" t="s">
        <v>410</v>
      </c>
      <c r="C1663" s="5" t="s">
        <v>71</v>
      </c>
      <c r="D1663" s="5" t="s">
        <v>72</v>
      </c>
      <c r="E1663" s="6">
        <v>734</v>
      </c>
      <c r="F1663" s="6">
        <v>107</v>
      </c>
      <c r="G1663" s="6">
        <v>657</v>
      </c>
      <c r="H1663" s="6">
        <v>88</v>
      </c>
      <c r="I1663" s="5" t="str">
        <f>VLOOKUP(B1663,Formulas_Majors!A$2:B$1000,2,FALSE)</f>
        <v>Business-Other</v>
      </c>
      <c r="J1663" s="5"/>
      <c r="K1663">
        <f t="shared" si="0"/>
        <v>-77</v>
      </c>
      <c r="L1663" s="7">
        <f t="shared" si="1"/>
        <v>-0.10490463215258855</v>
      </c>
      <c r="M1663" s="34">
        <f t="shared" ref="M1663:M1664" si="1110">ROUND(E1663*1/3,)</f>
        <v>245</v>
      </c>
      <c r="N1663" s="34" t="str">
        <f t="shared" ref="N1663:N1664" si="1111">IF(F1663&gt;M1663,"Above Benchmark","Below Benchmark")</f>
        <v>Below Benchmark</v>
      </c>
      <c r="O1663" s="34">
        <f t="shared" ref="O1663:O1664" si="1112">ROUND(G1663*1/3,)</f>
        <v>219</v>
      </c>
      <c r="P1663" s="34" t="str">
        <f t="shared" ref="P1663:P1664" si="1113">IF(H1663&gt;O1663,"Above Benchmark", "Below Benchmark")</f>
        <v>Below Benchmark</v>
      </c>
    </row>
    <row r="1664" spans="1:16" ht="15.75" customHeight="1" x14ac:dyDescent="0.75">
      <c r="A1664" s="5" t="s">
        <v>991</v>
      </c>
      <c r="B1664" s="5" t="s">
        <v>83</v>
      </c>
      <c r="C1664" s="5" t="s">
        <v>14</v>
      </c>
      <c r="D1664" s="5" t="s">
        <v>16</v>
      </c>
      <c r="E1664" s="6">
        <v>39</v>
      </c>
      <c r="F1664" s="6">
        <v>21</v>
      </c>
      <c r="G1664" s="6">
        <v>43</v>
      </c>
      <c r="H1664" s="6">
        <v>20</v>
      </c>
      <c r="I1664" s="5" t="str">
        <f>VLOOKUP(B1664,Formulas_Majors!A$2:B$1000,2,FALSE)</f>
        <v>Business-Other</v>
      </c>
      <c r="J1664" s="5"/>
      <c r="K1664">
        <f t="shared" si="0"/>
        <v>4</v>
      </c>
      <c r="L1664" s="7">
        <f t="shared" si="1"/>
        <v>0.10256410256410256</v>
      </c>
      <c r="M1664" s="34">
        <f t="shared" si="1110"/>
        <v>13</v>
      </c>
      <c r="N1664" s="34" t="str">
        <f t="shared" si="1111"/>
        <v>Above Benchmark</v>
      </c>
      <c r="O1664" s="34">
        <f t="shared" si="1112"/>
        <v>14</v>
      </c>
      <c r="P1664" s="34" t="str">
        <f t="shared" si="1113"/>
        <v>Above Benchmark</v>
      </c>
    </row>
    <row r="1665" spans="1:16" ht="15.75" customHeight="1" x14ac:dyDescent="0.75">
      <c r="A1665" s="5" t="s">
        <v>991</v>
      </c>
      <c r="B1665" s="5" t="s">
        <v>164</v>
      </c>
      <c r="C1665" s="5" t="s">
        <v>18</v>
      </c>
      <c r="D1665" s="5" t="s">
        <v>37</v>
      </c>
      <c r="E1665" s="6">
        <v>49</v>
      </c>
      <c r="F1665" s="6">
        <v>9</v>
      </c>
      <c r="G1665" s="6">
        <v>42</v>
      </c>
      <c r="H1665" s="6">
        <v>12</v>
      </c>
      <c r="I1665" s="5" t="str">
        <f>VLOOKUP(B1665,Formulas_Majors!A$2:B$1000,2,FALSE)</f>
        <v>Natural Sciences</v>
      </c>
      <c r="J1665" s="5"/>
      <c r="K1665">
        <f t="shared" si="0"/>
        <v>-7</v>
      </c>
      <c r="L1665" s="7">
        <f t="shared" si="1"/>
        <v>-0.14285714285714285</v>
      </c>
      <c r="M1665" s="34">
        <f t="shared" ref="M1665:M1666" si="1114">ROUND(E1665*1/6,)</f>
        <v>8</v>
      </c>
      <c r="N1665" s="34" t="str">
        <f t="shared" ref="N1665:N1666" si="1115">IF(F1665&gt;M1665, "Above Benchmark", "Below Benchmark")</f>
        <v>Above Benchmark</v>
      </c>
      <c r="O1665" s="34">
        <f t="shared" ref="O1665:O1666" si="1116">ROUND(G1665*1/6,)</f>
        <v>7</v>
      </c>
      <c r="P1665" s="34" t="str">
        <f t="shared" ref="P1665:P1666" si="1117">IF(H1665&gt;O1665,"Above Benchmark","Below Benchmark")</f>
        <v>Above Benchmark</v>
      </c>
    </row>
    <row r="1666" spans="1:16" ht="15.75" customHeight="1" x14ac:dyDescent="0.75">
      <c r="A1666" s="5" t="s">
        <v>991</v>
      </c>
      <c r="B1666" s="5" t="s">
        <v>903</v>
      </c>
      <c r="C1666" s="5" t="s">
        <v>18</v>
      </c>
      <c r="D1666" s="5" t="s">
        <v>37</v>
      </c>
      <c r="E1666" s="6">
        <v>1</v>
      </c>
      <c r="F1666" s="6">
        <v>0</v>
      </c>
      <c r="G1666" s="6">
        <v>2</v>
      </c>
      <c r="H1666" s="6">
        <v>0</v>
      </c>
      <c r="I1666" s="5" t="str">
        <f>VLOOKUP(B1666,Formulas_Majors!A$2:B$1000,2,FALSE)</f>
        <v>Education</v>
      </c>
      <c r="J1666" s="5"/>
      <c r="K1666">
        <f t="shared" si="0"/>
        <v>1</v>
      </c>
      <c r="L1666" s="7">
        <f t="shared" si="1"/>
        <v>1</v>
      </c>
      <c r="M1666" s="34">
        <f t="shared" si="1114"/>
        <v>0</v>
      </c>
      <c r="N1666" s="34" t="str">
        <f t="shared" si="1115"/>
        <v>Below Benchmark</v>
      </c>
      <c r="O1666" s="34">
        <f t="shared" si="1116"/>
        <v>0</v>
      </c>
      <c r="P1666" s="34" t="str">
        <f t="shared" si="1117"/>
        <v>Below Benchmark</v>
      </c>
    </row>
    <row r="1667" spans="1:16" ht="15.75" customHeight="1" x14ac:dyDescent="0.75">
      <c r="A1667" s="5" t="s">
        <v>991</v>
      </c>
      <c r="B1667" s="5" t="s">
        <v>999</v>
      </c>
      <c r="C1667" s="5" t="s">
        <v>14</v>
      </c>
      <c r="D1667" s="5" t="s">
        <v>41</v>
      </c>
      <c r="E1667" s="6">
        <v>12</v>
      </c>
      <c r="F1667" s="6">
        <v>7</v>
      </c>
      <c r="G1667" s="6">
        <v>12</v>
      </c>
      <c r="H1667" s="6">
        <v>4</v>
      </c>
      <c r="I1667" s="5" t="str">
        <f>VLOOKUP(B1667,Formulas_Majors!A$2:B$1000,2,FALSE)</f>
        <v>Education</v>
      </c>
      <c r="J1667" s="5"/>
      <c r="K1667">
        <f t="shared" si="0"/>
        <v>0</v>
      </c>
      <c r="L1667" s="7">
        <f t="shared" si="1"/>
        <v>0</v>
      </c>
      <c r="M1667" s="34">
        <f t="shared" ref="M1667:M1671" si="1118">ROUND(E1667*1/3,)</f>
        <v>4</v>
      </c>
      <c r="N1667" s="34" t="str">
        <f t="shared" ref="N1667:N1671" si="1119">IF(F1667&gt;M1667,"Above Benchmark","Below Benchmark")</f>
        <v>Above Benchmark</v>
      </c>
      <c r="O1667" s="34">
        <f t="shared" ref="O1667:O1671" si="1120">ROUND(G1667*1/3,)</f>
        <v>4</v>
      </c>
      <c r="P1667" s="34" t="str">
        <f t="shared" ref="P1667:P1671" si="1121">IF(H1667&gt;O1667,"Above Benchmark", "Below Benchmark")</f>
        <v>Below Benchmark</v>
      </c>
    </row>
    <row r="1668" spans="1:16" ht="15.75" customHeight="1" x14ac:dyDescent="0.75">
      <c r="A1668" s="5" t="s">
        <v>991</v>
      </c>
      <c r="B1668" s="5" t="s">
        <v>999</v>
      </c>
      <c r="C1668" s="5" t="s">
        <v>14</v>
      </c>
      <c r="D1668" s="5" t="s">
        <v>41</v>
      </c>
      <c r="E1668" s="6">
        <v>48</v>
      </c>
      <c r="F1668" s="6">
        <v>13</v>
      </c>
      <c r="G1668" s="6">
        <v>53</v>
      </c>
      <c r="H1668" s="6">
        <v>17</v>
      </c>
      <c r="I1668" s="5" t="str">
        <f>VLOOKUP(B1668,Formulas_Majors!A$2:B$1000,2,FALSE)</f>
        <v>Education</v>
      </c>
      <c r="J1668" s="5"/>
      <c r="K1668">
        <f t="shared" si="0"/>
        <v>5</v>
      </c>
      <c r="L1668" s="7">
        <f t="shared" si="1"/>
        <v>0.10416666666666667</v>
      </c>
      <c r="M1668" s="34">
        <f t="shared" si="1118"/>
        <v>16</v>
      </c>
      <c r="N1668" s="34" t="str">
        <f t="shared" si="1119"/>
        <v>Below Benchmark</v>
      </c>
      <c r="O1668" s="34">
        <f t="shared" si="1120"/>
        <v>18</v>
      </c>
      <c r="P1668" s="34" t="str">
        <f t="shared" si="1121"/>
        <v>Below Benchmark</v>
      </c>
    </row>
    <row r="1669" spans="1:16" ht="15.75" customHeight="1" x14ac:dyDescent="0.75">
      <c r="A1669" s="5" t="s">
        <v>991</v>
      </c>
      <c r="B1669" s="5" t="s">
        <v>1000</v>
      </c>
      <c r="C1669" s="5" t="s">
        <v>14</v>
      </c>
      <c r="D1669" s="5" t="s">
        <v>41</v>
      </c>
      <c r="E1669" s="6">
        <v>70</v>
      </c>
      <c r="F1669" s="6">
        <v>27</v>
      </c>
      <c r="G1669" s="6">
        <v>66</v>
      </c>
      <c r="H1669" s="6">
        <v>36</v>
      </c>
      <c r="I1669" s="5" t="str">
        <f>VLOOKUP(B1669,Formulas_Majors!A$2:B$1000,2,FALSE)</f>
        <v>Education</v>
      </c>
      <c r="J1669" s="5"/>
      <c r="K1669">
        <f t="shared" si="0"/>
        <v>-4</v>
      </c>
      <c r="L1669" s="7">
        <f t="shared" si="1"/>
        <v>-5.7142857142857141E-2</v>
      </c>
      <c r="M1669" s="34">
        <f t="shared" si="1118"/>
        <v>23</v>
      </c>
      <c r="N1669" s="34" t="str">
        <f t="shared" si="1119"/>
        <v>Above Benchmark</v>
      </c>
      <c r="O1669" s="34">
        <f t="shared" si="1120"/>
        <v>22</v>
      </c>
      <c r="P1669" s="34" t="str">
        <f t="shared" si="1121"/>
        <v>Above Benchmark</v>
      </c>
    </row>
    <row r="1670" spans="1:16" ht="15.75" customHeight="1" x14ac:dyDescent="0.75">
      <c r="A1670" s="5" t="s">
        <v>991</v>
      </c>
      <c r="B1670" s="5" t="s">
        <v>1000</v>
      </c>
      <c r="C1670" s="5" t="s">
        <v>14</v>
      </c>
      <c r="D1670" s="5" t="s">
        <v>41</v>
      </c>
      <c r="E1670" s="6">
        <v>32</v>
      </c>
      <c r="F1670" s="6">
        <v>9</v>
      </c>
      <c r="G1670" s="6">
        <v>37</v>
      </c>
      <c r="H1670" s="6">
        <v>7</v>
      </c>
      <c r="I1670" s="5" t="str">
        <f>VLOOKUP(B1670,Formulas_Majors!A$2:B$1000,2,FALSE)</f>
        <v>Education</v>
      </c>
      <c r="J1670" s="5"/>
      <c r="K1670">
        <f t="shared" si="0"/>
        <v>5</v>
      </c>
      <c r="L1670" s="7">
        <f t="shared" si="1"/>
        <v>0.15625</v>
      </c>
      <c r="M1670" s="34">
        <f t="shared" si="1118"/>
        <v>11</v>
      </c>
      <c r="N1670" s="34" t="str">
        <f t="shared" si="1119"/>
        <v>Below Benchmark</v>
      </c>
      <c r="O1670" s="34">
        <f t="shared" si="1120"/>
        <v>12</v>
      </c>
      <c r="P1670" s="34" t="str">
        <f t="shared" si="1121"/>
        <v>Below Benchmark</v>
      </c>
    </row>
    <row r="1671" spans="1:16" ht="15.75" customHeight="1" x14ac:dyDescent="0.75">
      <c r="A1671" s="5" t="s">
        <v>991</v>
      </c>
      <c r="B1671" s="5" t="s">
        <v>1001</v>
      </c>
      <c r="C1671" s="5" t="s">
        <v>14</v>
      </c>
      <c r="D1671" s="5" t="s">
        <v>23</v>
      </c>
      <c r="E1671" s="6">
        <v>11</v>
      </c>
      <c r="F1671" s="6">
        <v>2</v>
      </c>
      <c r="G1671" s="6">
        <v>5</v>
      </c>
      <c r="H1671" s="6">
        <v>5</v>
      </c>
      <c r="I1671" s="5" t="str">
        <f>VLOOKUP(B1671,Formulas_Majors!A$2:B$1000,2,FALSE)</f>
        <v>Communications/Media</v>
      </c>
      <c r="J1671" s="5"/>
      <c r="K1671">
        <f t="shared" si="0"/>
        <v>-6</v>
      </c>
      <c r="L1671" s="7">
        <f t="shared" si="1"/>
        <v>-0.54545454545454541</v>
      </c>
      <c r="M1671" s="34">
        <f t="shared" si="1118"/>
        <v>4</v>
      </c>
      <c r="N1671" s="34" t="str">
        <f t="shared" si="1119"/>
        <v>Below Benchmark</v>
      </c>
      <c r="O1671" s="34">
        <f t="shared" si="1120"/>
        <v>2</v>
      </c>
      <c r="P1671" s="34" t="str">
        <f t="shared" si="1121"/>
        <v>Above Benchmark</v>
      </c>
    </row>
    <row r="1672" spans="1:16" ht="15.75" customHeight="1" x14ac:dyDescent="0.75">
      <c r="A1672" s="5" t="s">
        <v>991</v>
      </c>
      <c r="B1672" s="5" t="s">
        <v>497</v>
      </c>
      <c r="C1672" s="5" t="s">
        <v>18</v>
      </c>
      <c r="D1672" s="5" t="s">
        <v>21</v>
      </c>
      <c r="E1672" s="6">
        <v>71</v>
      </c>
      <c r="F1672" s="6">
        <v>14</v>
      </c>
      <c r="G1672" s="6">
        <v>81</v>
      </c>
      <c r="H1672" s="6">
        <v>20</v>
      </c>
      <c r="I1672" s="5" t="str">
        <f>VLOOKUP(B1672,Formulas_Majors!A$2:B$1000,2,FALSE)</f>
        <v>Communications/Media</v>
      </c>
      <c r="J1672" s="5"/>
      <c r="K1672">
        <f t="shared" si="0"/>
        <v>10</v>
      </c>
      <c r="L1672" s="7">
        <f t="shared" si="1"/>
        <v>0.14084507042253522</v>
      </c>
      <c r="M1672" s="34">
        <f>ROUND(E1672*1/6,)</f>
        <v>12</v>
      </c>
      <c r="N1672" s="34" t="str">
        <f>IF(F1672&gt;M1672, "Above Benchmark", "Below Benchmark")</f>
        <v>Above Benchmark</v>
      </c>
      <c r="O1672" s="34">
        <f>ROUND(G1672*1/6,)</f>
        <v>14</v>
      </c>
      <c r="P1672" s="34" t="str">
        <f>IF(H1672&gt;O1672,"Above Benchmark","Below Benchmark")</f>
        <v>Above Benchmark</v>
      </c>
    </row>
    <row r="1673" spans="1:16" ht="15.75" customHeight="1" x14ac:dyDescent="0.75">
      <c r="A1673" s="5" t="s">
        <v>991</v>
      </c>
      <c r="B1673" s="5" t="s">
        <v>1002</v>
      </c>
      <c r="C1673" s="5" t="s">
        <v>14</v>
      </c>
      <c r="D1673" s="5" t="s">
        <v>23</v>
      </c>
      <c r="E1673" s="6">
        <v>61</v>
      </c>
      <c r="F1673" s="6">
        <v>20</v>
      </c>
      <c r="G1673" s="6">
        <v>62</v>
      </c>
      <c r="H1673" s="6">
        <v>19</v>
      </c>
      <c r="I1673" s="5" t="str">
        <f>VLOOKUP(B1673,Formulas_Majors!A$2:B$1000,2,FALSE)</f>
        <v>Health</v>
      </c>
      <c r="J1673" s="5"/>
      <c r="K1673">
        <f t="shared" si="0"/>
        <v>1</v>
      </c>
      <c r="L1673" s="7">
        <f t="shared" si="1"/>
        <v>1.6393442622950821E-2</v>
      </c>
      <c r="M1673" s="34">
        <f>ROUND(E1673*1/3,)</f>
        <v>20</v>
      </c>
      <c r="N1673" s="34" t="str">
        <f>IF(F1673&gt;M1673,"Above Benchmark","Below Benchmark")</f>
        <v>Below Benchmark</v>
      </c>
      <c r="O1673" s="34">
        <f>ROUND(G1673*1/3,)</f>
        <v>21</v>
      </c>
      <c r="P1673" s="34" t="str">
        <f>IF(H1673&gt;O1673,"Above Benchmark", "Below Benchmark")</f>
        <v>Below Benchmark</v>
      </c>
    </row>
    <row r="1674" spans="1:16" ht="15.75" customHeight="1" x14ac:dyDescent="0.75">
      <c r="A1674" s="5" t="s">
        <v>991</v>
      </c>
      <c r="B1674" s="5" t="s">
        <v>715</v>
      </c>
      <c r="C1674" s="5" t="s">
        <v>18</v>
      </c>
      <c r="D1674" s="5" t="s">
        <v>37</v>
      </c>
      <c r="E1674" s="6">
        <v>300</v>
      </c>
      <c r="F1674" s="6">
        <v>69</v>
      </c>
      <c r="G1674" s="6">
        <v>296</v>
      </c>
      <c r="H1674" s="6">
        <v>68</v>
      </c>
      <c r="I1674" s="5" t="str">
        <f>VLOOKUP(B1674,Formulas_Majors!A$2:B$1000,2,FALSE)</f>
        <v>Communications/Media</v>
      </c>
      <c r="J1674" s="5"/>
      <c r="K1674">
        <f t="shared" si="0"/>
        <v>-4</v>
      </c>
      <c r="L1674" s="7">
        <f t="shared" si="1"/>
        <v>-1.3333333333333334E-2</v>
      </c>
      <c r="M1674" s="34">
        <f t="shared" ref="M1674:M1675" si="1122">ROUND(E1674*1/6,)</f>
        <v>50</v>
      </c>
      <c r="N1674" s="34" t="str">
        <f t="shared" ref="N1674:N1675" si="1123">IF(F1674&gt;M1674, "Above Benchmark", "Below Benchmark")</f>
        <v>Above Benchmark</v>
      </c>
      <c r="O1674" s="34">
        <f t="shared" ref="O1674:O1675" si="1124">ROUND(G1674*1/6,)</f>
        <v>49</v>
      </c>
      <c r="P1674" s="34" t="str">
        <f t="shared" ref="P1674:P1675" si="1125">IF(H1674&gt;O1674,"Above Benchmark","Below Benchmark")</f>
        <v>Above Benchmark</v>
      </c>
    </row>
    <row r="1675" spans="1:16" ht="15.75" customHeight="1" x14ac:dyDescent="0.75">
      <c r="A1675" s="5" t="s">
        <v>991</v>
      </c>
      <c r="B1675" s="5" t="s">
        <v>88</v>
      </c>
      <c r="C1675" s="5" t="s">
        <v>18</v>
      </c>
      <c r="D1675" s="5" t="s">
        <v>37</v>
      </c>
      <c r="E1675" s="6">
        <v>413</v>
      </c>
      <c r="F1675" s="6">
        <v>79</v>
      </c>
      <c r="G1675" s="6">
        <v>442</v>
      </c>
      <c r="H1675" s="6">
        <v>55</v>
      </c>
      <c r="I1675" s="5" t="str">
        <f>VLOOKUP(B1675,Formulas_Majors!A$2:B$1000,2,FALSE)</f>
        <v>Tech</v>
      </c>
      <c r="J1675" s="5"/>
      <c r="K1675">
        <f t="shared" si="0"/>
        <v>29</v>
      </c>
      <c r="L1675" s="7">
        <f t="shared" si="1"/>
        <v>7.0217917675544791E-2</v>
      </c>
      <c r="M1675" s="34">
        <f t="shared" si="1122"/>
        <v>69</v>
      </c>
      <c r="N1675" s="34" t="str">
        <f t="shared" si="1123"/>
        <v>Above Benchmark</v>
      </c>
      <c r="O1675" s="34">
        <f t="shared" si="1124"/>
        <v>74</v>
      </c>
      <c r="P1675" s="34" t="str">
        <f t="shared" si="1125"/>
        <v>Below Benchmark</v>
      </c>
    </row>
    <row r="1676" spans="1:16" ht="15.75" customHeight="1" x14ac:dyDescent="0.75">
      <c r="A1676" s="5" t="s">
        <v>991</v>
      </c>
      <c r="B1676" s="5" t="s">
        <v>88</v>
      </c>
      <c r="C1676" s="5" t="s">
        <v>14</v>
      </c>
      <c r="D1676" s="5" t="s">
        <v>16</v>
      </c>
      <c r="E1676" s="6">
        <v>35</v>
      </c>
      <c r="F1676" s="6">
        <v>17</v>
      </c>
      <c r="G1676" s="6">
        <v>42</v>
      </c>
      <c r="H1676" s="6">
        <v>10</v>
      </c>
      <c r="I1676" s="5" t="str">
        <f>VLOOKUP(B1676,Formulas_Majors!A$2:B$1000,2,FALSE)</f>
        <v>Tech</v>
      </c>
      <c r="J1676" s="5"/>
      <c r="K1676">
        <f t="shared" si="0"/>
        <v>7</v>
      </c>
      <c r="L1676" s="7">
        <f t="shared" si="1"/>
        <v>0.2</v>
      </c>
      <c r="M1676" s="34">
        <f t="shared" ref="M1676:M1677" si="1126">ROUND(E1676*1/3,)</f>
        <v>12</v>
      </c>
      <c r="N1676" s="34" t="str">
        <f t="shared" ref="N1676:N1677" si="1127">IF(F1676&gt;M1676,"Above Benchmark","Below Benchmark")</f>
        <v>Above Benchmark</v>
      </c>
      <c r="O1676" s="34">
        <f t="shared" ref="O1676:O1677" si="1128">ROUND(G1676*1/3,)</f>
        <v>14</v>
      </c>
      <c r="P1676" s="34" t="str">
        <f t="shared" ref="P1676:P1677" si="1129">IF(H1676&gt;O1676,"Above Benchmark", "Below Benchmark")</f>
        <v>Below Benchmark</v>
      </c>
    </row>
    <row r="1677" spans="1:16" ht="15.75" customHeight="1" x14ac:dyDescent="0.75">
      <c r="A1677" s="5" t="s">
        <v>991</v>
      </c>
      <c r="B1677" s="5" t="s">
        <v>718</v>
      </c>
      <c r="C1677" s="5" t="s">
        <v>71</v>
      </c>
      <c r="D1677" s="5" t="s">
        <v>72</v>
      </c>
      <c r="E1677" s="6">
        <v>256</v>
      </c>
      <c r="F1677" s="6">
        <v>20</v>
      </c>
      <c r="G1677" s="6">
        <v>203</v>
      </c>
      <c r="H1677" s="6">
        <v>20</v>
      </c>
      <c r="I1677" s="5" t="str">
        <f>VLOOKUP(B1677,Formulas_Majors!A$2:B$1000,2,FALSE)</f>
        <v>Tech</v>
      </c>
      <c r="J1677" s="5"/>
      <c r="K1677">
        <f t="shared" si="0"/>
        <v>-53</v>
      </c>
      <c r="L1677" s="7">
        <f t="shared" si="1"/>
        <v>-0.20703125</v>
      </c>
      <c r="M1677" s="34">
        <f t="shared" si="1126"/>
        <v>85</v>
      </c>
      <c r="N1677" s="34" t="str">
        <f t="shared" si="1127"/>
        <v>Below Benchmark</v>
      </c>
      <c r="O1677" s="34">
        <f t="shared" si="1128"/>
        <v>68</v>
      </c>
      <c r="P1677" s="34" t="str">
        <f t="shared" si="1129"/>
        <v>Below Benchmark</v>
      </c>
    </row>
    <row r="1678" spans="1:16" ht="15.75" customHeight="1" x14ac:dyDescent="0.75">
      <c r="A1678" s="5" t="s">
        <v>991</v>
      </c>
      <c r="B1678" s="5" t="s">
        <v>1003</v>
      </c>
      <c r="C1678" s="5" t="s">
        <v>18</v>
      </c>
      <c r="D1678" s="5" t="s">
        <v>37</v>
      </c>
      <c r="E1678" s="6">
        <v>40</v>
      </c>
      <c r="F1678" s="6">
        <v>5</v>
      </c>
      <c r="G1678" s="6">
        <v>32</v>
      </c>
      <c r="H1678" s="6">
        <v>7</v>
      </c>
      <c r="I1678" s="5" t="str">
        <f>VLOOKUP(B1678,Formulas_Majors!A$2:B$1000,2,FALSE)</f>
        <v>Performance and Fine Arts</v>
      </c>
      <c r="J1678" s="5"/>
      <c r="K1678">
        <f t="shared" si="0"/>
        <v>-8</v>
      </c>
      <c r="L1678" s="7">
        <f t="shared" si="1"/>
        <v>-0.2</v>
      </c>
      <c r="M1678" s="34">
        <f t="shared" ref="M1678:M1682" si="1130">ROUND(E1678*1/6,)</f>
        <v>7</v>
      </c>
      <c r="N1678" s="34" t="str">
        <f t="shared" ref="N1678:N1682" si="1131">IF(F1678&gt;M1678, "Above Benchmark", "Below Benchmark")</f>
        <v>Below Benchmark</v>
      </c>
      <c r="O1678" s="34">
        <f t="shared" ref="O1678:O1682" si="1132">ROUND(G1678*1/6,)</f>
        <v>5</v>
      </c>
      <c r="P1678" s="34" t="str">
        <f t="shared" ref="P1678:P1682" si="1133">IF(H1678&gt;O1678,"Above Benchmark","Below Benchmark")</f>
        <v>Above Benchmark</v>
      </c>
    </row>
    <row r="1679" spans="1:16" ht="15.75" customHeight="1" x14ac:dyDescent="0.75">
      <c r="A1679" s="5" t="s">
        <v>991</v>
      </c>
      <c r="B1679" s="5" t="s">
        <v>182</v>
      </c>
      <c r="C1679" s="5" t="s">
        <v>18</v>
      </c>
      <c r="D1679" s="5" t="s">
        <v>37</v>
      </c>
      <c r="E1679" s="6">
        <v>23</v>
      </c>
      <c r="F1679" s="6">
        <v>0</v>
      </c>
      <c r="G1679" s="6">
        <v>24</v>
      </c>
      <c r="H1679" s="6">
        <v>0</v>
      </c>
      <c r="I1679" s="5" t="str">
        <f>VLOOKUP(B1679,Formulas_Majors!A$2:B$1000,2,FALSE)</f>
        <v>Natural Sciences</v>
      </c>
      <c r="J1679" s="5"/>
      <c r="K1679">
        <f t="shared" si="0"/>
        <v>1</v>
      </c>
      <c r="L1679" s="7">
        <f t="shared" si="1"/>
        <v>4.3478260869565216E-2</v>
      </c>
      <c r="M1679" s="34">
        <f t="shared" si="1130"/>
        <v>4</v>
      </c>
      <c r="N1679" s="34" t="str">
        <f t="shared" si="1131"/>
        <v>Below Benchmark</v>
      </c>
      <c r="O1679" s="34">
        <f t="shared" si="1132"/>
        <v>4</v>
      </c>
      <c r="P1679" s="34" t="str">
        <f t="shared" si="1133"/>
        <v>Below Benchmark</v>
      </c>
    </row>
    <row r="1680" spans="1:16" ht="15.75" customHeight="1" x14ac:dyDescent="0.75">
      <c r="A1680" s="5" t="s">
        <v>991</v>
      </c>
      <c r="B1680" s="5" t="s">
        <v>31</v>
      </c>
      <c r="C1680" s="5" t="s">
        <v>18</v>
      </c>
      <c r="D1680" s="5" t="s">
        <v>37</v>
      </c>
      <c r="E1680" s="6">
        <v>181</v>
      </c>
      <c r="F1680" s="6">
        <v>50</v>
      </c>
      <c r="G1680" s="6">
        <v>182</v>
      </c>
      <c r="H1680" s="6">
        <v>54</v>
      </c>
      <c r="I1680" s="5" t="str">
        <f>VLOOKUP(B1680,Formulas_Majors!A$2:B$1000,2,FALSE)</f>
        <v>Business-Other</v>
      </c>
      <c r="J1680" s="5"/>
      <c r="K1680">
        <f t="shared" si="0"/>
        <v>1</v>
      </c>
      <c r="L1680" s="7">
        <f t="shared" si="1"/>
        <v>5.5248618784530384E-3</v>
      </c>
      <c r="M1680" s="34">
        <f t="shared" si="1130"/>
        <v>30</v>
      </c>
      <c r="N1680" s="34" t="str">
        <f t="shared" si="1131"/>
        <v>Above Benchmark</v>
      </c>
      <c r="O1680" s="34">
        <f t="shared" si="1132"/>
        <v>30</v>
      </c>
      <c r="P1680" s="34" t="str">
        <f t="shared" si="1133"/>
        <v>Above Benchmark</v>
      </c>
    </row>
    <row r="1681" spans="1:16" ht="15.75" customHeight="1" x14ac:dyDescent="0.75">
      <c r="A1681" s="5" t="s">
        <v>991</v>
      </c>
      <c r="B1681" s="5" t="s">
        <v>31</v>
      </c>
      <c r="C1681" s="5" t="s">
        <v>18</v>
      </c>
      <c r="D1681" s="5" t="s">
        <v>21</v>
      </c>
      <c r="E1681" s="6">
        <v>12</v>
      </c>
      <c r="F1681" s="6">
        <v>5</v>
      </c>
      <c r="G1681" s="6">
        <v>14</v>
      </c>
      <c r="H1681" s="6">
        <v>1</v>
      </c>
      <c r="I1681" s="5" t="str">
        <f>VLOOKUP(B1681,Formulas_Majors!A$2:B$1000,2,FALSE)</f>
        <v>Business-Other</v>
      </c>
      <c r="J1681" s="5"/>
      <c r="K1681">
        <f t="shared" si="0"/>
        <v>2</v>
      </c>
      <c r="L1681" s="7">
        <f t="shared" si="1"/>
        <v>0.16666666666666666</v>
      </c>
      <c r="M1681" s="34">
        <f t="shared" si="1130"/>
        <v>2</v>
      </c>
      <c r="N1681" s="34" t="str">
        <f t="shared" si="1131"/>
        <v>Above Benchmark</v>
      </c>
      <c r="O1681" s="34">
        <f t="shared" si="1132"/>
        <v>2</v>
      </c>
      <c r="P1681" s="34" t="str">
        <f t="shared" si="1133"/>
        <v>Below Benchmark</v>
      </c>
    </row>
    <row r="1682" spans="1:16" ht="15.75" customHeight="1" x14ac:dyDescent="0.75">
      <c r="A1682" s="5" t="s">
        <v>991</v>
      </c>
      <c r="B1682" s="5" t="s">
        <v>339</v>
      </c>
      <c r="C1682" s="5" t="s">
        <v>18</v>
      </c>
      <c r="D1682" s="5" t="s">
        <v>37</v>
      </c>
      <c r="E1682" s="6">
        <v>177</v>
      </c>
      <c r="F1682" s="6">
        <v>22</v>
      </c>
      <c r="G1682" s="6">
        <v>181</v>
      </c>
      <c r="H1682" s="6">
        <v>42</v>
      </c>
      <c r="I1682" s="5" t="str">
        <f>VLOOKUP(B1682,Formulas_Majors!A$2:B$1000,2,FALSE)</f>
        <v>Architecture/MEC Engineering/Construction</v>
      </c>
      <c r="J1682" s="5"/>
      <c r="K1682">
        <f t="shared" si="0"/>
        <v>4</v>
      </c>
      <c r="L1682" s="7">
        <f t="shared" si="1"/>
        <v>2.2598870056497175E-2</v>
      </c>
      <c r="M1682" s="34">
        <f t="shared" si="1130"/>
        <v>30</v>
      </c>
      <c r="N1682" s="34" t="str">
        <f t="shared" si="1131"/>
        <v>Below Benchmark</v>
      </c>
      <c r="O1682" s="34">
        <f t="shared" si="1132"/>
        <v>30</v>
      </c>
      <c r="P1682" s="34" t="str">
        <f t="shared" si="1133"/>
        <v>Above Benchmark</v>
      </c>
    </row>
    <row r="1683" spans="1:16" ht="15.75" customHeight="1" x14ac:dyDescent="0.75">
      <c r="A1683" s="5" t="s">
        <v>991</v>
      </c>
      <c r="B1683" s="5" t="s">
        <v>339</v>
      </c>
      <c r="C1683" s="5" t="s">
        <v>14</v>
      </c>
      <c r="D1683" s="5" t="s">
        <v>322</v>
      </c>
      <c r="E1683" s="6">
        <v>14</v>
      </c>
      <c r="F1683" s="6">
        <v>0</v>
      </c>
      <c r="G1683" s="6">
        <v>8</v>
      </c>
      <c r="H1683" s="6">
        <v>2</v>
      </c>
      <c r="I1683" s="5" t="str">
        <f>VLOOKUP(B1683,Formulas_Majors!A$2:B$1000,2,FALSE)</f>
        <v>Architecture/MEC Engineering/Construction</v>
      </c>
      <c r="J1683" s="5"/>
      <c r="K1683">
        <f t="shared" si="0"/>
        <v>-6</v>
      </c>
      <c r="L1683" s="7">
        <f t="shared" si="1"/>
        <v>-0.42857142857142855</v>
      </c>
      <c r="M1683" s="34">
        <f t="shared" ref="M1683:M1685" si="1134">ROUND(E1683*1/3,)</f>
        <v>5</v>
      </c>
      <c r="N1683" s="34" t="str">
        <f t="shared" ref="N1683:N1685" si="1135">IF(F1683&gt;M1683,"Above Benchmark","Below Benchmark")</f>
        <v>Below Benchmark</v>
      </c>
      <c r="O1683" s="34">
        <f t="shared" ref="O1683:O1685" si="1136">ROUND(G1683*1/3,)</f>
        <v>3</v>
      </c>
      <c r="P1683" s="34" t="str">
        <f t="shared" ref="P1683:P1685" si="1137">IF(H1683&gt;O1683,"Above Benchmark", "Below Benchmark")</f>
        <v>Below Benchmark</v>
      </c>
    </row>
    <row r="1684" spans="1:16" ht="15.75" customHeight="1" x14ac:dyDescent="0.75">
      <c r="A1684" s="5" t="s">
        <v>991</v>
      </c>
      <c r="B1684" s="5" t="s">
        <v>830</v>
      </c>
      <c r="C1684" s="5" t="s">
        <v>71</v>
      </c>
      <c r="D1684" s="5" t="s">
        <v>72</v>
      </c>
      <c r="E1684" s="6">
        <v>33</v>
      </c>
      <c r="F1684" s="6">
        <v>3</v>
      </c>
      <c r="G1684" s="6">
        <v>5</v>
      </c>
      <c r="H1684" s="6">
        <v>0</v>
      </c>
      <c r="I1684" s="5" t="str">
        <f>VLOOKUP(B1684,Formulas_Majors!A$2:B$1000,2,FALSE)</f>
        <v>Architecture/MEC Engineering/Construction</v>
      </c>
      <c r="J1684" s="5"/>
      <c r="K1684">
        <f t="shared" si="0"/>
        <v>-28</v>
      </c>
      <c r="L1684" s="7">
        <f t="shared" si="1"/>
        <v>-0.84848484848484851</v>
      </c>
      <c r="M1684" s="34">
        <f t="shared" si="1134"/>
        <v>11</v>
      </c>
      <c r="N1684" s="34" t="str">
        <f t="shared" si="1135"/>
        <v>Below Benchmark</v>
      </c>
      <c r="O1684" s="34">
        <f t="shared" si="1136"/>
        <v>2</v>
      </c>
      <c r="P1684" s="34" t="str">
        <f t="shared" si="1137"/>
        <v>Below Benchmark</v>
      </c>
    </row>
    <row r="1685" spans="1:16" ht="15.75" customHeight="1" x14ac:dyDescent="0.75">
      <c r="A1685" s="5" t="s">
        <v>991</v>
      </c>
      <c r="B1685" s="5" t="s">
        <v>91</v>
      </c>
      <c r="C1685" s="5" t="s">
        <v>71</v>
      </c>
      <c r="D1685" s="5" t="s">
        <v>76</v>
      </c>
      <c r="E1685" s="6">
        <v>155</v>
      </c>
      <c r="F1685" s="6">
        <v>1</v>
      </c>
      <c r="G1685" s="6">
        <v>143</v>
      </c>
      <c r="H1685" s="6">
        <v>2</v>
      </c>
      <c r="I1685" s="5" t="str">
        <f>VLOOKUP(B1685,Formulas_Majors!A$2:B$1000,2,FALSE)</f>
        <v>Architecture/MEC Engineering/Construction</v>
      </c>
      <c r="J1685" s="5"/>
      <c r="K1685">
        <f t="shared" si="0"/>
        <v>-12</v>
      </c>
      <c r="L1685" s="7">
        <f t="shared" si="1"/>
        <v>-7.7419354838709681E-2</v>
      </c>
      <c r="M1685" s="34">
        <f t="shared" si="1134"/>
        <v>52</v>
      </c>
      <c r="N1685" s="34" t="str">
        <f t="shared" si="1135"/>
        <v>Below Benchmark</v>
      </c>
      <c r="O1685" s="34">
        <f t="shared" si="1136"/>
        <v>48</v>
      </c>
      <c r="P1685" s="34" t="str">
        <f t="shared" si="1137"/>
        <v>Below Benchmark</v>
      </c>
    </row>
    <row r="1686" spans="1:16" ht="15.75" customHeight="1" x14ac:dyDescent="0.75">
      <c r="A1686" s="5" t="s">
        <v>991</v>
      </c>
      <c r="B1686" s="5" t="s">
        <v>91</v>
      </c>
      <c r="C1686" s="5" t="s">
        <v>18</v>
      </c>
      <c r="D1686" s="5" t="s">
        <v>37</v>
      </c>
      <c r="E1686" s="6">
        <v>208</v>
      </c>
      <c r="F1686" s="6">
        <v>26</v>
      </c>
      <c r="G1686" s="6">
        <v>189</v>
      </c>
      <c r="H1686" s="6">
        <v>21</v>
      </c>
      <c r="I1686" s="5" t="str">
        <f>VLOOKUP(B1686,Formulas_Majors!A$2:B$1000,2,FALSE)</f>
        <v>Architecture/MEC Engineering/Construction</v>
      </c>
      <c r="J1686" s="5"/>
      <c r="K1686">
        <f t="shared" si="0"/>
        <v>-19</v>
      </c>
      <c r="L1686" s="7">
        <f t="shared" si="1"/>
        <v>-9.1346153846153841E-2</v>
      </c>
      <c r="M1686" s="34">
        <f t="shared" ref="M1686:M1687" si="1138">ROUND(E1686*1/6,)</f>
        <v>35</v>
      </c>
      <c r="N1686" s="34" t="str">
        <f t="shared" ref="N1686:N1687" si="1139">IF(F1686&gt;M1686, "Above Benchmark", "Below Benchmark")</f>
        <v>Below Benchmark</v>
      </c>
      <c r="O1686" s="34">
        <f t="shared" ref="O1686:O1687" si="1140">ROUND(G1686*1/6,)</f>
        <v>32</v>
      </c>
      <c r="P1686" s="34" t="str">
        <f t="shared" ref="P1686:P1687" si="1141">IF(H1686&gt;O1686,"Above Benchmark","Below Benchmark")</f>
        <v>Below Benchmark</v>
      </c>
    </row>
    <row r="1687" spans="1:16" ht="15.75" customHeight="1" x14ac:dyDescent="0.75">
      <c r="A1687" s="5" t="s">
        <v>991</v>
      </c>
      <c r="B1687" s="5" t="s">
        <v>32</v>
      </c>
      <c r="C1687" s="5" t="s">
        <v>18</v>
      </c>
      <c r="D1687" s="5" t="s">
        <v>21</v>
      </c>
      <c r="E1687" s="6">
        <v>359</v>
      </c>
      <c r="F1687" s="6">
        <v>102</v>
      </c>
      <c r="G1687" s="6">
        <v>360</v>
      </c>
      <c r="H1687" s="6">
        <v>123</v>
      </c>
      <c r="I1687" s="5" t="str">
        <f>VLOOKUP(B1687,Formulas_Majors!A$2:B$1000,2,FALSE)</f>
        <v>Liberal Arts</v>
      </c>
      <c r="J1687" s="5"/>
      <c r="K1687">
        <f t="shared" si="0"/>
        <v>1</v>
      </c>
      <c r="L1687" s="7">
        <f t="shared" si="1"/>
        <v>2.7855153203342618E-3</v>
      </c>
      <c r="M1687" s="34">
        <f t="shared" si="1138"/>
        <v>60</v>
      </c>
      <c r="N1687" s="34" t="str">
        <f t="shared" si="1139"/>
        <v>Above Benchmark</v>
      </c>
      <c r="O1687" s="34">
        <f t="shared" si="1140"/>
        <v>60</v>
      </c>
      <c r="P1687" s="34" t="str">
        <f t="shared" si="1141"/>
        <v>Above Benchmark</v>
      </c>
    </row>
    <row r="1688" spans="1:16" ht="15.75" customHeight="1" x14ac:dyDescent="0.75">
      <c r="A1688" s="5" t="s">
        <v>991</v>
      </c>
      <c r="B1688" s="5" t="s">
        <v>32</v>
      </c>
      <c r="C1688" s="5" t="s">
        <v>14</v>
      </c>
      <c r="D1688" s="5" t="s">
        <v>23</v>
      </c>
      <c r="E1688" s="6">
        <v>49</v>
      </c>
      <c r="F1688" s="6">
        <v>7</v>
      </c>
      <c r="G1688" s="6">
        <v>41</v>
      </c>
      <c r="H1688" s="6">
        <v>17</v>
      </c>
      <c r="I1688" s="5" t="str">
        <f>VLOOKUP(B1688,Formulas_Majors!A$2:B$1000,2,FALSE)</f>
        <v>Liberal Arts</v>
      </c>
      <c r="J1688" s="5"/>
      <c r="K1688">
        <f t="shared" si="0"/>
        <v>-8</v>
      </c>
      <c r="L1688" s="7">
        <f t="shared" si="1"/>
        <v>-0.16326530612244897</v>
      </c>
      <c r="M1688" s="34">
        <f>ROUND(E1688*1/3,)</f>
        <v>16</v>
      </c>
      <c r="N1688" s="34" t="str">
        <f>IF(F1688&gt;M1688,"Above Benchmark","Below Benchmark")</f>
        <v>Below Benchmark</v>
      </c>
      <c r="O1688" s="34">
        <f>ROUND(G1688*1/3,)</f>
        <v>14</v>
      </c>
      <c r="P1688" s="34" t="str">
        <f>IF(H1688&gt;O1688,"Above Benchmark", "Below Benchmark")</f>
        <v>Above Benchmark</v>
      </c>
    </row>
    <row r="1689" spans="1:16" ht="15.75" customHeight="1" x14ac:dyDescent="0.75">
      <c r="A1689" s="5" t="s">
        <v>991</v>
      </c>
      <c r="B1689" s="5" t="s">
        <v>919</v>
      </c>
      <c r="C1689" s="5" t="s">
        <v>18</v>
      </c>
      <c r="D1689" s="5" t="s">
        <v>21</v>
      </c>
      <c r="E1689" s="6">
        <v>14</v>
      </c>
      <c r="F1689" s="6">
        <v>10</v>
      </c>
      <c r="G1689" s="6">
        <v>21</v>
      </c>
      <c r="H1689" s="6">
        <v>13</v>
      </c>
      <c r="I1689" s="5" t="str">
        <f>VLOOKUP(B1689,Formulas_Majors!A$2:B$1000,2,FALSE)</f>
        <v>Education</v>
      </c>
      <c r="J1689" s="5"/>
      <c r="K1689">
        <f t="shared" si="0"/>
        <v>7</v>
      </c>
      <c r="L1689" s="7">
        <f t="shared" si="1"/>
        <v>0.5</v>
      </c>
      <c r="M1689" s="34">
        <f>ROUND(E1689*1/6,)</f>
        <v>2</v>
      </c>
      <c r="N1689" s="34" t="str">
        <f>IF(F1689&gt;M1689, "Above Benchmark", "Below Benchmark")</f>
        <v>Above Benchmark</v>
      </c>
      <c r="O1689" s="34">
        <f>ROUND(G1689*1/6,)</f>
        <v>4</v>
      </c>
      <c r="P1689" s="34" t="str">
        <f>IF(H1689&gt;O1689,"Above Benchmark","Below Benchmark")</f>
        <v>Above Benchmark</v>
      </c>
    </row>
    <row r="1690" spans="1:16" ht="15.75" customHeight="1" x14ac:dyDescent="0.75">
      <c r="A1690" s="5" t="s">
        <v>991</v>
      </c>
      <c r="B1690" s="5" t="s">
        <v>723</v>
      </c>
      <c r="C1690" s="5" t="s">
        <v>14</v>
      </c>
      <c r="D1690" s="5" t="s">
        <v>16</v>
      </c>
      <c r="E1690" s="6">
        <v>16</v>
      </c>
      <c r="F1690" s="6">
        <v>4</v>
      </c>
      <c r="G1690" s="6">
        <v>15</v>
      </c>
      <c r="H1690" s="6">
        <v>5</v>
      </c>
      <c r="I1690" s="5" t="str">
        <f>VLOOKUP(B1690,Formulas_Majors!A$2:B$1000,2,FALSE)</f>
        <v>Natural Sciences</v>
      </c>
      <c r="J1690" s="5"/>
      <c r="K1690">
        <f t="shared" si="0"/>
        <v>-1</v>
      </c>
      <c r="L1690" s="7">
        <f t="shared" si="1"/>
        <v>-6.25E-2</v>
      </c>
      <c r="M1690" s="34">
        <f>ROUND(E1690*1/3,)</f>
        <v>5</v>
      </c>
      <c r="N1690" s="34" t="str">
        <f>IF(F1690&gt;M1690,"Above Benchmark","Below Benchmark")</f>
        <v>Below Benchmark</v>
      </c>
      <c r="O1690" s="34">
        <f>ROUND(G1690*1/3,)</f>
        <v>5</v>
      </c>
      <c r="P1690" s="34" t="str">
        <f>IF(H1690&gt;O1690,"Above Benchmark", "Below Benchmark")</f>
        <v>Below Benchmark</v>
      </c>
    </row>
    <row r="1691" spans="1:16" ht="15.75" customHeight="1" x14ac:dyDescent="0.75">
      <c r="A1691" s="5" t="s">
        <v>991</v>
      </c>
      <c r="B1691" s="5" t="s">
        <v>758</v>
      </c>
      <c r="C1691" s="5" t="s">
        <v>18</v>
      </c>
      <c r="D1691" s="5" t="s">
        <v>21</v>
      </c>
      <c r="E1691" s="6">
        <v>11</v>
      </c>
      <c r="F1691" s="6">
        <v>2</v>
      </c>
      <c r="G1691" s="6">
        <v>9</v>
      </c>
      <c r="H1691" s="6">
        <v>6</v>
      </c>
      <c r="I1691" s="5" t="str">
        <f>VLOOKUP(B1691,Formulas_Majors!A$2:B$1000,2,FALSE)</f>
        <v>Natural Sciences</v>
      </c>
      <c r="J1691" s="5"/>
      <c r="K1691">
        <f t="shared" si="0"/>
        <v>-2</v>
      </c>
      <c r="L1691" s="7">
        <f t="shared" si="1"/>
        <v>-0.18181818181818182</v>
      </c>
      <c r="M1691" s="34">
        <f>ROUND(E1691*1/6,)</f>
        <v>2</v>
      </c>
      <c r="N1691" s="34" t="str">
        <f>IF(F1691&gt;M1691, "Above Benchmark", "Below Benchmark")</f>
        <v>Below Benchmark</v>
      </c>
      <c r="O1691" s="34">
        <f>ROUND(G1691*1/6,)</f>
        <v>2</v>
      </c>
      <c r="P1691" s="34" t="str">
        <f>IF(H1691&gt;O1691,"Above Benchmark","Below Benchmark")</f>
        <v>Above Benchmark</v>
      </c>
    </row>
    <row r="1692" spans="1:16" ht="15.75" customHeight="1" x14ac:dyDescent="0.75">
      <c r="A1692" s="5" t="s">
        <v>991</v>
      </c>
      <c r="B1692" s="5" t="s">
        <v>1004</v>
      </c>
      <c r="C1692" s="5" t="s">
        <v>14</v>
      </c>
      <c r="D1692" s="5" t="s">
        <v>16</v>
      </c>
      <c r="E1692" s="6">
        <v>9</v>
      </c>
      <c r="F1692" s="6">
        <v>0</v>
      </c>
      <c r="G1692" s="6">
        <v>20</v>
      </c>
      <c r="H1692" s="6">
        <v>0</v>
      </c>
      <c r="I1692" s="5" t="str">
        <f>VLOOKUP(B1692,Formulas_Majors!A$2:B$1000,2,FALSE)</f>
        <v>Health</v>
      </c>
      <c r="J1692" s="5"/>
      <c r="K1692">
        <f t="shared" si="0"/>
        <v>11</v>
      </c>
      <c r="L1692" s="7">
        <f t="shared" si="1"/>
        <v>1.2222222222222223</v>
      </c>
      <c r="M1692" s="34">
        <f>ROUND(E1692*1/3,)</f>
        <v>3</v>
      </c>
      <c r="N1692" s="34" t="str">
        <f>IF(F1692&gt;M1692,"Above Benchmark","Below Benchmark")</f>
        <v>Below Benchmark</v>
      </c>
      <c r="O1692" s="34">
        <f>ROUND(G1692*1/3,)</f>
        <v>7</v>
      </c>
      <c r="P1692" s="34" t="str">
        <f>IF(H1692&gt;O1692,"Above Benchmark", "Below Benchmark")</f>
        <v>Below Benchmark</v>
      </c>
    </row>
    <row r="1693" spans="1:16" ht="15.75" customHeight="1" x14ac:dyDescent="0.75">
      <c r="A1693" s="5" t="s">
        <v>991</v>
      </c>
      <c r="B1693" s="5" t="s">
        <v>42</v>
      </c>
      <c r="C1693" s="5" t="s">
        <v>18</v>
      </c>
      <c r="D1693" s="5" t="s">
        <v>21</v>
      </c>
      <c r="E1693" s="6">
        <v>186</v>
      </c>
      <c r="F1693" s="6">
        <v>21</v>
      </c>
      <c r="G1693" s="6">
        <v>169</v>
      </c>
      <c r="H1693" s="6">
        <v>44</v>
      </c>
      <c r="I1693" s="5" t="str">
        <f>VLOOKUP(B1693,Formulas_Majors!A$2:B$1000,2,FALSE)</f>
        <v>Liberal Arts</v>
      </c>
      <c r="J1693" s="5"/>
      <c r="K1693">
        <f t="shared" si="0"/>
        <v>-17</v>
      </c>
      <c r="L1693" s="7">
        <f t="shared" si="1"/>
        <v>-9.1397849462365593E-2</v>
      </c>
      <c r="M1693" s="34">
        <f t="shared" ref="M1693:M1695" si="1142">ROUND(E1693*1/6,)</f>
        <v>31</v>
      </c>
      <c r="N1693" s="34" t="str">
        <f t="shared" ref="N1693:N1695" si="1143">IF(F1693&gt;M1693, "Above Benchmark", "Below Benchmark")</f>
        <v>Below Benchmark</v>
      </c>
      <c r="O1693" s="34">
        <f t="shared" ref="O1693:O1695" si="1144">ROUND(G1693*1/6,)</f>
        <v>28</v>
      </c>
      <c r="P1693" s="34" t="str">
        <f t="shared" ref="P1693:P1695" si="1145">IF(H1693&gt;O1693,"Above Benchmark","Below Benchmark")</f>
        <v>Above Benchmark</v>
      </c>
    </row>
    <row r="1694" spans="1:16" ht="15.75" customHeight="1" x14ac:dyDescent="0.75">
      <c r="A1694" s="5" t="s">
        <v>991</v>
      </c>
      <c r="B1694" s="5" t="s">
        <v>42</v>
      </c>
      <c r="C1694" s="5" t="s">
        <v>18</v>
      </c>
      <c r="D1694" s="5" t="s">
        <v>21</v>
      </c>
      <c r="E1694" s="6">
        <v>2</v>
      </c>
      <c r="F1694" s="6">
        <v>0</v>
      </c>
      <c r="G1694" s="6">
        <v>0</v>
      </c>
      <c r="H1694" s="6">
        <v>0</v>
      </c>
      <c r="I1694" s="5" t="str">
        <f>VLOOKUP(B1694,Formulas_Majors!A$2:B$1000,2,FALSE)</f>
        <v>Liberal Arts</v>
      </c>
      <c r="J1694" s="5"/>
      <c r="K1694">
        <f t="shared" si="0"/>
        <v>-2</v>
      </c>
      <c r="L1694" s="7">
        <f t="shared" si="1"/>
        <v>-1</v>
      </c>
      <c r="M1694" s="34">
        <f t="shared" si="1142"/>
        <v>0</v>
      </c>
      <c r="N1694" s="34" t="str">
        <f t="shared" si="1143"/>
        <v>Below Benchmark</v>
      </c>
      <c r="O1694" s="34">
        <f t="shared" si="1144"/>
        <v>0</v>
      </c>
      <c r="P1694" s="34" t="str">
        <f t="shared" si="1145"/>
        <v>Below Benchmark</v>
      </c>
    </row>
    <row r="1695" spans="1:16" ht="15.75" customHeight="1" x14ac:dyDescent="0.75">
      <c r="A1695" s="5" t="s">
        <v>991</v>
      </c>
      <c r="B1695" s="5" t="s">
        <v>42</v>
      </c>
      <c r="C1695" s="5" t="s">
        <v>18</v>
      </c>
      <c r="D1695" s="5" t="s">
        <v>21</v>
      </c>
      <c r="E1695" s="6">
        <v>2</v>
      </c>
      <c r="F1695" s="6">
        <v>0</v>
      </c>
      <c r="G1695" s="6">
        <v>0</v>
      </c>
      <c r="H1695" s="6">
        <v>0</v>
      </c>
      <c r="I1695" s="5" t="str">
        <f>VLOOKUP(B1695,Formulas_Majors!A$2:B$1000,2,FALSE)</f>
        <v>Liberal Arts</v>
      </c>
      <c r="J1695" s="5"/>
      <c r="K1695">
        <f t="shared" si="0"/>
        <v>-2</v>
      </c>
      <c r="L1695" s="7">
        <f t="shared" si="1"/>
        <v>-1</v>
      </c>
      <c r="M1695" s="34">
        <f t="shared" si="1142"/>
        <v>0</v>
      </c>
      <c r="N1695" s="34" t="str">
        <f t="shared" si="1143"/>
        <v>Below Benchmark</v>
      </c>
      <c r="O1695" s="34">
        <f t="shared" si="1144"/>
        <v>0</v>
      </c>
      <c r="P1695" s="34" t="str">
        <f t="shared" si="1145"/>
        <v>Below Benchmark</v>
      </c>
    </row>
    <row r="1696" spans="1:16" ht="15.75" customHeight="1" x14ac:dyDescent="0.75">
      <c r="A1696" s="5" t="s">
        <v>991</v>
      </c>
      <c r="B1696" s="5" t="s">
        <v>42</v>
      </c>
      <c r="C1696" s="5" t="s">
        <v>14</v>
      </c>
      <c r="D1696" s="5" t="s">
        <v>23</v>
      </c>
      <c r="E1696" s="6">
        <v>2</v>
      </c>
      <c r="F1696" s="6">
        <v>0</v>
      </c>
      <c r="G1696" s="6">
        <v>0</v>
      </c>
      <c r="H1696" s="6">
        <v>0</v>
      </c>
      <c r="I1696" s="5" t="str">
        <f>VLOOKUP(B1696,Formulas_Majors!A$2:B$1000,2,FALSE)</f>
        <v>Liberal Arts</v>
      </c>
      <c r="J1696" s="5"/>
      <c r="K1696">
        <f t="shared" si="0"/>
        <v>-2</v>
      </c>
      <c r="L1696" s="7">
        <f t="shared" si="1"/>
        <v>-1</v>
      </c>
      <c r="M1696" s="34">
        <f t="shared" ref="M1696:M1697" si="1146">ROUND(E1696*1/3,)</f>
        <v>1</v>
      </c>
      <c r="N1696" s="34" t="str">
        <f t="shared" ref="N1696:N1697" si="1147">IF(F1696&gt;M1696,"Above Benchmark","Below Benchmark")</f>
        <v>Below Benchmark</v>
      </c>
      <c r="O1696" s="34">
        <f t="shared" ref="O1696:O1697" si="1148">ROUND(G1696*1/3,)</f>
        <v>0</v>
      </c>
      <c r="P1696" s="34" t="str">
        <f t="shared" ref="P1696:P1697" si="1149">IF(H1696&gt;O1696,"Above Benchmark", "Below Benchmark")</f>
        <v>Below Benchmark</v>
      </c>
    </row>
    <row r="1697" spans="1:16" ht="15.75" customHeight="1" x14ac:dyDescent="0.75">
      <c r="A1697" s="5" t="s">
        <v>991</v>
      </c>
      <c r="B1697" s="5" t="s">
        <v>42</v>
      </c>
      <c r="C1697" s="5" t="s">
        <v>14</v>
      </c>
      <c r="D1697" s="5" t="s">
        <v>23</v>
      </c>
      <c r="E1697" s="6">
        <v>14</v>
      </c>
      <c r="F1697" s="6">
        <v>4</v>
      </c>
      <c r="G1697" s="6">
        <v>14</v>
      </c>
      <c r="H1697" s="6">
        <v>1</v>
      </c>
      <c r="I1697" s="5" t="str">
        <f>VLOOKUP(B1697,Formulas_Majors!A$2:B$1000,2,FALSE)</f>
        <v>Liberal Arts</v>
      </c>
      <c r="J1697" s="5"/>
      <c r="K1697">
        <f t="shared" si="0"/>
        <v>0</v>
      </c>
      <c r="L1697" s="7">
        <f t="shared" si="1"/>
        <v>0</v>
      </c>
      <c r="M1697" s="34">
        <f t="shared" si="1146"/>
        <v>5</v>
      </c>
      <c r="N1697" s="34" t="str">
        <f t="shared" si="1147"/>
        <v>Below Benchmark</v>
      </c>
      <c r="O1697" s="34">
        <f t="shared" si="1148"/>
        <v>5</v>
      </c>
      <c r="P1697" s="34" t="str">
        <f t="shared" si="1149"/>
        <v>Below Benchmark</v>
      </c>
    </row>
    <row r="1698" spans="1:16" ht="15.75" customHeight="1" x14ac:dyDescent="0.75">
      <c r="A1698" s="5" t="s">
        <v>991</v>
      </c>
      <c r="B1698" s="5" t="s">
        <v>1005</v>
      </c>
      <c r="C1698" s="5" t="s">
        <v>18</v>
      </c>
      <c r="D1698" s="5" t="s">
        <v>21</v>
      </c>
      <c r="E1698" s="6">
        <v>7</v>
      </c>
      <c r="F1698" s="6">
        <v>7</v>
      </c>
      <c r="G1698" s="6">
        <v>12</v>
      </c>
      <c r="H1698" s="6">
        <v>2</v>
      </c>
      <c r="I1698" s="5" t="str">
        <f>VLOOKUP(B1698,Formulas_Majors!A$2:B$1000,2,FALSE)</f>
        <v>Education</v>
      </c>
      <c r="J1698" s="5"/>
      <c r="K1698">
        <f t="shared" si="0"/>
        <v>5</v>
      </c>
      <c r="L1698" s="7">
        <f t="shared" si="1"/>
        <v>0.7142857142857143</v>
      </c>
      <c r="M1698" s="34">
        <f t="shared" ref="M1698:M1703" si="1150">ROUND(E1698*1/6,)</f>
        <v>1</v>
      </c>
      <c r="N1698" s="34" t="str">
        <f t="shared" ref="N1698:N1703" si="1151">IF(F1698&gt;M1698, "Above Benchmark", "Below Benchmark")</f>
        <v>Above Benchmark</v>
      </c>
      <c r="O1698" s="34">
        <f t="shared" ref="O1698:O1703" si="1152">ROUND(G1698*1/6,)</f>
        <v>2</v>
      </c>
      <c r="P1698" s="34" t="str">
        <f t="shared" ref="P1698:P1703" si="1153">IF(H1698&gt;O1698,"Above Benchmark","Below Benchmark")</f>
        <v>Below Benchmark</v>
      </c>
    </row>
    <row r="1699" spans="1:16" ht="15.75" customHeight="1" x14ac:dyDescent="0.75">
      <c r="A1699" s="5" t="s">
        <v>991</v>
      </c>
      <c r="B1699" s="5" t="s">
        <v>1006</v>
      </c>
      <c r="C1699" s="5" t="s">
        <v>18</v>
      </c>
      <c r="D1699" s="5" t="s">
        <v>37</v>
      </c>
      <c r="E1699" s="6">
        <v>71</v>
      </c>
      <c r="F1699" s="6">
        <v>9</v>
      </c>
      <c r="G1699" s="6">
        <v>64</v>
      </c>
      <c r="H1699" s="6">
        <v>12</v>
      </c>
      <c r="I1699" s="5" t="str">
        <f>VLOOKUP(B1699,Formulas_Majors!A$2:B$1000,2,FALSE)</f>
        <v>Tech</v>
      </c>
      <c r="J1699" s="5"/>
      <c r="K1699">
        <f t="shared" si="0"/>
        <v>-7</v>
      </c>
      <c r="L1699" s="7">
        <f t="shared" si="1"/>
        <v>-9.8591549295774641E-2</v>
      </c>
      <c r="M1699" s="34">
        <f t="shared" si="1150"/>
        <v>12</v>
      </c>
      <c r="N1699" s="34" t="str">
        <f t="shared" si="1151"/>
        <v>Below Benchmark</v>
      </c>
      <c r="O1699" s="34">
        <f t="shared" si="1152"/>
        <v>11</v>
      </c>
      <c r="P1699" s="34" t="str">
        <f t="shared" si="1153"/>
        <v>Above Benchmark</v>
      </c>
    </row>
    <row r="1700" spans="1:16" ht="15.75" customHeight="1" x14ac:dyDescent="0.75">
      <c r="A1700" s="5" t="s">
        <v>991</v>
      </c>
      <c r="B1700" s="5" t="s">
        <v>346</v>
      </c>
      <c r="C1700" s="5" t="s">
        <v>18</v>
      </c>
      <c r="D1700" s="5" t="s">
        <v>21</v>
      </c>
      <c r="E1700" s="6">
        <v>31</v>
      </c>
      <c r="F1700" s="6">
        <v>11</v>
      </c>
      <c r="G1700" s="6">
        <v>26</v>
      </c>
      <c r="H1700" s="6">
        <v>11</v>
      </c>
      <c r="I1700" s="5" t="str">
        <f>VLOOKUP(B1700,Formulas_Majors!A$2:B$1000,2,FALSE)</f>
        <v>Government</v>
      </c>
      <c r="J1700" s="5"/>
      <c r="K1700">
        <f t="shared" si="0"/>
        <v>-5</v>
      </c>
      <c r="L1700" s="7">
        <f t="shared" si="1"/>
        <v>-0.16129032258064516</v>
      </c>
      <c r="M1700" s="34">
        <f t="shared" si="1150"/>
        <v>5</v>
      </c>
      <c r="N1700" s="34" t="str">
        <f t="shared" si="1151"/>
        <v>Above Benchmark</v>
      </c>
      <c r="O1700" s="34">
        <f t="shared" si="1152"/>
        <v>4</v>
      </c>
      <c r="P1700" s="34" t="str">
        <f t="shared" si="1153"/>
        <v>Above Benchmark</v>
      </c>
    </row>
    <row r="1701" spans="1:16" ht="15.75" customHeight="1" x14ac:dyDescent="0.75">
      <c r="A1701" s="5" t="s">
        <v>991</v>
      </c>
      <c r="B1701" s="5" t="s">
        <v>346</v>
      </c>
      <c r="C1701" s="5" t="s">
        <v>18</v>
      </c>
      <c r="D1701" s="5" t="s">
        <v>37</v>
      </c>
      <c r="E1701" s="6">
        <v>1</v>
      </c>
      <c r="F1701" s="6">
        <v>0</v>
      </c>
      <c r="G1701" s="6">
        <v>1</v>
      </c>
      <c r="H1701" s="6">
        <v>0</v>
      </c>
      <c r="I1701" s="5" t="str">
        <f>VLOOKUP(B1701,Formulas_Majors!A$2:B$1000,2,FALSE)</f>
        <v>Government</v>
      </c>
      <c r="J1701" s="5"/>
      <c r="K1701">
        <f t="shared" si="0"/>
        <v>0</v>
      </c>
      <c r="L1701" s="7">
        <f t="shared" si="1"/>
        <v>0</v>
      </c>
      <c r="M1701" s="34">
        <f t="shared" si="1150"/>
        <v>0</v>
      </c>
      <c r="N1701" s="34" t="str">
        <f t="shared" si="1151"/>
        <v>Below Benchmark</v>
      </c>
      <c r="O1701" s="34">
        <f t="shared" si="1152"/>
        <v>0</v>
      </c>
      <c r="P1701" s="34" t="str">
        <f t="shared" si="1153"/>
        <v>Below Benchmark</v>
      </c>
    </row>
    <row r="1702" spans="1:16" ht="15.75" customHeight="1" x14ac:dyDescent="0.75">
      <c r="A1702" s="5" t="s">
        <v>991</v>
      </c>
      <c r="B1702" s="5" t="s">
        <v>1007</v>
      </c>
      <c r="C1702" s="5" t="s">
        <v>18</v>
      </c>
      <c r="D1702" s="5" t="s">
        <v>21</v>
      </c>
      <c r="E1702" s="6">
        <v>8</v>
      </c>
      <c r="F1702" s="6">
        <v>3</v>
      </c>
      <c r="G1702" s="6">
        <v>14</v>
      </c>
      <c r="H1702" s="6">
        <v>4</v>
      </c>
      <c r="I1702" s="5" t="str">
        <f>VLOOKUP(B1702,Formulas_Majors!A$2:B$1000,2,FALSE)</f>
        <v>Liberal Arts</v>
      </c>
      <c r="J1702" s="5"/>
      <c r="K1702">
        <f t="shared" si="0"/>
        <v>6</v>
      </c>
      <c r="L1702" s="7">
        <f t="shared" si="1"/>
        <v>0.75</v>
      </c>
      <c r="M1702" s="34">
        <f t="shared" si="1150"/>
        <v>1</v>
      </c>
      <c r="N1702" s="34" t="str">
        <f t="shared" si="1151"/>
        <v>Above Benchmark</v>
      </c>
      <c r="O1702" s="34">
        <f t="shared" si="1152"/>
        <v>2</v>
      </c>
      <c r="P1702" s="34" t="str">
        <f t="shared" si="1153"/>
        <v>Above Benchmark</v>
      </c>
    </row>
    <row r="1703" spans="1:16" ht="15.75" customHeight="1" x14ac:dyDescent="0.75">
      <c r="A1703" s="5" t="s">
        <v>991</v>
      </c>
      <c r="B1703" s="5" t="s">
        <v>1008</v>
      </c>
      <c r="C1703" s="5" t="s">
        <v>18</v>
      </c>
      <c r="D1703" s="5" t="s">
        <v>21</v>
      </c>
      <c r="E1703" s="6">
        <v>2</v>
      </c>
      <c r="F1703" s="6">
        <v>1</v>
      </c>
      <c r="G1703" s="6">
        <v>1</v>
      </c>
      <c r="H1703" s="6">
        <v>1</v>
      </c>
      <c r="I1703" s="5" t="str">
        <f>VLOOKUP(B1703,Formulas_Majors!A$2:B$1000,2,FALSE)</f>
        <v>Education</v>
      </c>
      <c r="J1703" s="5"/>
      <c r="K1703">
        <f t="shared" si="0"/>
        <v>-1</v>
      </c>
      <c r="L1703" s="7">
        <f t="shared" si="1"/>
        <v>-0.5</v>
      </c>
      <c r="M1703" s="34">
        <f t="shared" si="1150"/>
        <v>0</v>
      </c>
      <c r="N1703" s="34" t="str">
        <f t="shared" si="1151"/>
        <v>Above Benchmark</v>
      </c>
      <c r="O1703" s="34">
        <f t="shared" si="1152"/>
        <v>0</v>
      </c>
      <c r="P1703" s="34" t="str">
        <f t="shared" si="1153"/>
        <v>Above Benchmark</v>
      </c>
    </row>
    <row r="1704" spans="1:16" ht="15.75" customHeight="1" x14ac:dyDescent="0.75">
      <c r="A1704" s="5" t="s">
        <v>991</v>
      </c>
      <c r="B1704" s="5" t="s">
        <v>1009</v>
      </c>
      <c r="C1704" s="5" t="s">
        <v>73</v>
      </c>
      <c r="D1704" s="5" t="s">
        <v>154</v>
      </c>
      <c r="E1704" s="6">
        <v>33</v>
      </c>
      <c r="F1704" s="6">
        <v>19</v>
      </c>
      <c r="G1704" s="6">
        <v>33</v>
      </c>
      <c r="H1704" s="6">
        <v>15</v>
      </c>
      <c r="I1704" s="5" t="str">
        <f>VLOOKUP(B1704,Formulas_Majors!A$2:B$1000,2,FALSE)</f>
        <v>Education</v>
      </c>
      <c r="J1704" s="5"/>
      <c r="K1704">
        <f t="shared" si="0"/>
        <v>0</v>
      </c>
      <c r="L1704" s="7">
        <f t="shared" si="1"/>
        <v>0</v>
      </c>
      <c r="M1704" s="37"/>
      <c r="N1704" s="37"/>
      <c r="O1704" s="38"/>
      <c r="P1704" s="38"/>
    </row>
    <row r="1705" spans="1:16" ht="15.75" customHeight="1" x14ac:dyDescent="0.75">
      <c r="A1705" s="5" t="s">
        <v>991</v>
      </c>
      <c r="B1705" s="5" t="s">
        <v>1010</v>
      </c>
      <c r="C1705" s="5" t="s">
        <v>73</v>
      </c>
      <c r="D1705" s="5" t="s">
        <v>154</v>
      </c>
      <c r="E1705" s="6">
        <v>1</v>
      </c>
      <c r="F1705" s="6">
        <v>0</v>
      </c>
      <c r="G1705" s="6">
        <v>0</v>
      </c>
      <c r="H1705" s="6">
        <v>0</v>
      </c>
      <c r="I1705" s="5" t="str">
        <f>VLOOKUP(B1705,Formulas_Majors!A$2:B$1000,2,FALSE)</f>
        <v>Education</v>
      </c>
      <c r="J1705" s="5"/>
      <c r="K1705">
        <f t="shared" si="0"/>
        <v>-1</v>
      </c>
      <c r="L1705" s="7">
        <f t="shared" si="1"/>
        <v>-1</v>
      </c>
      <c r="M1705" s="37"/>
      <c r="N1705" s="37"/>
      <c r="O1705" s="38"/>
      <c r="P1705" s="38"/>
    </row>
    <row r="1706" spans="1:16" ht="15.75" customHeight="1" x14ac:dyDescent="0.75">
      <c r="A1706" s="5" t="s">
        <v>991</v>
      </c>
      <c r="B1706" s="5" t="s">
        <v>1011</v>
      </c>
      <c r="C1706" s="5" t="s">
        <v>73</v>
      </c>
      <c r="D1706" s="5" t="s">
        <v>154</v>
      </c>
      <c r="E1706" s="6">
        <v>3</v>
      </c>
      <c r="F1706" s="6">
        <v>0</v>
      </c>
      <c r="G1706" s="6">
        <v>3</v>
      </c>
      <c r="H1706" s="6">
        <v>0</v>
      </c>
      <c r="I1706" s="5" t="str">
        <f>VLOOKUP(B1706,Formulas_Majors!A$2:B$1000,2,FALSE)</f>
        <v>Education</v>
      </c>
      <c r="J1706" s="5"/>
      <c r="K1706">
        <f t="shared" si="0"/>
        <v>0</v>
      </c>
      <c r="L1706" s="7">
        <f t="shared" si="1"/>
        <v>0</v>
      </c>
      <c r="M1706" s="37"/>
      <c r="N1706" s="37"/>
      <c r="O1706" s="38"/>
      <c r="P1706" s="38"/>
    </row>
    <row r="1707" spans="1:16" ht="15.75" customHeight="1" x14ac:dyDescent="0.75">
      <c r="A1707" s="5" t="s">
        <v>991</v>
      </c>
      <c r="B1707" s="5" t="s">
        <v>131</v>
      </c>
      <c r="C1707" s="5" t="s">
        <v>71</v>
      </c>
      <c r="D1707" s="5" t="s">
        <v>79</v>
      </c>
      <c r="E1707" s="6">
        <v>2450</v>
      </c>
      <c r="F1707" s="6">
        <v>506</v>
      </c>
      <c r="G1707" s="6">
        <v>2144</v>
      </c>
      <c r="H1707" s="6">
        <v>646</v>
      </c>
      <c r="I1707" s="5" t="str">
        <f>VLOOKUP(B1707,Formulas_Majors!A$2:B$1000,2,FALSE)</f>
        <v>Liberal Arts</v>
      </c>
      <c r="J1707" s="5"/>
      <c r="K1707">
        <f t="shared" si="0"/>
        <v>-306</v>
      </c>
      <c r="L1707" s="7">
        <f t="shared" si="1"/>
        <v>-0.12489795918367347</v>
      </c>
      <c r="M1707" s="34">
        <f t="shared" ref="M1707:M1709" si="1154">ROUND(E1707*1/3,)</f>
        <v>817</v>
      </c>
      <c r="N1707" s="34" t="str">
        <f t="shared" ref="N1707:N1709" si="1155">IF(F1707&gt;M1707,"Above Benchmark","Below Benchmark")</f>
        <v>Below Benchmark</v>
      </c>
      <c r="O1707" s="34">
        <f t="shared" ref="O1707:O1709" si="1156">ROUND(G1707*1/3,)</f>
        <v>715</v>
      </c>
      <c r="P1707" s="34" t="str">
        <f t="shared" ref="P1707:P1709" si="1157">IF(H1707&gt;O1707,"Above Benchmark", "Below Benchmark")</f>
        <v>Below Benchmark</v>
      </c>
    </row>
    <row r="1708" spans="1:16" ht="15.75" customHeight="1" x14ac:dyDescent="0.75">
      <c r="A1708" s="5" t="s">
        <v>991</v>
      </c>
      <c r="B1708" s="5" t="s">
        <v>131</v>
      </c>
      <c r="C1708" s="5" t="s">
        <v>71</v>
      </c>
      <c r="D1708" s="5" t="s">
        <v>76</v>
      </c>
      <c r="E1708" s="6">
        <v>521</v>
      </c>
      <c r="F1708" s="6">
        <v>35</v>
      </c>
      <c r="G1708" s="6">
        <v>575</v>
      </c>
      <c r="H1708" s="6">
        <v>39</v>
      </c>
      <c r="I1708" s="5" t="str">
        <f>VLOOKUP(B1708,Formulas_Majors!A$2:B$1000,2,FALSE)</f>
        <v>Liberal Arts</v>
      </c>
      <c r="J1708" s="5"/>
      <c r="K1708">
        <f t="shared" si="0"/>
        <v>54</v>
      </c>
      <c r="L1708" s="7">
        <f t="shared" si="1"/>
        <v>0.1036468330134357</v>
      </c>
      <c r="M1708" s="34">
        <f t="shared" si="1154"/>
        <v>174</v>
      </c>
      <c r="N1708" s="34" t="str">
        <f t="shared" si="1155"/>
        <v>Below Benchmark</v>
      </c>
      <c r="O1708" s="34">
        <f t="shared" si="1156"/>
        <v>192</v>
      </c>
      <c r="P1708" s="34" t="str">
        <f t="shared" si="1157"/>
        <v>Below Benchmark</v>
      </c>
    </row>
    <row r="1709" spans="1:16" ht="15.75" customHeight="1" x14ac:dyDescent="0.75">
      <c r="A1709" s="5" t="s">
        <v>991</v>
      </c>
      <c r="B1709" s="5" t="s">
        <v>419</v>
      </c>
      <c r="C1709" s="5" t="s">
        <v>14</v>
      </c>
      <c r="D1709" s="5" t="s">
        <v>23</v>
      </c>
      <c r="E1709" s="6">
        <v>18</v>
      </c>
      <c r="F1709" s="6">
        <v>10</v>
      </c>
      <c r="G1709" s="6">
        <v>19</v>
      </c>
      <c r="H1709" s="6">
        <v>6</v>
      </c>
      <c r="I1709" s="5" t="str">
        <f>VLOOKUP(B1709,Formulas_Majors!A$2:B$1000,2,FALSE)</f>
        <v>Liberal Arts</v>
      </c>
      <c r="J1709" s="5"/>
      <c r="K1709">
        <f t="shared" si="0"/>
        <v>1</v>
      </c>
      <c r="L1709" s="7">
        <f t="shared" si="1"/>
        <v>5.5555555555555552E-2</v>
      </c>
      <c r="M1709" s="34">
        <f t="shared" si="1154"/>
        <v>6</v>
      </c>
      <c r="N1709" s="34" t="str">
        <f t="shared" si="1155"/>
        <v>Above Benchmark</v>
      </c>
      <c r="O1709" s="34">
        <f t="shared" si="1156"/>
        <v>6</v>
      </c>
      <c r="P1709" s="34" t="str">
        <f t="shared" si="1157"/>
        <v>Below Benchmark</v>
      </c>
    </row>
    <row r="1710" spans="1:16" ht="15.75" customHeight="1" x14ac:dyDescent="0.75">
      <c r="A1710" s="5" t="s">
        <v>991</v>
      </c>
      <c r="B1710" s="5" t="s">
        <v>55</v>
      </c>
      <c r="C1710" s="5" t="s">
        <v>18</v>
      </c>
      <c r="D1710" s="5" t="s">
        <v>37</v>
      </c>
      <c r="E1710" s="6">
        <v>96</v>
      </c>
      <c r="F1710" s="6">
        <v>10</v>
      </c>
      <c r="G1710" s="6">
        <v>96</v>
      </c>
      <c r="H1710" s="6">
        <v>20</v>
      </c>
      <c r="I1710" s="5" t="str">
        <f>VLOOKUP(B1710,Formulas_Majors!A$2:B$1000,2,FALSE)</f>
        <v>Mathematics</v>
      </c>
      <c r="J1710" s="5"/>
      <c r="K1710">
        <f t="shared" si="0"/>
        <v>0</v>
      </c>
      <c r="L1710" s="7">
        <f t="shared" si="1"/>
        <v>0</v>
      </c>
      <c r="M1710" s="34">
        <f t="shared" ref="M1710:M1734" si="1158">ROUND(E1710*1/6,)</f>
        <v>16</v>
      </c>
      <c r="N1710" s="34" t="str">
        <f t="shared" ref="N1710:N1734" si="1159">IF(F1710&gt;M1710, "Above Benchmark", "Below Benchmark")</f>
        <v>Below Benchmark</v>
      </c>
      <c r="O1710" s="34">
        <f t="shared" ref="O1710:O1734" si="1160">ROUND(G1710*1/6,)</f>
        <v>16</v>
      </c>
      <c r="P1710" s="34" t="str">
        <f t="shared" ref="P1710:P1734" si="1161">IF(H1710&gt;O1710,"Above Benchmark","Below Benchmark")</f>
        <v>Above Benchmark</v>
      </c>
    </row>
    <row r="1711" spans="1:16" ht="15.75" customHeight="1" x14ac:dyDescent="0.75">
      <c r="A1711" s="5" t="s">
        <v>991</v>
      </c>
      <c r="B1711" s="5" t="s">
        <v>941</v>
      </c>
      <c r="C1711" s="5" t="s">
        <v>18</v>
      </c>
      <c r="D1711" s="5" t="s">
        <v>37</v>
      </c>
      <c r="E1711" s="6">
        <v>16</v>
      </c>
      <c r="F1711" s="6">
        <v>5</v>
      </c>
      <c r="G1711" s="6">
        <v>17</v>
      </c>
      <c r="H1711" s="6">
        <v>3</v>
      </c>
      <c r="I1711" s="5" t="str">
        <f>VLOOKUP(B1711,Formulas_Majors!A$2:B$1000,2,FALSE)</f>
        <v>Education</v>
      </c>
      <c r="J1711" s="5"/>
      <c r="K1711">
        <f t="shared" si="0"/>
        <v>1</v>
      </c>
      <c r="L1711" s="7">
        <f t="shared" si="1"/>
        <v>6.25E-2</v>
      </c>
      <c r="M1711" s="34">
        <f t="shared" si="1158"/>
        <v>3</v>
      </c>
      <c r="N1711" s="34" t="str">
        <f t="shared" si="1159"/>
        <v>Above Benchmark</v>
      </c>
      <c r="O1711" s="34">
        <f t="shared" si="1160"/>
        <v>3</v>
      </c>
      <c r="P1711" s="34" t="str">
        <f t="shared" si="1161"/>
        <v>Below Benchmark</v>
      </c>
    </row>
    <row r="1712" spans="1:16" ht="15.75" customHeight="1" x14ac:dyDescent="0.75">
      <c r="A1712" s="5" t="s">
        <v>991</v>
      </c>
      <c r="B1712" s="5" t="s">
        <v>1012</v>
      </c>
      <c r="C1712" s="5" t="s">
        <v>18</v>
      </c>
      <c r="D1712" s="5" t="s">
        <v>37</v>
      </c>
      <c r="E1712" s="6">
        <v>50</v>
      </c>
      <c r="F1712" s="6">
        <v>10</v>
      </c>
      <c r="G1712" s="6">
        <v>44</v>
      </c>
      <c r="H1712" s="6">
        <v>11</v>
      </c>
      <c r="I1712" s="5" t="str">
        <f>VLOOKUP(B1712,Formulas_Majors!A$2:B$1000,2,FALSE)</f>
        <v>Health</v>
      </c>
      <c r="J1712" s="5"/>
      <c r="K1712">
        <f t="shared" si="0"/>
        <v>-6</v>
      </c>
      <c r="L1712" s="7">
        <f t="shared" si="1"/>
        <v>-0.12</v>
      </c>
      <c r="M1712" s="34">
        <f t="shared" si="1158"/>
        <v>8</v>
      </c>
      <c r="N1712" s="34" t="str">
        <f t="shared" si="1159"/>
        <v>Above Benchmark</v>
      </c>
      <c r="O1712" s="34">
        <f t="shared" si="1160"/>
        <v>7</v>
      </c>
      <c r="P1712" s="34" t="str">
        <f t="shared" si="1161"/>
        <v>Above Benchmark</v>
      </c>
    </row>
    <row r="1713" spans="1:16" ht="15.75" customHeight="1" x14ac:dyDescent="0.75">
      <c r="A1713" s="5" t="s">
        <v>991</v>
      </c>
      <c r="B1713" s="5" t="s">
        <v>217</v>
      </c>
      <c r="C1713" s="5" t="s">
        <v>18</v>
      </c>
      <c r="D1713" s="5" t="s">
        <v>37</v>
      </c>
      <c r="E1713" s="6">
        <v>5</v>
      </c>
      <c r="F1713" s="6">
        <v>2</v>
      </c>
      <c r="G1713" s="6">
        <v>1</v>
      </c>
      <c r="H1713" s="6">
        <v>2</v>
      </c>
      <c r="I1713" s="5" t="str">
        <f>VLOOKUP(B1713,Formulas_Majors!A$2:B$1000,2,FALSE)</f>
        <v>Finance/Accounting</v>
      </c>
      <c r="J1713" s="5"/>
      <c r="K1713">
        <f t="shared" si="0"/>
        <v>-4</v>
      </c>
      <c r="L1713" s="7">
        <f t="shared" si="1"/>
        <v>-0.8</v>
      </c>
      <c r="M1713" s="34">
        <f t="shared" si="1158"/>
        <v>1</v>
      </c>
      <c r="N1713" s="34" t="str">
        <f t="shared" si="1159"/>
        <v>Above Benchmark</v>
      </c>
      <c r="O1713" s="34">
        <f t="shared" si="1160"/>
        <v>0</v>
      </c>
      <c r="P1713" s="34" t="str">
        <f t="shared" si="1161"/>
        <v>Above Benchmark</v>
      </c>
    </row>
    <row r="1714" spans="1:16" ht="15.75" customHeight="1" x14ac:dyDescent="0.75">
      <c r="A1714" s="5" t="s">
        <v>991</v>
      </c>
      <c r="B1714" s="5" t="s">
        <v>366</v>
      </c>
      <c r="C1714" s="5" t="s">
        <v>18</v>
      </c>
      <c r="D1714" s="5" t="s">
        <v>37</v>
      </c>
      <c r="E1714" s="6">
        <v>6</v>
      </c>
      <c r="F1714" s="6">
        <v>1</v>
      </c>
      <c r="G1714" s="6">
        <v>6</v>
      </c>
      <c r="H1714" s="6">
        <v>1</v>
      </c>
      <c r="I1714" s="5" t="str">
        <f>VLOOKUP(B1714,Formulas_Majors!A$2:B$1000,2,FALSE)</f>
        <v>Natural Sciences</v>
      </c>
      <c r="J1714" s="5"/>
      <c r="K1714">
        <f t="shared" si="0"/>
        <v>0</v>
      </c>
      <c r="L1714" s="7">
        <f t="shared" si="1"/>
        <v>0</v>
      </c>
      <c r="M1714" s="34">
        <f t="shared" si="1158"/>
        <v>1</v>
      </c>
      <c r="N1714" s="34" t="str">
        <f t="shared" si="1159"/>
        <v>Below Benchmark</v>
      </c>
      <c r="O1714" s="34">
        <f t="shared" si="1160"/>
        <v>1</v>
      </c>
      <c r="P1714" s="34" t="str">
        <f t="shared" si="1161"/>
        <v>Below Benchmark</v>
      </c>
    </row>
    <row r="1715" spans="1:16" ht="15.75" customHeight="1" x14ac:dyDescent="0.75">
      <c r="A1715" s="5" t="s">
        <v>991</v>
      </c>
      <c r="B1715" s="5" t="s">
        <v>223</v>
      </c>
      <c r="C1715" s="5" t="s">
        <v>18</v>
      </c>
      <c r="D1715" s="5" t="s">
        <v>37</v>
      </c>
      <c r="E1715" s="6">
        <v>10</v>
      </c>
      <c r="F1715" s="6">
        <v>4</v>
      </c>
      <c r="G1715" s="6">
        <v>6</v>
      </c>
      <c r="H1715" s="6">
        <v>6</v>
      </c>
      <c r="I1715" s="5" t="str">
        <f>VLOOKUP(B1715,Formulas_Majors!A$2:B$1000,2,FALSE)</f>
        <v>Natural Sciences</v>
      </c>
      <c r="J1715" s="5"/>
      <c r="K1715">
        <f t="shared" si="0"/>
        <v>-4</v>
      </c>
      <c r="L1715" s="7">
        <f t="shared" si="1"/>
        <v>-0.4</v>
      </c>
      <c r="M1715" s="34">
        <f t="shared" si="1158"/>
        <v>2</v>
      </c>
      <c r="N1715" s="34" t="str">
        <f t="shared" si="1159"/>
        <v>Above Benchmark</v>
      </c>
      <c r="O1715" s="34">
        <f t="shared" si="1160"/>
        <v>1</v>
      </c>
      <c r="P1715" s="34" t="str">
        <f t="shared" si="1161"/>
        <v>Above Benchmark</v>
      </c>
    </row>
    <row r="1716" spans="1:16" ht="15.75" customHeight="1" x14ac:dyDescent="0.75">
      <c r="A1716" s="5" t="s">
        <v>991</v>
      </c>
      <c r="B1716" s="5" t="s">
        <v>1013</v>
      </c>
      <c r="C1716" s="5" t="s">
        <v>18</v>
      </c>
      <c r="D1716" s="5" t="s">
        <v>37</v>
      </c>
      <c r="E1716" s="6">
        <v>5</v>
      </c>
      <c r="F1716" s="6">
        <v>4</v>
      </c>
      <c r="G1716" s="6">
        <v>3</v>
      </c>
      <c r="H1716" s="6">
        <v>3</v>
      </c>
      <c r="I1716" s="5" t="str">
        <f>VLOOKUP(B1716,Formulas_Majors!A$2:B$1000,2,FALSE)</f>
        <v>Business-Other</v>
      </c>
      <c r="J1716" s="5"/>
      <c r="K1716">
        <f t="shared" si="0"/>
        <v>-2</v>
      </c>
      <c r="L1716" s="7">
        <f t="shared" si="1"/>
        <v>-0.4</v>
      </c>
      <c r="M1716" s="34">
        <f t="shared" si="1158"/>
        <v>1</v>
      </c>
      <c r="N1716" s="34" t="str">
        <f t="shared" si="1159"/>
        <v>Above Benchmark</v>
      </c>
      <c r="O1716" s="34">
        <f t="shared" si="1160"/>
        <v>1</v>
      </c>
      <c r="P1716" s="34" t="str">
        <f t="shared" si="1161"/>
        <v>Above Benchmark</v>
      </c>
    </row>
    <row r="1717" spans="1:16" ht="15.75" customHeight="1" x14ac:dyDescent="0.75">
      <c r="A1717" s="5" t="s">
        <v>991</v>
      </c>
      <c r="B1717" s="5" t="s">
        <v>227</v>
      </c>
      <c r="C1717" s="5" t="s">
        <v>18</v>
      </c>
      <c r="D1717" s="5" t="s">
        <v>37</v>
      </c>
      <c r="E1717" s="6">
        <v>4</v>
      </c>
      <c r="F1717" s="6">
        <v>2</v>
      </c>
      <c r="G1717" s="6">
        <v>6</v>
      </c>
      <c r="H1717" s="6">
        <v>1</v>
      </c>
      <c r="I1717" s="5" t="str">
        <f>VLOOKUP(B1717,Formulas_Majors!A$2:B$1000,2,FALSE)</f>
        <v>Natural Sciences</v>
      </c>
      <c r="J1717" s="5"/>
      <c r="K1717">
        <f t="shared" si="0"/>
        <v>2</v>
      </c>
      <c r="L1717" s="7">
        <f t="shared" si="1"/>
        <v>0.5</v>
      </c>
      <c r="M1717" s="34">
        <f t="shared" si="1158"/>
        <v>1</v>
      </c>
      <c r="N1717" s="34" t="str">
        <f t="shared" si="1159"/>
        <v>Above Benchmark</v>
      </c>
      <c r="O1717" s="34">
        <f t="shared" si="1160"/>
        <v>1</v>
      </c>
      <c r="P1717" s="34" t="str">
        <f t="shared" si="1161"/>
        <v>Below Benchmark</v>
      </c>
    </row>
    <row r="1718" spans="1:16" ht="15.75" customHeight="1" x14ac:dyDescent="0.75">
      <c r="A1718" s="5" t="s">
        <v>991</v>
      </c>
      <c r="B1718" s="5" t="s">
        <v>1014</v>
      </c>
      <c r="C1718" s="5" t="s">
        <v>18</v>
      </c>
      <c r="D1718" s="5" t="s">
        <v>37</v>
      </c>
      <c r="E1718" s="6">
        <v>3</v>
      </c>
      <c r="F1718" s="6">
        <v>2</v>
      </c>
      <c r="G1718" s="6">
        <v>8</v>
      </c>
      <c r="H1718" s="6">
        <v>1</v>
      </c>
      <c r="I1718" s="5" t="str">
        <f>VLOOKUP(B1718,Formulas_Majors!A$2:B$1000,2,FALSE)</f>
        <v>Communications/Media</v>
      </c>
      <c r="J1718" s="5"/>
      <c r="K1718">
        <f t="shared" si="0"/>
        <v>5</v>
      </c>
      <c r="L1718" s="7">
        <f t="shared" si="1"/>
        <v>1.6666666666666667</v>
      </c>
      <c r="M1718" s="34">
        <f t="shared" si="1158"/>
        <v>1</v>
      </c>
      <c r="N1718" s="34" t="str">
        <f t="shared" si="1159"/>
        <v>Above Benchmark</v>
      </c>
      <c r="O1718" s="34">
        <f t="shared" si="1160"/>
        <v>1</v>
      </c>
      <c r="P1718" s="34" t="str">
        <f t="shared" si="1161"/>
        <v>Below Benchmark</v>
      </c>
    </row>
    <row r="1719" spans="1:16" ht="15.75" customHeight="1" x14ac:dyDescent="0.75">
      <c r="A1719" s="5" t="s">
        <v>991</v>
      </c>
      <c r="B1719" s="5" t="s">
        <v>231</v>
      </c>
      <c r="C1719" s="5" t="s">
        <v>18</v>
      </c>
      <c r="D1719" s="5" t="s">
        <v>37</v>
      </c>
      <c r="E1719" s="6">
        <v>5</v>
      </c>
      <c r="F1719" s="6">
        <v>4</v>
      </c>
      <c r="G1719" s="6">
        <v>6</v>
      </c>
      <c r="H1719" s="6">
        <v>2</v>
      </c>
      <c r="I1719" s="5" t="str">
        <f>VLOOKUP(B1719,Formulas_Majors!A$2:B$1000,2,FALSE)</f>
        <v>Tech</v>
      </c>
      <c r="J1719" s="5"/>
      <c r="K1719">
        <f t="shared" si="0"/>
        <v>1</v>
      </c>
      <c r="L1719" s="7">
        <f t="shared" si="1"/>
        <v>0.2</v>
      </c>
      <c r="M1719" s="34">
        <f t="shared" si="1158"/>
        <v>1</v>
      </c>
      <c r="N1719" s="34" t="str">
        <f t="shared" si="1159"/>
        <v>Above Benchmark</v>
      </c>
      <c r="O1719" s="34">
        <f t="shared" si="1160"/>
        <v>1</v>
      </c>
      <c r="P1719" s="34" t="str">
        <f t="shared" si="1161"/>
        <v>Above Benchmark</v>
      </c>
    </row>
    <row r="1720" spans="1:16" ht="15.75" customHeight="1" x14ac:dyDescent="0.75">
      <c r="A1720" s="5" t="s">
        <v>991</v>
      </c>
      <c r="B1720" s="5" t="s">
        <v>1015</v>
      </c>
      <c r="C1720" s="5" t="s">
        <v>18</v>
      </c>
      <c r="D1720" s="5" t="s">
        <v>37</v>
      </c>
      <c r="E1720" s="6">
        <v>3</v>
      </c>
      <c r="F1720" s="6">
        <v>0</v>
      </c>
      <c r="G1720" s="6">
        <v>3</v>
      </c>
      <c r="H1720" s="6">
        <v>0</v>
      </c>
      <c r="I1720" s="5" t="str">
        <f>VLOOKUP(B1720,Formulas_Majors!A$2:B$1000,2,FALSE)</f>
        <v>Tech</v>
      </c>
      <c r="J1720" s="5"/>
      <c r="K1720">
        <f t="shared" si="0"/>
        <v>0</v>
      </c>
      <c r="L1720" s="7">
        <f t="shared" si="1"/>
        <v>0</v>
      </c>
      <c r="M1720" s="34">
        <f t="shared" si="1158"/>
        <v>1</v>
      </c>
      <c r="N1720" s="34" t="str">
        <f t="shared" si="1159"/>
        <v>Below Benchmark</v>
      </c>
      <c r="O1720" s="34">
        <f t="shared" si="1160"/>
        <v>1</v>
      </c>
      <c r="P1720" s="34" t="str">
        <f t="shared" si="1161"/>
        <v>Below Benchmark</v>
      </c>
    </row>
    <row r="1721" spans="1:16" ht="15.75" customHeight="1" x14ac:dyDescent="0.75">
      <c r="A1721" s="5" t="s">
        <v>991</v>
      </c>
      <c r="B1721" s="5" t="s">
        <v>369</v>
      </c>
      <c r="C1721" s="5" t="s">
        <v>18</v>
      </c>
      <c r="D1721" s="5" t="s">
        <v>37</v>
      </c>
      <c r="E1721" s="6">
        <v>1</v>
      </c>
      <c r="F1721" s="6">
        <v>1</v>
      </c>
      <c r="G1721" s="6">
        <v>7</v>
      </c>
      <c r="H1721" s="6">
        <v>1</v>
      </c>
      <c r="I1721" s="5" t="str">
        <f>VLOOKUP(B1721,Formulas_Majors!A$2:B$1000,2,FALSE)</f>
        <v>Architecture/MEC Engineering/Construction</v>
      </c>
      <c r="J1721" s="5"/>
      <c r="K1721">
        <f t="shared" si="0"/>
        <v>6</v>
      </c>
      <c r="L1721" s="7">
        <f t="shared" si="1"/>
        <v>6</v>
      </c>
      <c r="M1721" s="34">
        <f t="shared" si="1158"/>
        <v>0</v>
      </c>
      <c r="N1721" s="34" t="str">
        <f t="shared" si="1159"/>
        <v>Above Benchmark</v>
      </c>
      <c r="O1721" s="34">
        <f t="shared" si="1160"/>
        <v>1</v>
      </c>
      <c r="P1721" s="34" t="str">
        <f t="shared" si="1161"/>
        <v>Below Benchmark</v>
      </c>
    </row>
    <row r="1722" spans="1:16" ht="15.75" customHeight="1" x14ac:dyDescent="0.75">
      <c r="A1722" s="5" t="s">
        <v>991</v>
      </c>
      <c r="B1722" s="5" t="s">
        <v>1016</v>
      </c>
      <c r="C1722" s="5" t="s">
        <v>18</v>
      </c>
      <c r="D1722" s="5" t="s">
        <v>37</v>
      </c>
      <c r="E1722" s="6">
        <v>2</v>
      </c>
      <c r="F1722" s="6">
        <v>0</v>
      </c>
      <c r="G1722" s="6">
        <v>2</v>
      </c>
      <c r="H1722" s="6">
        <v>1</v>
      </c>
      <c r="I1722" s="5" t="str">
        <f>VLOOKUP(B1722,Formulas_Majors!A$2:B$1000,2,FALSE)</f>
        <v>Architecture/MEC Engineering/Construction</v>
      </c>
      <c r="J1722" s="5"/>
      <c r="K1722">
        <f t="shared" si="0"/>
        <v>0</v>
      </c>
      <c r="L1722" s="7">
        <f t="shared" si="1"/>
        <v>0</v>
      </c>
      <c r="M1722" s="34">
        <f t="shared" si="1158"/>
        <v>0</v>
      </c>
      <c r="N1722" s="34" t="str">
        <f t="shared" si="1159"/>
        <v>Below Benchmark</v>
      </c>
      <c r="O1722" s="34">
        <f t="shared" si="1160"/>
        <v>0</v>
      </c>
      <c r="P1722" s="34" t="str">
        <f t="shared" si="1161"/>
        <v>Above Benchmark</v>
      </c>
    </row>
    <row r="1723" spans="1:16" ht="15.75" customHeight="1" x14ac:dyDescent="0.75">
      <c r="A1723" s="5" t="s">
        <v>991</v>
      </c>
      <c r="B1723" s="5" t="s">
        <v>234</v>
      </c>
      <c r="C1723" s="5" t="s">
        <v>18</v>
      </c>
      <c r="D1723" s="5" t="s">
        <v>21</v>
      </c>
      <c r="E1723" s="6">
        <v>4</v>
      </c>
      <c r="F1723" s="6">
        <v>3</v>
      </c>
      <c r="G1723" s="6">
        <v>5</v>
      </c>
      <c r="H1723" s="6">
        <v>3</v>
      </c>
      <c r="I1723" s="5" t="str">
        <f>VLOOKUP(B1723,Formulas_Majors!A$2:B$1000,2,FALSE)</f>
        <v>Liberal Arts</v>
      </c>
      <c r="J1723" s="5"/>
      <c r="K1723">
        <f t="shared" si="0"/>
        <v>1</v>
      </c>
      <c r="L1723" s="7">
        <f t="shared" si="1"/>
        <v>0.25</v>
      </c>
      <c r="M1723" s="34">
        <f t="shared" si="1158"/>
        <v>1</v>
      </c>
      <c r="N1723" s="34" t="str">
        <f t="shared" si="1159"/>
        <v>Above Benchmark</v>
      </c>
      <c r="O1723" s="34">
        <f t="shared" si="1160"/>
        <v>1</v>
      </c>
      <c r="P1723" s="34" t="str">
        <f t="shared" si="1161"/>
        <v>Above Benchmark</v>
      </c>
    </row>
    <row r="1724" spans="1:16" ht="15.75" customHeight="1" x14ac:dyDescent="0.75">
      <c r="A1724" s="5" t="s">
        <v>991</v>
      </c>
      <c r="B1724" s="5" t="s">
        <v>241</v>
      </c>
      <c r="C1724" s="5" t="s">
        <v>18</v>
      </c>
      <c r="D1724" s="5" t="s">
        <v>21</v>
      </c>
      <c r="E1724" s="6">
        <v>1</v>
      </c>
      <c r="F1724" s="6">
        <v>1</v>
      </c>
      <c r="G1724" s="6">
        <v>2</v>
      </c>
      <c r="H1724" s="6">
        <v>1</v>
      </c>
      <c r="I1724" s="5" t="str">
        <f>VLOOKUP(B1724,Formulas_Majors!A$2:B$1000,2,FALSE)</f>
        <v>Liberal Arts</v>
      </c>
      <c r="J1724" s="5"/>
      <c r="K1724">
        <f t="shared" si="0"/>
        <v>1</v>
      </c>
      <c r="L1724" s="7">
        <f t="shared" si="1"/>
        <v>1</v>
      </c>
      <c r="M1724" s="34">
        <f t="shared" si="1158"/>
        <v>0</v>
      </c>
      <c r="N1724" s="34" t="str">
        <f t="shared" si="1159"/>
        <v>Above Benchmark</v>
      </c>
      <c r="O1724" s="34">
        <f t="shared" si="1160"/>
        <v>0</v>
      </c>
      <c r="P1724" s="34" t="str">
        <f t="shared" si="1161"/>
        <v>Above Benchmark</v>
      </c>
    </row>
    <row r="1725" spans="1:16" ht="15.75" customHeight="1" x14ac:dyDescent="0.75">
      <c r="A1725" s="5" t="s">
        <v>991</v>
      </c>
      <c r="B1725" s="5" t="s">
        <v>242</v>
      </c>
      <c r="C1725" s="5" t="s">
        <v>18</v>
      </c>
      <c r="D1725" s="5" t="s">
        <v>37</v>
      </c>
      <c r="E1725" s="6">
        <v>1</v>
      </c>
      <c r="F1725" s="6">
        <v>1</v>
      </c>
      <c r="G1725" s="6">
        <v>1</v>
      </c>
      <c r="H1725" s="6">
        <v>1</v>
      </c>
      <c r="I1725" s="5" t="str">
        <f>VLOOKUP(B1725,Formulas_Majors!A$2:B$1000,2,FALSE)</f>
        <v>Tech</v>
      </c>
      <c r="J1725" s="5"/>
      <c r="K1725">
        <f t="shared" si="0"/>
        <v>0</v>
      </c>
      <c r="L1725" s="7">
        <f t="shared" si="1"/>
        <v>0</v>
      </c>
      <c r="M1725" s="34">
        <f t="shared" si="1158"/>
        <v>0</v>
      </c>
      <c r="N1725" s="34" t="str">
        <f t="shared" si="1159"/>
        <v>Above Benchmark</v>
      </c>
      <c r="O1725" s="34">
        <f t="shared" si="1160"/>
        <v>0</v>
      </c>
      <c r="P1725" s="34" t="str">
        <f t="shared" si="1161"/>
        <v>Above Benchmark</v>
      </c>
    </row>
    <row r="1726" spans="1:16" ht="15.75" customHeight="1" x14ac:dyDescent="0.75">
      <c r="A1726" s="5" t="s">
        <v>991</v>
      </c>
      <c r="B1726" s="5" t="s">
        <v>371</v>
      </c>
      <c r="C1726" s="5" t="s">
        <v>18</v>
      </c>
      <c r="D1726" s="5" t="s">
        <v>21</v>
      </c>
      <c r="E1726" s="6">
        <v>1</v>
      </c>
      <c r="F1726" s="6">
        <v>1</v>
      </c>
      <c r="G1726" s="6">
        <v>1</v>
      </c>
      <c r="H1726" s="6">
        <v>0</v>
      </c>
      <c r="I1726" s="5" t="str">
        <f>VLOOKUP(B1726,Formulas_Majors!A$2:B$1000,2,FALSE)</f>
        <v>Liberal Arts</v>
      </c>
      <c r="J1726" s="5"/>
      <c r="K1726">
        <f t="shared" si="0"/>
        <v>0</v>
      </c>
      <c r="L1726" s="7">
        <f t="shared" si="1"/>
        <v>0</v>
      </c>
      <c r="M1726" s="34">
        <f t="shared" si="1158"/>
        <v>0</v>
      </c>
      <c r="N1726" s="34" t="str">
        <f t="shared" si="1159"/>
        <v>Above Benchmark</v>
      </c>
      <c r="O1726" s="34">
        <f t="shared" si="1160"/>
        <v>0</v>
      </c>
      <c r="P1726" s="34" t="str">
        <f t="shared" si="1161"/>
        <v>Below Benchmark</v>
      </c>
    </row>
    <row r="1727" spans="1:16" ht="15.75" customHeight="1" x14ac:dyDescent="0.75">
      <c r="A1727" s="5" t="s">
        <v>991</v>
      </c>
      <c r="B1727" s="5" t="s">
        <v>1017</v>
      </c>
      <c r="C1727" s="5" t="s">
        <v>18</v>
      </c>
      <c r="D1727" s="5" t="s">
        <v>21</v>
      </c>
      <c r="E1727" s="6">
        <v>1</v>
      </c>
      <c r="F1727" s="6">
        <v>0</v>
      </c>
      <c r="G1727" s="6">
        <v>0</v>
      </c>
      <c r="H1727" s="6">
        <v>1</v>
      </c>
      <c r="I1727" s="5" t="str">
        <f>VLOOKUP(B1727,Formulas_Majors!A$2:B$1000,2,FALSE)</f>
        <v>Liberal Arts</v>
      </c>
      <c r="J1727" s="5"/>
      <c r="K1727">
        <f t="shared" si="0"/>
        <v>-1</v>
      </c>
      <c r="L1727" s="7">
        <f t="shared" si="1"/>
        <v>-1</v>
      </c>
      <c r="M1727" s="34">
        <f t="shared" si="1158"/>
        <v>0</v>
      </c>
      <c r="N1727" s="34" t="str">
        <f t="shared" si="1159"/>
        <v>Below Benchmark</v>
      </c>
      <c r="O1727" s="34">
        <f t="shared" si="1160"/>
        <v>0</v>
      </c>
      <c r="P1727" s="34" t="str">
        <f t="shared" si="1161"/>
        <v>Above Benchmark</v>
      </c>
    </row>
    <row r="1728" spans="1:16" ht="15.75" customHeight="1" x14ac:dyDescent="0.75">
      <c r="A1728" s="5" t="s">
        <v>991</v>
      </c>
      <c r="B1728" s="5" t="s">
        <v>250</v>
      </c>
      <c r="C1728" s="5" t="s">
        <v>18</v>
      </c>
      <c r="D1728" s="5" t="s">
        <v>37</v>
      </c>
      <c r="E1728" s="6">
        <v>2</v>
      </c>
      <c r="F1728" s="6">
        <v>2</v>
      </c>
      <c r="G1728" s="6">
        <v>7</v>
      </c>
      <c r="H1728" s="6">
        <v>1</v>
      </c>
      <c r="I1728" s="5" t="str">
        <f>VLOOKUP(B1728,Formulas_Majors!A$2:B$1000,2,FALSE)</f>
        <v>Natural Sciences</v>
      </c>
      <c r="J1728" s="5"/>
      <c r="K1728">
        <f t="shared" si="0"/>
        <v>5</v>
      </c>
      <c r="L1728" s="7">
        <f t="shared" si="1"/>
        <v>2.5</v>
      </c>
      <c r="M1728" s="34">
        <f t="shared" si="1158"/>
        <v>0</v>
      </c>
      <c r="N1728" s="34" t="str">
        <f t="shared" si="1159"/>
        <v>Above Benchmark</v>
      </c>
      <c r="O1728" s="34">
        <f t="shared" si="1160"/>
        <v>1</v>
      </c>
      <c r="P1728" s="34" t="str">
        <f t="shared" si="1161"/>
        <v>Below Benchmark</v>
      </c>
    </row>
    <row r="1729" spans="1:16" ht="15.75" customHeight="1" x14ac:dyDescent="0.75">
      <c r="A1729" s="5" t="s">
        <v>991</v>
      </c>
      <c r="B1729" s="5" t="s">
        <v>1018</v>
      </c>
      <c r="C1729" s="5" t="s">
        <v>18</v>
      </c>
      <c r="D1729" s="5" t="s">
        <v>21</v>
      </c>
      <c r="E1729" s="6">
        <v>3</v>
      </c>
      <c r="F1729" s="6">
        <v>0</v>
      </c>
      <c r="G1729" s="6">
        <v>2</v>
      </c>
      <c r="H1729" s="6">
        <v>0</v>
      </c>
      <c r="I1729" s="5" t="str">
        <f>VLOOKUP(B1729,Formulas_Majors!A$2:B$1000,2,FALSE)</f>
        <v>Government</v>
      </c>
      <c r="J1729" s="5"/>
      <c r="K1729">
        <f t="shared" si="0"/>
        <v>-1</v>
      </c>
      <c r="L1729" s="7">
        <f t="shared" si="1"/>
        <v>-0.33333333333333331</v>
      </c>
      <c r="M1729" s="34">
        <f t="shared" si="1158"/>
        <v>1</v>
      </c>
      <c r="N1729" s="34" t="str">
        <f t="shared" si="1159"/>
        <v>Below Benchmark</v>
      </c>
      <c r="O1729" s="34">
        <f t="shared" si="1160"/>
        <v>0</v>
      </c>
      <c r="P1729" s="34" t="str">
        <f t="shared" si="1161"/>
        <v>Below Benchmark</v>
      </c>
    </row>
    <row r="1730" spans="1:16" ht="15.75" customHeight="1" x14ac:dyDescent="0.75">
      <c r="A1730" s="5" t="s">
        <v>991</v>
      </c>
      <c r="B1730" s="5" t="s">
        <v>252</v>
      </c>
      <c r="C1730" s="5" t="s">
        <v>18</v>
      </c>
      <c r="D1730" s="5" t="s">
        <v>21</v>
      </c>
      <c r="E1730" s="6">
        <v>2</v>
      </c>
      <c r="F1730" s="6">
        <v>0</v>
      </c>
      <c r="G1730" s="6">
        <v>1</v>
      </c>
      <c r="H1730" s="6">
        <v>3</v>
      </c>
      <c r="I1730" s="5" t="str">
        <f>VLOOKUP(B1730,Formulas_Majors!A$2:B$1000,2,FALSE)</f>
        <v>Liberal Arts</v>
      </c>
      <c r="J1730" s="5"/>
      <c r="K1730">
        <f t="shared" si="0"/>
        <v>-1</v>
      </c>
      <c r="L1730" s="7">
        <f t="shared" si="1"/>
        <v>-0.5</v>
      </c>
      <c r="M1730" s="34">
        <f t="shared" si="1158"/>
        <v>0</v>
      </c>
      <c r="N1730" s="34" t="str">
        <f t="shared" si="1159"/>
        <v>Below Benchmark</v>
      </c>
      <c r="O1730" s="34">
        <f t="shared" si="1160"/>
        <v>0</v>
      </c>
      <c r="P1730" s="34" t="str">
        <f t="shared" si="1161"/>
        <v>Above Benchmark</v>
      </c>
    </row>
    <row r="1731" spans="1:16" ht="15.75" customHeight="1" x14ac:dyDescent="0.75">
      <c r="A1731" s="5" t="s">
        <v>991</v>
      </c>
      <c r="B1731" s="5" t="s">
        <v>252</v>
      </c>
      <c r="C1731" s="5" t="s">
        <v>18</v>
      </c>
      <c r="D1731" s="5" t="s">
        <v>37</v>
      </c>
      <c r="E1731" s="6">
        <v>13</v>
      </c>
      <c r="F1731" s="6">
        <v>1</v>
      </c>
      <c r="G1731" s="6">
        <v>11</v>
      </c>
      <c r="H1731" s="6">
        <v>7</v>
      </c>
      <c r="I1731" s="5" t="str">
        <f>VLOOKUP(B1731,Formulas_Majors!A$2:B$1000,2,FALSE)</f>
        <v>Liberal Arts</v>
      </c>
      <c r="J1731" s="5"/>
      <c r="K1731">
        <f t="shared" si="0"/>
        <v>-2</v>
      </c>
      <c r="L1731" s="7">
        <f t="shared" si="1"/>
        <v>-0.15384615384615385</v>
      </c>
      <c r="M1731" s="34">
        <f t="shared" si="1158"/>
        <v>2</v>
      </c>
      <c r="N1731" s="34" t="str">
        <f t="shared" si="1159"/>
        <v>Below Benchmark</v>
      </c>
      <c r="O1731" s="34">
        <f t="shared" si="1160"/>
        <v>2</v>
      </c>
      <c r="P1731" s="34" t="str">
        <f t="shared" si="1161"/>
        <v>Above Benchmark</v>
      </c>
    </row>
    <row r="1732" spans="1:16" ht="15.75" customHeight="1" x14ac:dyDescent="0.75">
      <c r="A1732" s="5" t="s">
        <v>991</v>
      </c>
      <c r="B1732" s="5" t="s">
        <v>1019</v>
      </c>
      <c r="C1732" s="5" t="s">
        <v>18</v>
      </c>
      <c r="D1732" s="5" t="s">
        <v>21</v>
      </c>
      <c r="E1732" s="6">
        <v>1</v>
      </c>
      <c r="F1732" s="6">
        <v>2</v>
      </c>
      <c r="G1732" s="6">
        <v>0</v>
      </c>
      <c r="H1732" s="6">
        <v>2</v>
      </c>
      <c r="I1732" s="5" t="str">
        <f>VLOOKUP(B1732,Formulas_Majors!A$2:B$1000,2,FALSE)</f>
        <v>Liberal Arts</v>
      </c>
      <c r="J1732" s="5"/>
      <c r="K1732">
        <f t="shared" si="0"/>
        <v>-1</v>
      </c>
      <c r="L1732" s="7">
        <f t="shared" si="1"/>
        <v>-1</v>
      </c>
      <c r="M1732" s="34">
        <f t="shared" si="1158"/>
        <v>0</v>
      </c>
      <c r="N1732" s="34" t="str">
        <f t="shared" si="1159"/>
        <v>Above Benchmark</v>
      </c>
      <c r="O1732" s="34">
        <f t="shared" si="1160"/>
        <v>0</v>
      </c>
      <c r="P1732" s="34" t="str">
        <f t="shared" si="1161"/>
        <v>Above Benchmark</v>
      </c>
    </row>
    <row r="1733" spans="1:16" ht="15.75" customHeight="1" x14ac:dyDescent="0.75">
      <c r="A1733" s="5" t="s">
        <v>991</v>
      </c>
      <c r="B1733" s="5" t="s">
        <v>57</v>
      </c>
      <c r="C1733" s="5" t="s">
        <v>18</v>
      </c>
      <c r="D1733" s="5" t="s">
        <v>21</v>
      </c>
      <c r="E1733" s="6">
        <v>30</v>
      </c>
      <c r="F1733" s="6">
        <v>1</v>
      </c>
      <c r="G1733" s="6">
        <v>35</v>
      </c>
      <c r="H1733" s="6">
        <v>2</v>
      </c>
      <c r="I1733" s="5" t="str">
        <f>VLOOKUP(B1733,Formulas_Majors!A$2:B$1000,2,FALSE)</f>
        <v>Performance and Fine Arts</v>
      </c>
      <c r="J1733" s="5"/>
      <c r="K1733">
        <f t="shared" si="0"/>
        <v>5</v>
      </c>
      <c r="L1733" s="7">
        <f t="shared" si="1"/>
        <v>0.16666666666666666</v>
      </c>
      <c r="M1733" s="34">
        <f t="shared" si="1158"/>
        <v>5</v>
      </c>
      <c r="N1733" s="34" t="str">
        <f t="shared" si="1159"/>
        <v>Below Benchmark</v>
      </c>
      <c r="O1733" s="34">
        <f t="shared" si="1160"/>
        <v>6</v>
      </c>
      <c r="P1733" s="34" t="str">
        <f t="shared" si="1161"/>
        <v>Below Benchmark</v>
      </c>
    </row>
    <row r="1734" spans="1:16" ht="15.75" customHeight="1" x14ac:dyDescent="0.75">
      <c r="A1734" s="5" t="s">
        <v>991</v>
      </c>
      <c r="B1734" s="5" t="s">
        <v>57</v>
      </c>
      <c r="C1734" s="5" t="s">
        <v>18</v>
      </c>
      <c r="D1734" s="5" t="s">
        <v>37</v>
      </c>
      <c r="E1734" s="6">
        <v>8</v>
      </c>
      <c r="F1734" s="6">
        <v>2</v>
      </c>
      <c r="G1734" s="6">
        <v>6</v>
      </c>
      <c r="H1734" s="6">
        <v>2</v>
      </c>
      <c r="I1734" s="5" t="str">
        <f>VLOOKUP(B1734,Formulas_Majors!A$2:B$1000,2,FALSE)</f>
        <v>Performance and Fine Arts</v>
      </c>
      <c r="J1734" s="5"/>
      <c r="K1734">
        <f t="shared" si="0"/>
        <v>-2</v>
      </c>
      <c r="L1734" s="7">
        <f t="shared" si="1"/>
        <v>-0.25</v>
      </c>
      <c r="M1734" s="34">
        <f t="shared" si="1158"/>
        <v>1</v>
      </c>
      <c r="N1734" s="34" t="str">
        <f t="shared" si="1159"/>
        <v>Above Benchmark</v>
      </c>
      <c r="O1734" s="34">
        <f t="shared" si="1160"/>
        <v>1</v>
      </c>
      <c r="P1734" s="34" t="str">
        <f t="shared" si="1161"/>
        <v>Above Benchmark</v>
      </c>
    </row>
    <row r="1735" spans="1:16" ht="15.75" customHeight="1" x14ac:dyDescent="0.75">
      <c r="A1735" s="5" t="s">
        <v>991</v>
      </c>
      <c r="B1735" s="5" t="s">
        <v>1020</v>
      </c>
      <c r="C1735" s="5" t="s">
        <v>14</v>
      </c>
      <c r="D1735" s="5" t="s">
        <v>16</v>
      </c>
      <c r="E1735" s="6">
        <v>24</v>
      </c>
      <c r="F1735" s="6">
        <v>9</v>
      </c>
      <c r="G1735" s="6">
        <v>25</v>
      </c>
      <c r="H1735" s="6">
        <v>7</v>
      </c>
      <c r="I1735" s="5" t="str">
        <f>VLOOKUP(B1735,Formulas_Majors!A$2:B$1000,2,FALSE)</f>
        <v>Health</v>
      </c>
      <c r="J1735" s="5"/>
      <c r="K1735">
        <f t="shared" si="0"/>
        <v>1</v>
      </c>
      <c r="L1735" s="7">
        <f t="shared" si="1"/>
        <v>4.1666666666666664E-2</v>
      </c>
      <c r="M1735" s="34">
        <f t="shared" ref="M1735:M1736" si="1162">ROUND(E1735*1/3,)</f>
        <v>8</v>
      </c>
      <c r="N1735" s="34" t="str">
        <f t="shared" ref="N1735:N1736" si="1163">IF(F1735&gt;M1735,"Above Benchmark","Below Benchmark")</f>
        <v>Above Benchmark</v>
      </c>
      <c r="O1735" s="34">
        <f t="shared" ref="O1735:O1736" si="1164">ROUND(G1735*1/3,)</f>
        <v>8</v>
      </c>
      <c r="P1735" s="34" t="str">
        <f t="shared" ref="P1735:P1736" si="1165">IF(H1735&gt;O1735,"Above Benchmark", "Below Benchmark")</f>
        <v>Below Benchmark</v>
      </c>
    </row>
    <row r="1736" spans="1:16" ht="15.75" customHeight="1" x14ac:dyDescent="0.75">
      <c r="A1736" s="5" t="s">
        <v>991</v>
      </c>
      <c r="B1736" s="5" t="s">
        <v>107</v>
      </c>
      <c r="C1736" s="5" t="s">
        <v>71</v>
      </c>
      <c r="D1736" s="5" t="s">
        <v>72</v>
      </c>
      <c r="E1736" s="6">
        <v>831</v>
      </c>
      <c r="F1736" s="6">
        <v>116</v>
      </c>
      <c r="G1736" s="6">
        <v>781</v>
      </c>
      <c r="H1736" s="6">
        <v>96</v>
      </c>
      <c r="I1736" s="5" t="str">
        <f>VLOOKUP(B1736,Formulas_Majors!A$2:B$1000,2,FALSE)</f>
        <v>Nursing</v>
      </c>
      <c r="J1736" s="5"/>
      <c r="K1736">
        <f t="shared" si="0"/>
        <v>-50</v>
      </c>
      <c r="L1736" s="7">
        <f t="shared" si="1"/>
        <v>-6.0168471720818288E-2</v>
      </c>
      <c r="M1736" s="34">
        <f t="shared" si="1162"/>
        <v>277</v>
      </c>
      <c r="N1736" s="34" t="str">
        <f t="shared" si="1163"/>
        <v>Below Benchmark</v>
      </c>
      <c r="O1736" s="34">
        <f t="shared" si="1164"/>
        <v>260</v>
      </c>
      <c r="P1736" s="34" t="str">
        <f t="shared" si="1165"/>
        <v>Below Benchmark</v>
      </c>
    </row>
    <row r="1737" spans="1:16" ht="15.75" customHeight="1" x14ac:dyDescent="0.75">
      <c r="A1737" s="5" t="s">
        <v>991</v>
      </c>
      <c r="B1737" s="5" t="s">
        <v>577</v>
      </c>
      <c r="C1737" s="5" t="s">
        <v>18</v>
      </c>
      <c r="D1737" s="5" t="s">
        <v>37</v>
      </c>
      <c r="E1737" s="6">
        <v>134</v>
      </c>
      <c r="F1737" s="6">
        <v>82</v>
      </c>
      <c r="G1737" s="6">
        <v>118</v>
      </c>
      <c r="H1737" s="6">
        <v>95</v>
      </c>
      <c r="I1737" s="5" t="str">
        <f>VLOOKUP(B1737,Formulas_Majors!A$2:B$1000,2,FALSE)</f>
        <v>Nursing</v>
      </c>
      <c r="J1737" s="5"/>
      <c r="K1737">
        <f t="shared" si="0"/>
        <v>-16</v>
      </c>
      <c r="L1737" s="7">
        <f t="shared" si="1"/>
        <v>-0.11940298507462686</v>
      </c>
      <c r="M1737" s="34">
        <f t="shared" ref="M1737:M1739" si="1166">ROUND(E1737*1/6,)</f>
        <v>22</v>
      </c>
      <c r="N1737" s="34" t="str">
        <f t="shared" ref="N1737:N1739" si="1167">IF(F1737&gt;M1737, "Above Benchmark", "Below Benchmark")</f>
        <v>Above Benchmark</v>
      </c>
      <c r="O1737" s="34">
        <f t="shared" ref="O1737:O1739" si="1168">ROUND(G1737*1/6,)</f>
        <v>20</v>
      </c>
      <c r="P1737" s="34" t="str">
        <f t="shared" ref="P1737:P1739" si="1169">IF(H1737&gt;O1737,"Above Benchmark","Below Benchmark")</f>
        <v>Above Benchmark</v>
      </c>
    </row>
    <row r="1738" spans="1:16" ht="15.75" customHeight="1" x14ac:dyDescent="0.75">
      <c r="A1738" s="5" t="s">
        <v>991</v>
      </c>
      <c r="B1738" s="5" t="s">
        <v>58</v>
      </c>
      <c r="C1738" s="5" t="s">
        <v>18</v>
      </c>
      <c r="D1738" s="5" t="s">
        <v>21</v>
      </c>
      <c r="E1738" s="6">
        <v>24</v>
      </c>
      <c r="F1738" s="6">
        <v>8</v>
      </c>
      <c r="G1738" s="6">
        <v>20</v>
      </c>
      <c r="H1738" s="6">
        <v>4</v>
      </c>
      <c r="I1738" s="5" t="str">
        <f>VLOOKUP(B1738,Formulas_Majors!A$2:B$1000,2,FALSE)</f>
        <v>Liberal Arts</v>
      </c>
      <c r="J1738" s="5"/>
      <c r="K1738">
        <f t="shared" si="0"/>
        <v>-4</v>
      </c>
      <c r="L1738" s="7">
        <f t="shared" si="1"/>
        <v>-0.16666666666666666</v>
      </c>
      <c r="M1738" s="34">
        <f t="shared" si="1166"/>
        <v>4</v>
      </c>
      <c r="N1738" s="34" t="str">
        <f t="shared" si="1167"/>
        <v>Above Benchmark</v>
      </c>
      <c r="O1738" s="34">
        <f t="shared" si="1168"/>
        <v>3</v>
      </c>
      <c r="P1738" s="34" t="str">
        <f t="shared" si="1169"/>
        <v>Above Benchmark</v>
      </c>
    </row>
    <row r="1739" spans="1:16" ht="15.75" customHeight="1" x14ac:dyDescent="0.75">
      <c r="A1739" s="5" t="s">
        <v>991</v>
      </c>
      <c r="B1739" s="5" t="s">
        <v>1021</v>
      </c>
      <c r="C1739" s="5" t="s">
        <v>18</v>
      </c>
      <c r="D1739" s="5" t="s">
        <v>21</v>
      </c>
      <c r="E1739" s="6">
        <v>15</v>
      </c>
      <c r="F1739" s="6">
        <v>2</v>
      </c>
      <c r="G1739" s="6">
        <v>16</v>
      </c>
      <c r="H1739" s="6">
        <v>4</v>
      </c>
      <c r="I1739" s="5" t="str">
        <f>VLOOKUP(B1739,Formulas_Majors!A$2:B$1000,2,FALSE)</f>
        <v>Liberal Arts</v>
      </c>
      <c r="J1739" s="5"/>
      <c r="K1739">
        <f t="shared" si="0"/>
        <v>1</v>
      </c>
      <c r="L1739" s="7">
        <f t="shared" si="1"/>
        <v>6.6666666666666666E-2</v>
      </c>
      <c r="M1739" s="34">
        <f t="shared" si="1166"/>
        <v>3</v>
      </c>
      <c r="N1739" s="34" t="str">
        <f t="shared" si="1167"/>
        <v>Below Benchmark</v>
      </c>
      <c r="O1739" s="34">
        <f t="shared" si="1168"/>
        <v>3</v>
      </c>
      <c r="P1739" s="34" t="str">
        <f t="shared" si="1169"/>
        <v>Above Benchmark</v>
      </c>
    </row>
    <row r="1740" spans="1:16" ht="15.75" customHeight="1" x14ac:dyDescent="0.75">
      <c r="A1740" s="5" t="s">
        <v>991</v>
      </c>
      <c r="B1740" s="5" t="s">
        <v>583</v>
      </c>
      <c r="C1740" s="5" t="s">
        <v>315</v>
      </c>
      <c r="D1740" s="5" t="s">
        <v>584</v>
      </c>
      <c r="E1740" s="6">
        <v>58</v>
      </c>
      <c r="F1740" s="6">
        <v>19</v>
      </c>
      <c r="G1740" s="6">
        <v>58</v>
      </c>
      <c r="H1740" s="6">
        <v>18</v>
      </c>
      <c r="I1740" s="5" t="str">
        <f>VLOOKUP(B1740,Formulas_Majors!A$2:B$1000,2,FALSE)</f>
        <v>Health</v>
      </c>
      <c r="J1740" s="5"/>
      <c r="K1740">
        <f t="shared" si="0"/>
        <v>0</v>
      </c>
      <c r="L1740" s="7">
        <f t="shared" si="1"/>
        <v>0</v>
      </c>
      <c r="M1740" s="37"/>
      <c r="N1740" s="37"/>
      <c r="O1740" s="38"/>
      <c r="P1740" s="38"/>
    </row>
    <row r="1741" spans="1:16" ht="15.75" customHeight="1" x14ac:dyDescent="0.75">
      <c r="A1741" s="5" t="s">
        <v>991</v>
      </c>
      <c r="B1741" s="5" t="s">
        <v>271</v>
      </c>
      <c r="C1741" s="5" t="s">
        <v>18</v>
      </c>
      <c r="D1741" s="5" t="s">
        <v>37</v>
      </c>
      <c r="E1741" s="6">
        <v>29</v>
      </c>
      <c r="F1741" s="6">
        <v>1</v>
      </c>
      <c r="G1741" s="6">
        <v>22</v>
      </c>
      <c r="H1741" s="6">
        <v>4</v>
      </c>
      <c r="I1741" s="5" t="str">
        <f>VLOOKUP(B1741,Formulas_Majors!A$2:B$1000,2,FALSE)</f>
        <v>Natural Sciences</v>
      </c>
      <c r="J1741" s="5"/>
      <c r="K1741">
        <f t="shared" si="0"/>
        <v>-7</v>
      </c>
      <c r="L1741" s="7">
        <f t="shared" si="1"/>
        <v>-0.2413793103448276</v>
      </c>
      <c r="M1741" s="34">
        <f t="shared" ref="M1741:M1745" si="1170">ROUND(E1741*1/6,)</f>
        <v>5</v>
      </c>
      <c r="N1741" s="34" t="str">
        <f t="shared" ref="N1741:N1745" si="1171">IF(F1741&gt;M1741, "Above Benchmark", "Below Benchmark")</f>
        <v>Below Benchmark</v>
      </c>
      <c r="O1741" s="34">
        <f t="shared" ref="O1741:O1745" si="1172">ROUND(G1741*1/6,)</f>
        <v>4</v>
      </c>
      <c r="P1741" s="34" t="str">
        <f t="shared" ref="P1741:P1745" si="1173">IF(H1741&gt;O1741,"Above Benchmark","Below Benchmark")</f>
        <v>Below Benchmark</v>
      </c>
    </row>
    <row r="1742" spans="1:16" ht="15.75" customHeight="1" x14ac:dyDescent="0.75">
      <c r="A1742" s="5" t="s">
        <v>991</v>
      </c>
      <c r="B1742" s="5" t="s">
        <v>952</v>
      </c>
      <c r="C1742" s="5" t="s">
        <v>18</v>
      </c>
      <c r="D1742" s="5" t="s">
        <v>37</v>
      </c>
      <c r="E1742" s="6">
        <v>1</v>
      </c>
      <c r="F1742" s="6">
        <v>1</v>
      </c>
      <c r="G1742" s="6">
        <v>1</v>
      </c>
      <c r="H1742" s="6">
        <v>1</v>
      </c>
      <c r="I1742" s="5" t="str">
        <f>VLOOKUP(B1742,Formulas_Majors!A$2:B$1000,2,FALSE)</f>
        <v>Education</v>
      </c>
      <c r="J1742" s="5"/>
      <c r="K1742">
        <f t="shared" si="0"/>
        <v>0</v>
      </c>
      <c r="L1742" s="7">
        <f t="shared" si="1"/>
        <v>0</v>
      </c>
      <c r="M1742" s="34">
        <f t="shared" si="1170"/>
        <v>0</v>
      </c>
      <c r="N1742" s="34" t="str">
        <f t="shared" si="1171"/>
        <v>Above Benchmark</v>
      </c>
      <c r="O1742" s="34">
        <f t="shared" si="1172"/>
        <v>0</v>
      </c>
      <c r="P1742" s="34" t="str">
        <f t="shared" si="1173"/>
        <v>Above Benchmark</v>
      </c>
    </row>
    <row r="1743" spans="1:16" ht="15.75" customHeight="1" x14ac:dyDescent="0.75">
      <c r="A1743" s="5" t="s">
        <v>991</v>
      </c>
      <c r="B1743" s="5" t="s">
        <v>274</v>
      </c>
      <c r="C1743" s="5" t="s">
        <v>18</v>
      </c>
      <c r="D1743" s="5" t="s">
        <v>21</v>
      </c>
      <c r="E1743" s="6">
        <v>156</v>
      </c>
      <c r="F1743" s="6">
        <v>36</v>
      </c>
      <c r="G1743" s="6">
        <v>140</v>
      </c>
      <c r="H1743" s="6">
        <v>51</v>
      </c>
      <c r="I1743" s="5" t="str">
        <f>VLOOKUP(B1743,Formulas_Majors!A$2:B$1000,2,FALSE)</f>
        <v>Liberal Arts</v>
      </c>
      <c r="J1743" s="5"/>
      <c r="K1743">
        <f t="shared" si="0"/>
        <v>-16</v>
      </c>
      <c r="L1743" s="7">
        <f t="shared" si="1"/>
        <v>-0.10256410256410256</v>
      </c>
      <c r="M1743" s="34">
        <f t="shared" si="1170"/>
        <v>26</v>
      </c>
      <c r="N1743" s="34" t="str">
        <f t="shared" si="1171"/>
        <v>Above Benchmark</v>
      </c>
      <c r="O1743" s="34">
        <f t="shared" si="1172"/>
        <v>23</v>
      </c>
      <c r="P1743" s="34" t="str">
        <f t="shared" si="1173"/>
        <v>Above Benchmark</v>
      </c>
    </row>
    <row r="1744" spans="1:16" ht="15.75" customHeight="1" x14ac:dyDescent="0.75">
      <c r="A1744" s="5" t="s">
        <v>991</v>
      </c>
      <c r="B1744" s="5" t="s">
        <v>59</v>
      </c>
      <c r="C1744" s="5" t="s">
        <v>18</v>
      </c>
      <c r="D1744" s="5" t="s">
        <v>21</v>
      </c>
      <c r="E1744" s="6">
        <v>237</v>
      </c>
      <c r="F1744" s="6">
        <v>87</v>
      </c>
      <c r="G1744" s="6">
        <v>239</v>
      </c>
      <c r="H1744" s="6">
        <v>75</v>
      </c>
      <c r="I1744" s="5" t="str">
        <f>VLOOKUP(B1744,Formulas_Majors!A$2:B$1000,2,FALSE)</f>
        <v>Liberal Arts</v>
      </c>
      <c r="J1744" s="5"/>
      <c r="K1744">
        <f t="shared" si="0"/>
        <v>2</v>
      </c>
      <c r="L1744" s="7">
        <f t="shared" si="1"/>
        <v>8.4388185654008432E-3</v>
      </c>
      <c r="M1744" s="34">
        <f t="shared" si="1170"/>
        <v>40</v>
      </c>
      <c r="N1744" s="34" t="str">
        <f t="shared" si="1171"/>
        <v>Above Benchmark</v>
      </c>
      <c r="O1744" s="34">
        <f t="shared" si="1172"/>
        <v>40</v>
      </c>
      <c r="P1744" s="34" t="str">
        <f t="shared" si="1173"/>
        <v>Above Benchmark</v>
      </c>
    </row>
    <row r="1745" spans="1:16" ht="15.75" customHeight="1" x14ac:dyDescent="0.75">
      <c r="A1745" s="5" t="s">
        <v>991</v>
      </c>
      <c r="B1745" s="5" t="s">
        <v>59</v>
      </c>
      <c r="C1745" s="5" t="s">
        <v>18</v>
      </c>
      <c r="D1745" s="5" t="s">
        <v>37</v>
      </c>
      <c r="E1745" s="6">
        <v>634</v>
      </c>
      <c r="F1745" s="6">
        <v>193</v>
      </c>
      <c r="G1745" s="6">
        <v>619</v>
      </c>
      <c r="H1745" s="6">
        <v>206</v>
      </c>
      <c r="I1745" s="5" t="str">
        <f>VLOOKUP(B1745,Formulas_Majors!A$2:B$1000,2,FALSE)</f>
        <v>Liberal Arts</v>
      </c>
      <c r="J1745" s="5"/>
      <c r="K1745">
        <f t="shared" si="0"/>
        <v>-15</v>
      </c>
      <c r="L1745" s="7">
        <f t="shared" si="1"/>
        <v>-2.365930599369085E-2</v>
      </c>
      <c r="M1745" s="34">
        <f t="shared" si="1170"/>
        <v>106</v>
      </c>
      <c r="N1745" s="34" t="str">
        <f t="shared" si="1171"/>
        <v>Above Benchmark</v>
      </c>
      <c r="O1745" s="34">
        <f t="shared" si="1172"/>
        <v>103</v>
      </c>
      <c r="P1745" s="34" t="str">
        <f t="shared" si="1173"/>
        <v>Above Benchmark</v>
      </c>
    </row>
    <row r="1746" spans="1:16" ht="15.75" customHeight="1" x14ac:dyDescent="0.75">
      <c r="A1746" s="5" t="s">
        <v>991</v>
      </c>
      <c r="B1746" s="5" t="s">
        <v>1022</v>
      </c>
      <c r="C1746" s="5" t="s">
        <v>73</v>
      </c>
      <c r="D1746" s="5" t="s">
        <v>158</v>
      </c>
      <c r="E1746" s="6">
        <v>3</v>
      </c>
      <c r="F1746" s="6">
        <v>2</v>
      </c>
      <c r="G1746" s="6">
        <v>3</v>
      </c>
      <c r="H1746" s="6">
        <v>1</v>
      </c>
      <c r="I1746" s="5" t="str">
        <f>VLOOKUP(B1746,Formulas_Majors!A$2:B$1000,2,FALSE)</f>
        <v>Liberal Arts</v>
      </c>
      <c r="J1746" s="5"/>
      <c r="K1746">
        <f t="shared" si="0"/>
        <v>0</v>
      </c>
      <c r="L1746" s="7">
        <f t="shared" si="1"/>
        <v>0</v>
      </c>
      <c r="M1746" s="37"/>
      <c r="N1746" s="37"/>
      <c r="O1746" s="38"/>
      <c r="P1746" s="38"/>
    </row>
    <row r="1747" spans="1:16" ht="15.75" customHeight="1" x14ac:dyDescent="0.75">
      <c r="A1747" s="5" t="s">
        <v>991</v>
      </c>
      <c r="B1747" s="5" t="s">
        <v>1023</v>
      </c>
      <c r="C1747" s="5" t="s">
        <v>18</v>
      </c>
      <c r="D1747" s="5" t="s">
        <v>21</v>
      </c>
      <c r="E1747" s="6">
        <v>205</v>
      </c>
      <c r="F1747" s="6">
        <v>42</v>
      </c>
      <c r="G1747" s="6">
        <v>247</v>
      </c>
      <c r="H1747" s="6">
        <v>29</v>
      </c>
      <c r="I1747" s="5" t="str">
        <f>VLOOKUP(B1747,Formulas_Majors!A$2:B$1000,2,FALSE)</f>
        <v>Liberal Arts</v>
      </c>
      <c r="J1747" s="5"/>
      <c r="K1747">
        <f t="shared" si="0"/>
        <v>42</v>
      </c>
      <c r="L1747" s="7">
        <f t="shared" si="1"/>
        <v>0.20487804878048779</v>
      </c>
      <c r="M1747" s="34">
        <f t="shared" ref="M1747:M1749" si="1174">ROUND(E1747*1/6,)</f>
        <v>34</v>
      </c>
      <c r="N1747" s="34" t="str">
        <f t="shared" ref="N1747:N1749" si="1175">IF(F1747&gt;M1747, "Above Benchmark", "Below Benchmark")</f>
        <v>Above Benchmark</v>
      </c>
      <c r="O1747" s="34">
        <f t="shared" ref="O1747:O1749" si="1176">ROUND(G1747*1/6,)</f>
        <v>41</v>
      </c>
      <c r="P1747" s="34" t="str">
        <f t="shared" ref="P1747:P1749" si="1177">IF(H1747&gt;O1747,"Above Benchmark","Below Benchmark")</f>
        <v>Below Benchmark</v>
      </c>
    </row>
    <row r="1748" spans="1:16" ht="15.75" customHeight="1" x14ac:dyDescent="0.75">
      <c r="A1748" s="5" t="s">
        <v>991</v>
      </c>
      <c r="B1748" s="5" t="s">
        <v>1024</v>
      </c>
      <c r="C1748" s="5" t="s">
        <v>18</v>
      </c>
      <c r="D1748" s="5" t="s">
        <v>21</v>
      </c>
      <c r="E1748" s="6">
        <v>83</v>
      </c>
      <c r="F1748" s="6">
        <v>57</v>
      </c>
      <c r="G1748" s="6">
        <v>90</v>
      </c>
      <c r="H1748" s="6">
        <v>47</v>
      </c>
      <c r="I1748" s="5" t="str">
        <f>VLOOKUP(B1748,Formulas_Majors!A$2:B$1000,2,FALSE)</f>
        <v>Liberal Arts</v>
      </c>
      <c r="J1748" s="5"/>
      <c r="K1748">
        <f t="shared" si="0"/>
        <v>7</v>
      </c>
      <c r="L1748" s="7">
        <f t="shared" si="1"/>
        <v>8.4337349397590355E-2</v>
      </c>
      <c r="M1748" s="34">
        <f t="shared" si="1174"/>
        <v>14</v>
      </c>
      <c r="N1748" s="34" t="str">
        <f t="shared" si="1175"/>
        <v>Above Benchmark</v>
      </c>
      <c r="O1748" s="34">
        <f t="shared" si="1176"/>
        <v>15</v>
      </c>
      <c r="P1748" s="34" t="str">
        <f t="shared" si="1177"/>
        <v>Above Benchmark</v>
      </c>
    </row>
    <row r="1749" spans="1:16" ht="15.75" customHeight="1" x14ac:dyDescent="0.75">
      <c r="A1749" s="5" t="s">
        <v>991</v>
      </c>
      <c r="B1749" s="5" t="s">
        <v>600</v>
      </c>
      <c r="C1749" s="5" t="s">
        <v>18</v>
      </c>
      <c r="D1749" s="5" t="s">
        <v>37</v>
      </c>
      <c r="E1749" s="6">
        <v>64</v>
      </c>
      <c r="F1749" s="6">
        <v>26</v>
      </c>
      <c r="G1749" s="6">
        <v>73</v>
      </c>
      <c r="H1749" s="6">
        <v>23</v>
      </c>
      <c r="I1749" s="5" t="str">
        <f>VLOOKUP(B1749,Formulas_Majors!A$2:B$1000,2,FALSE)</f>
        <v>Social Work</v>
      </c>
      <c r="J1749" s="5"/>
      <c r="K1749">
        <f t="shared" si="0"/>
        <v>9</v>
      </c>
      <c r="L1749" s="7">
        <f t="shared" si="1"/>
        <v>0.140625</v>
      </c>
      <c r="M1749" s="34">
        <f t="shared" si="1174"/>
        <v>11</v>
      </c>
      <c r="N1749" s="34" t="str">
        <f t="shared" si="1175"/>
        <v>Above Benchmark</v>
      </c>
      <c r="O1749" s="34">
        <f t="shared" si="1176"/>
        <v>12</v>
      </c>
      <c r="P1749" s="34" t="str">
        <f t="shared" si="1177"/>
        <v>Above Benchmark</v>
      </c>
    </row>
    <row r="1750" spans="1:16" ht="15.75" customHeight="1" x14ac:dyDescent="0.75">
      <c r="A1750" s="5" t="s">
        <v>991</v>
      </c>
      <c r="B1750" s="5" t="s">
        <v>600</v>
      </c>
      <c r="C1750" s="5" t="s">
        <v>14</v>
      </c>
      <c r="D1750" s="5" t="s">
        <v>602</v>
      </c>
      <c r="E1750" s="6">
        <v>80</v>
      </c>
      <c r="F1750" s="6">
        <v>26</v>
      </c>
      <c r="G1750" s="6">
        <v>78</v>
      </c>
      <c r="H1750" s="6">
        <v>30</v>
      </c>
      <c r="I1750" s="5" t="str">
        <f>VLOOKUP(B1750,Formulas_Majors!A$2:B$1000,2,FALSE)</f>
        <v>Social Work</v>
      </c>
      <c r="J1750" s="5"/>
      <c r="K1750">
        <f t="shared" si="0"/>
        <v>-2</v>
      </c>
      <c r="L1750" s="7">
        <f t="shared" si="1"/>
        <v>-2.5000000000000001E-2</v>
      </c>
      <c r="M1750" s="34">
        <f>ROUND(E1750*1/3,)</f>
        <v>27</v>
      </c>
      <c r="N1750" s="34" t="str">
        <f>IF(F1750&gt;M1750,"Above Benchmark","Below Benchmark")</f>
        <v>Below Benchmark</v>
      </c>
      <c r="O1750" s="34">
        <f>ROUND(G1750*1/3,)</f>
        <v>26</v>
      </c>
      <c r="P1750" s="34" t="str">
        <f>IF(H1750&gt;O1750,"Above Benchmark", "Below Benchmark")</f>
        <v>Above Benchmark</v>
      </c>
    </row>
    <row r="1751" spans="1:16" ht="15.75" customHeight="1" x14ac:dyDescent="0.75">
      <c r="A1751" s="5" t="s">
        <v>991</v>
      </c>
      <c r="B1751" s="5" t="s">
        <v>1025</v>
      </c>
      <c r="C1751" s="5" t="s">
        <v>18</v>
      </c>
      <c r="D1751" s="5" t="s">
        <v>21</v>
      </c>
      <c r="E1751" s="6">
        <v>298</v>
      </c>
      <c r="F1751" s="6">
        <v>71</v>
      </c>
      <c r="G1751" s="6">
        <v>305</v>
      </c>
      <c r="H1751" s="6">
        <v>74</v>
      </c>
      <c r="I1751" s="5" t="str">
        <f>VLOOKUP(B1751,Formulas_Majors!A$2:B$1000,2,FALSE)</f>
        <v>Liberal Arts</v>
      </c>
      <c r="J1751" s="5"/>
      <c r="K1751">
        <f t="shared" si="0"/>
        <v>7</v>
      </c>
      <c r="L1751" s="7">
        <f t="shared" si="1"/>
        <v>2.3489932885906041E-2</v>
      </c>
      <c r="M1751" s="34">
        <f t="shared" ref="M1751:M1753" si="1178">ROUND(E1751*1/6,)</f>
        <v>50</v>
      </c>
      <c r="N1751" s="34" t="str">
        <f t="shared" ref="N1751:N1753" si="1179">IF(F1751&gt;M1751, "Above Benchmark", "Below Benchmark")</f>
        <v>Above Benchmark</v>
      </c>
      <c r="O1751" s="34">
        <f t="shared" ref="O1751:O1753" si="1180">ROUND(G1751*1/6,)</f>
        <v>51</v>
      </c>
      <c r="P1751" s="34" t="str">
        <f t="shared" ref="P1751:P1753" si="1181">IF(H1751&gt;O1751,"Above Benchmark","Below Benchmark")</f>
        <v>Above Benchmark</v>
      </c>
    </row>
    <row r="1752" spans="1:16" ht="15.75" customHeight="1" x14ac:dyDescent="0.75">
      <c r="A1752" s="5" t="s">
        <v>991</v>
      </c>
      <c r="B1752" s="5" t="s">
        <v>66</v>
      </c>
      <c r="C1752" s="5" t="s">
        <v>18</v>
      </c>
      <c r="D1752" s="5" t="s">
        <v>21</v>
      </c>
      <c r="E1752" s="6">
        <v>44</v>
      </c>
      <c r="F1752" s="6">
        <v>12</v>
      </c>
      <c r="G1752" s="6">
        <v>42</v>
      </c>
      <c r="H1752" s="6">
        <v>6</v>
      </c>
      <c r="I1752" s="5" t="str">
        <f>VLOOKUP(B1752,Formulas_Majors!A$2:B$1000,2,FALSE)</f>
        <v>Liberal Arts</v>
      </c>
      <c r="J1752" s="5"/>
      <c r="K1752">
        <f t="shared" si="0"/>
        <v>-2</v>
      </c>
      <c r="L1752" s="7">
        <f t="shared" si="1"/>
        <v>-4.5454545454545456E-2</v>
      </c>
      <c r="M1752" s="34">
        <f t="shared" si="1178"/>
        <v>7</v>
      </c>
      <c r="N1752" s="34" t="str">
        <f t="shared" si="1179"/>
        <v>Above Benchmark</v>
      </c>
      <c r="O1752" s="34">
        <f t="shared" si="1180"/>
        <v>7</v>
      </c>
      <c r="P1752" s="34" t="str">
        <f t="shared" si="1181"/>
        <v>Below Benchmark</v>
      </c>
    </row>
    <row r="1753" spans="1:16" ht="15.75" customHeight="1" x14ac:dyDescent="0.75">
      <c r="A1753" s="5" t="s">
        <v>991</v>
      </c>
      <c r="B1753" s="5" t="s">
        <v>966</v>
      </c>
      <c r="C1753" s="5" t="s">
        <v>18</v>
      </c>
      <c r="D1753" s="5" t="s">
        <v>21</v>
      </c>
      <c r="E1753" s="6">
        <v>10</v>
      </c>
      <c r="F1753" s="6">
        <v>2</v>
      </c>
      <c r="G1753" s="6">
        <v>9</v>
      </c>
      <c r="H1753" s="6">
        <v>6</v>
      </c>
      <c r="I1753" s="5" t="str">
        <f>VLOOKUP(B1753,Formulas_Majors!A$2:B$1000,2,FALSE)</f>
        <v>Education</v>
      </c>
      <c r="J1753" s="5"/>
      <c r="K1753">
        <f t="shared" si="0"/>
        <v>-1</v>
      </c>
      <c r="L1753" s="7">
        <f t="shared" si="1"/>
        <v>-0.1</v>
      </c>
      <c r="M1753" s="34">
        <f t="shared" si="1178"/>
        <v>2</v>
      </c>
      <c r="N1753" s="34" t="str">
        <f t="shared" si="1179"/>
        <v>Below Benchmark</v>
      </c>
      <c r="O1753" s="34">
        <f t="shared" si="1180"/>
        <v>2</v>
      </c>
      <c r="P1753" s="34" t="str">
        <f t="shared" si="1181"/>
        <v>Above Benchmark</v>
      </c>
    </row>
    <row r="1754" spans="1:16" ht="15.75" customHeight="1" x14ac:dyDescent="0.75">
      <c r="A1754" s="5" t="s">
        <v>991</v>
      </c>
      <c r="B1754" s="5" t="s">
        <v>1026</v>
      </c>
      <c r="C1754" s="5" t="s">
        <v>14</v>
      </c>
      <c r="D1754" s="5" t="s">
        <v>41</v>
      </c>
      <c r="E1754" s="6">
        <v>30</v>
      </c>
      <c r="F1754" s="6">
        <v>6</v>
      </c>
      <c r="G1754" s="6">
        <v>31</v>
      </c>
      <c r="H1754" s="6">
        <v>2</v>
      </c>
      <c r="I1754" s="5" t="str">
        <f>VLOOKUP(B1754,Formulas_Majors!A$2:B$1000,2,FALSE)</f>
        <v>Education</v>
      </c>
      <c r="J1754" s="5"/>
      <c r="K1754">
        <f t="shared" si="0"/>
        <v>1</v>
      </c>
      <c r="L1754" s="7">
        <f t="shared" si="1"/>
        <v>3.3333333333333333E-2</v>
      </c>
      <c r="M1754" s="34">
        <f t="shared" ref="M1754:M1755" si="1182">ROUND(E1754*1/3,)</f>
        <v>10</v>
      </c>
      <c r="N1754" s="34" t="str">
        <f t="shared" ref="N1754:N1755" si="1183">IF(F1754&gt;M1754,"Above Benchmark","Below Benchmark")</f>
        <v>Below Benchmark</v>
      </c>
      <c r="O1754" s="34">
        <f t="shared" ref="O1754:O1755" si="1184">ROUND(G1754*1/3,)</f>
        <v>10</v>
      </c>
      <c r="P1754" s="34" t="str">
        <f t="shared" ref="P1754:P1755" si="1185">IF(H1754&gt;O1754,"Above Benchmark", "Below Benchmark")</f>
        <v>Below Benchmark</v>
      </c>
    </row>
    <row r="1755" spans="1:16" ht="15.75" customHeight="1" x14ac:dyDescent="0.75">
      <c r="A1755" s="5" t="s">
        <v>991</v>
      </c>
      <c r="B1755" s="5" t="s">
        <v>1027</v>
      </c>
      <c r="C1755" s="5" t="s">
        <v>14</v>
      </c>
      <c r="D1755" s="5" t="s">
        <v>41</v>
      </c>
      <c r="E1755" s="6">
        <v>2</v>
      </c>
      <c r="F1755" s="6">
        <v>1</v>
      </c>
      <c r="G1755" s="6">
        <v>2</v>
      </c>
      <c r="H1755" s="6">
        <v>1</v>
      </c>
      <c r="I1755" s="5" t="str">
        <f>VLOOKUP(B1755,Formulas_Majors!A$2:B$1000,2,FALSE)</f>
        <v>Education</v>
      </c>
      <c r="J1755" s="5"/>
      <c r="K1755">
        <f t="shared" si="0"/>
        <v>0</v>
      </c>
      <c r="L1755" s="7">
        <f t="shared" si="1"/>
        <v>0</v>
      </c>
      <c r="M1755" s="34">
        <f t="shared" si="1182"/>
        <v>1</v>
      </c>
      <c r="N1755" s="34" t="str">
        <f t="shared" si="1183"/>
        <v>Below Benchmark</v>
      </c>
      <c r="O1755" s="34">
        <f t="shared" si="1184"/>
        <v>1</v>
      </c>
      <c r="P1755" s="34" t="str">
        <f t="shared" si="1185"/>
        <v>Below Benchmark</v>
      </c>
    </row>
    <row r="1756" spans="1:16" ht="15.75" customHeight="1" x14ac:dyDescent="0.75">
      <c r="A1756" s="5" t="s">
        <v>991</v>
      </c>
      <c r="B1756" s="5" t="s">
        <v>1028</v>
      </c>
      <c r="C1756" s="5" t="s">
        <v>73</v>
      </c>
      <c r="D1756" s="5" t="s">
        <v>154</v>
      </c>
      <c r="E1756" s="6">
        <v>7</v>
      </c>
      <c r="F1756" s="6">
        <v>5</v>
      </c>
      <c r="G1756" s="6">
        <v>4</v>
      </c>
      <c r="H1756" s="6">
        <v>5</v>
      </c>
      <c r="I1756" s="5" t="str">
        <f>VLOOKUP(B1756,Formulas_Majors!A$2:B$1000,2,FALSE)</f>
        <v>Education</v>
      </c>
      <c r="J1756" s="5"/>
      <c r="K1756">
        <f t="shared" si="0"/>
        <v>-3</v>
      </c>
      <c r="L1756" s="7">
        <f t="shared" si="1"/>
        <v>-0.42857142857142855</v>
      </c>
      <c r="M1756" s="37"/>
      <c r="N1756" s="37"/>
      <c r="O1756" s="38"/>
      <c r="P1756" s="38"/>
    </row>
    <row r="1757" spans="1:16" ht="15.75" customHeight="1" x14ac:dyDescent="0.75">
      <c r="A1757" s="5" t="s">
        <v>991</v>
      </c>
      <c r="B1757" s="5" t="s">
        <v>1029</v>
      </c>
      <c r="C1757" s="5" t="s">
        <v>14</v>
      </c>
      <c r="D1757" s="5" t="s">
        <v>41</v>
      </c>
      <c r="E1757" s="6">
        <v>66</v>
      </c>
      <c r="F1757" s="6">
        <v>19</v>
      </c>
      <c r="G1757" s="6">
        <v>74</v>
      </c>
      <c r="H1757" s="6">
        <v>23</v>
      </c>
      <c r="I1757" s="5" t="str">
        <f>VLOOKUP(B1757,Formulas_Majors!A$2:B$1000,2,FALSE)</f>
        <v>Education</v>
      </c>
      <c r="J1757" s="5"/>
      <c r="K1757">
        <f t="shared" si="0"/>
        <v>8</v>
      </c>
      <c r="L1757" s="7">
        <f t="shared" si="1"/>
        <v>0.12121212121212122</v>
      </c>
      <c r="M1757" s="34">
        <f>ROUND(E1757*1/3,)</f>
        <v>22</v>
      </c>
      <c r="N1757" s="34" t="str">
        <f>IF(F1757&gt;M1757,"Above Benchmark","Below Benchmark")</f>
        <v>Below Benchmark</v>
      </c>
      <c r="O1757" s="34">
        <f>ROUND(G1757*1/3,)</f>
        <v>25</v>
      </c>
      <c r="P1757" s="34" t="str">
        <f>IF(H1757&gt;O1757,"Above Benchmark", "Below Benchmark")</f>
        <v>Below Benchmark</v>
      </c>
    </row>
    <row r="1758" spans="1:16" ht="15.75" customHeight="1" x14ac:dyDescent="0.75">
      <c r="A1758" s="5" t="s">
        <v>991</v>
      </c>
      <c r="B1758" s="5" t="s">
        <v>1030</v>
      </c>
      <c r="C1758" s="5" t="s">
        <v>18</v>
      </c>
      <c r="D1758" s="5" t="s">
        <v>21</v>
      </c>
      <c r="E1758" s="6">
        <v>7</v>
      </c>
      <c r="F1758" s="6">
        <v>5</v>
      </c>
      <c r="G1758" s="6">
        <v>12</v>
      </c>
      <c r="H1758" s="6">
        <v>1</v>
      </c>
      <c r="I1758" s="5" t="str">
        <f>VLOOKUP(B1758,Formulas_Majors!A$2:B$1000,2,FALSE)</f>
        <v>Liberal Arts</v>
      </c>
      <c r="J1758" s="5"/>
      <c r="K1758">
        <f t="shared" si="0"/>
        <v>5</v>
      </c>
      <c r="L1758" s="7">
        <f t="shared" si="1"/>
        <v>0.7142857142857143</v>
      </c>
      <c r="M1758" s="34">
        <f t="shared" ref="M1758:M1801" si="1186">ROUND(E1758*1/6,)</f>
        <v>1</v>
      </c>
      <c r="N1758" s="34" t="str">
        <f t="shared" ref="N1758:N1801" si="1187">IF(F1758&gt;M1758, "Above Benchmark", "Below Benchmark")</f>
        <v>Above Benchmark</v>
      </c>
      <c r="O1758" s="34">
        <f t="shared" ref="O1758:O1801" si="1188">ROUND(G1758*1/6,)</f>
        <v>2</v>
      </c>
      <c r="P1758" s="34" t="str">
        <f t="shared" ref="P1758:P1801" si="1189">IF(H1758&gt;O1758,"Above Benchmark","Below Benchmark")</f>
        <v>Below Benchmark</v>
      </c>
    </row>
    <row r="1759" spans="1:16" ht="15.75" customHeight="1" x14ac:dyDescent="0.75">
      <c r="A1759" s="5" t="s">
        <v>1031</v>
      </c>
      <c r="B1759" s="5" t="s">
        <v>17</v>
      </c>
      <c r="C1759" s="5" t="s">
        <v>18</v>
      </c>
      <c r="D1759" s="5" t="s">
        <v>37</v>
      </c>
      <c r="E1759" s="6">
        <v>352</v>
      </c>
      <c r="F1759" s="6">
        <v>85</v>
      </c>
      <c r="G1759" s="6">
        <v>328</v>
      </c>
      <c r="H1759" s="6">
        <v>74</v>
      </c>
      <c r="I1759" s="5" t="str">
        <f>VLOOKUP(B1759,Formulas_Majors!A$2:B$1000,2,FALSE)</f>
        <v>Finance/Accounting</v>
      </c>
      <c r="J1759" s="5"/>
      <c r="K1759">
        <f t="shared" si="0"/>
        <v>-24</v>
      </c>
      <c r="L1759" s="7">
        <f t="shared" si="1"/>
        <v>-6.8181818181818177E-2</v>
      </c>
      <c r="M1759" s="34">
        <f t="shared" si="1186"/>
        <v>59</v>
      </c>
      <c r="N1759" s="34" t="str">
        <f t="shared" si="1187"/>
        <v>Above Benchmark</v>
      </c>
      <c r="O1759" s="34">
        <f t="shared" si="1188"/>
        <v>55</v>
      </c>
      <c r="P1759" s="34" t="str">
        <f t="shared" si="1189"/>
        <v>Above Benchmark</v>
      </c>
    </row>
    <row r="1760" spans="1:16" ht="15.75" customHeight="1" x14ac:dyDescent="0.75">
      <c r="A1760" s="5" t="s">
        <v>1031</v>
      </c>
      <c r="B1760" s="5" t="s">
        <v>149</v>
      </c>
      <c r="C1760" s="5" t="s">
        <v>18</v>
      </c>
      <c r="D1760" s="5" t="s">
        <v>21</v>
      </c>
      <c r="E1760" s="6">
        <v>11</v>
      </c>
      <c r="F1760" s="6">
        <v>0</v>
      </c>
      <c r="G1760" s="6">
        <v>11</v>
      </c>
      <c r="H1760" s="6">
        <v>5</v>
      </c>
      <c r="I1760" s="5" t="str">
        <f>VLOOKUP(B1760,Formulas_Majors!A$2:B$1000,2,FALSE)</f>
        <v>Liberal Arts</v>
      </c>
      <c r="J1760" s="5"/>
      <c r="K1760">
        <f t="shared" si="0"/>
        <v>0</v>
      </c>
      <c r="L1760" s="7">
        <f t="shared" si="1"/>
        <v>0</v>
      </c>
      <c r="M1760" s="34">
        <f t="shared" si="1186"/>
        <v>2</v>
      </c>
      <c r="N1760" s="34" t="str">
        <f t="shared" si="1187"/>
        <v>Below Benchmark</v>
      </c>
      <c r="O1760" s="34">
        <f t="shared" si="1188"/>
        <v>2</v>
      </c>
      <c r="P1760" s="34" t="str">
        <f t="shared" si="1189"/>
        <v>Above Benchmark</v>
      </c>
    </row>
    <row r="1761" spans="1:16" ht="15.75" customHeight="1" x14ac:dyDescent="0.75">
      <c r="A1761" s="5" t="s">
        <v>1031</v>
      </c>
      <c r="B1761" s="5" t="s">
        <v>1032</v>
      </c>
      <c r="C1761" s="5" t="s">
        <v>18</v>
      </c>
      <c r="D1761" s="5" t="s">
        <v>21</v>
      </c>
      <c r="E1761" s="6">
        <v>49</v>
      </c>
      <c r="F1761" s="6">
        <v>6</v>
      </c>
      <c r="G1761" s="6">
        <v>67</v>
      </c>
      <c r="H1761" s="6">
        <v>10</v>
      </c>
      <c r="I1761" s="5" t="str">
        <f>VLOOKUP(B1761,Formulas_Majors!A$2:B$1000,2,FALSE)</f>
        <v>Performance and Fine Arts</v>
      </c>
      <c r="J1761" s="5"/>
      <c r="K1761">
        <f t="shared" si="0"/>
        <v>18</v>
      </c>
      <c r="L1761" s="7">
        <f t="shared" si="1"/>
        <v>0.36734693877551022</v>
      </c>
      <c r="M1761" s="34">
        <f t="shared" si="1186"/>
        <v>8</v>
      </c>
      <c r="N1761" s="34" t="str">
        <f t="shared" si="1187"/>
        <v>Below Benchmark</v>
      </c>
      <c r="O1761" s="34">
        <f t="shared" si="1188"/>
        <v>11</v>
      </c>
      <c r="P1761" s="34" t="str">
        <f t="shared" si="1189"/>
        <v>Below Benchmark</v>
      </c>
    </row>
    <row r="1762" spans="1:16" ht="15.75" customHeight="1" x14ac:dyDescent="0.75">
      <c r="A1762" s="5" t="s">
        <v>1031</v>
      </c>
      <c r="B1762" s="5" t="s">
        <v>155</v>
      </c>
      <c r="C1762" s="5" t="s">
        <v>18</v>
      </c>
      <c r="D1762" s="5" t="s">
        <v>21</v>
      </c>
      <c r="E1762" s="6">
        <v>3</v>
      </c>
      <c r="F1762" s="6">
        <v>1</v>
      </c>
      <c r="G1762" s="6">
        <v>3</v>
      </c>
      <c r="H1762" s="6">
        <v>0</v>
      </c>
      <c r="I1762" s="5" t="str">
        <f>VLOOKUP(B1762,Formulas_Majors!A$2:B$1000,2,FALSE)</f>
        <v>Liberal Arts</v>
      </c>
      <c r="J1762" s="5"/>
      <c r="K1762">
        <f t="shared" si="0"/>
        <v>0</v>
      </c>
      <c r="L1762" s="7">
        <f t="shared" si="1"/>
        <v>0</v>
      </c>
      <c r="M1762" s="34">
        <f t="shared" si="1186"/>
        <v>1</v>
      </c>
      <c r="N1762" s="34" t="str">
        <f t="shared" si="1187"/>
        <v>Below Benchmark</v>
      </c>
      <c r="O1762" s="34">
        <f t="shared" si="1188"/>
        <v>1</v>
      </c>
      <c r="P1762" s="34" t="str">
        <f t="shared" si="1189"/>
        <v>Below Benchmark</v>
      </c>
    </row>
    <row r="1763" spans="1:16" ht="15.75" customHeight="1" x14ac:dyDescent="0.75">
      <c r="A1763" s="5" t="s">
        <v>1031</v>
      </c>
      <c r="B1763" s="5" t="s">
        <v>1033</v>
      </c>
      <c r="C1763" s="5" t="s">
        <v>18</v>
      </c>
      <c r="D1763" s="5" t="s">
        <v>37</v>
      </c>
      <c r="E1763" s="6">
        <v>138</v>
      </c>
      <c r="F1763" s="6">
        <v>40</v>
      </c>
      <c r="G1763" s="6">
        <v>153</v>
      </c>
      <c r="H1763" s="6">
        <v>24</v>
      </c>
      <c r="I1763" s="5" t="str">
        <f>VLOOKUP(B1763,Formulas_Majors!A$2:B$1000,2,FALSE)</f>
        <v>Business-Other</v>
      </c>
      <c r="J1763" s="5"/>
      <c r="K1763">
        <f t="shared" si="0"/>
        <v>15</v>
      </c>
      <c r="L1763" s="7">
        <f t="shared" si="1"/>
        <v>0.10869565217391304</v>
      </c>
      <c r="M1763" s="34">
        <f t="shared" si="1186"/>
        <v>23</v>
      </c>
      <c r="N1763" s="34" t="str">
        <f t="shared" si="1187"/>
        <v>Above Benchmark</v>
      </c>
      <c r="O1763" s="34">
        <f t="shared" si="1188"/>
        <v>26</v>
      </c>
      <c r="P1763" s="34" t="str">
        <f t="shared" si="1189"/>
        <v>Below Benchmark</v>
      </c>
    </row>
    <row r="1764" spans="1:16" ht="15.75" customHeight="1" x14ac:dyDescent="0.75">
      <c r="A1764" s="5" t="s">
        <v>1031</v>
      </c>
      <c r="B1764" s="5" t="s">
        <v>160</v>
      </c>
      <c r="C1764" s="5" t="s">
        <v>18</v>
      </c>
      <c r="D1764" s="5" t="s">
        <v>21</v>
      </c>
      <c r="E1764" s="6">
        <v>77</v>
      </c>
      <c r="F1764" s="6">
        <v>6</v>
      </c>
      <c r="G1764" s="6">
        <v>153</v>
      </c>
      <c r="H1764" s="6">
        <v>7</v>
      </c>
      <c r="I1764" s="5" t="str">
        <f>VLOOKUP(B1764,Formulas_Majors!A$2:B$1000,2,FALSE)</f>
        <v>Natural Sciences</v>
      </c>
      <c r="J1764" s="5"/>
      <c r="K1764">
        <f t="shared" si="0"/>
        <v>76</v>
      </c>
      <c r="L1764" s="7">
        <f t="shared" si="1"/>
        <v>0.98701298701298701</v>
      </c>
      <c r="M1764" s="34">
        <f t="shared" si="1186"/>
        <v>13</v>
      </c>
      <c r="N1764" s="34" t="str">
        <f t="shared" si="1187"/>
        <v>Below Benchmark</v>
      </c>
      <c r="O1764" s="34">
        <f t="shared" si="1188"/>
        <v>26</v>
      </c>
      <c r="P1764" s="34" t="str">
        <f t="shared" si="1189"/>
        <v>Below Benchmark</v>
      </c>
    </row>
    <row r="1765" spans="1:16" ht="15.75" customHeight="1" x14ac:dyDescent="0.75">
      <c r="A1765" s="5" t="s">
        <v>1031</v>
      </c>
      <c r="B1765" s="5" t="s">
        <v>160</v>
      </c>
      <c r="C1765" s="5" t="s">
        <v>18</v>
      </c>
      <c r="D1765" s="5" t="s">
        <v>37</v>
      </c>
      <c r="E1765" s="6">
        <v>334</v>
      </c>
      <c r="F1765" s="6">
        <v>33</v>
      </c>
      <c r="G1765" s="6">
        <v>271</v>
      </c>
      <c r="H1765" s="6">
        <v>16</v>
      </c>
      <c r="I1765" s="5" t="str">
        <f>VLOOKUP(B1765,Formulas_Majors!A$2:B$1000,2,FALSE)</f>
        <v>Natural Sciences</v>
      </c>
      <c r="J1765" s="5"/>
      <c r="K1765">
        <f t="shared" si="0"/>
        <v>-63</v>
      </c>
      <c r="L1765" s="7">
        <f t="shared" si="1"/>
        <v>-0.18862275449101795</v>
      </c>
      <c r="M1765" s="34">
        <f t="shared" si="1186"/>
        <v>56</v>
      </c>
      <c r="N1765" s="34" t="str">
        <f t="shared" si="1187"/>
        <v>Below Benchmark</v>
      </c>
      <c r="O1765" s="34">
        <f t="shared" si="1188"/>
        <v>45</v>
      </c>
      <c r="P1765" s="34" t="str">
        <f t="shared" si="1189"/>
        <v>Below Benchmark</v>
      </c>
    </row>
    <row r="1766" spans="1:16" ht="15.75" customHeight="1" x14ac:dyDescent="0.75">
      <c r="A1766" s="5" t="s">
        <v>1031</v>
      </c>
      <c r="B1766" s="5" t="s">
        <v>81</v>
      </c>
      <c r="C1766" s="5" t="s">
        <v>18</v>
      </c>
      <c r="D1766" s="5" t="s">
        <v>37</v>
      </c>
      <c r="E1766" s="6">
        <v>39</v>
      </c>
      <c r="F1766" s="6">
        <v>6</v>
      </c>
      <c r="G1766" s="6">
        <v>35</v>
      </c>
      <c r="H1766" s="6">
        <v>3</v>
      </c>
      <c r="I1766" s="5" t="str">
        <f>VLOOKUP(B1766,Formulas_Majors!A$2:B$1000,2,FALSE)</f>
        <v>Natural Sciences</v>
      </c>
      <c r="J1766" s="5"/>
      <c r="K1766">
        <f t="shared" si="0"/>
        <v>-4</v>
      </c>
      <c r="L1766" s="7">
        <f t="shared" si="1"/>
        <v>-0.10256410256410256</v>
      </c>
      <c r="M1766" s="34">
        <f t="shared" si="1186"/>
        <v>7</v>
      </c>
      <c r="N1766" s="34" t="str">
        <f t="shared" si="1187"/>
        <v>Below Benchmark</v>
      </c>
      <c r="O1766" s="34">
        <f t="shared" si="1188"/>
        <v>6</v>
      </c>
      <c r="P1766" s="34" t="str">
        <f t="shared" si="1189"/>
        <v>Below Benchmark</v>
      </c>
    </row>
    <row r="1767" spans="1:16" ht="15.75" customHeight="1" x14ac:dyDescent="0.75">
      <c r="A1767" s="5" t="s">
        <v>1031</v>
      </c>
      <c r="B1767" s="5" t="s">
        <v>1034</v>
      </c>
      <c r="C1767" s="5" t="s">
        <v>18</v>
      </c>
      <c r="D1767" s="5" t="s">
        <v>21</v>
      </c>
      <c r="E1767" s="6">
        <v>2</v>
      </c>
      <c r="F1767" s="6">
        <v>0</v>
      </c>
      <c r="G1767" s="6">
        <v>3</v>
      </c>
      <c r="H1767" s="6">
        <v>0</v>
      </c>
      <c r="I1767" s="5" t="str">
        <f>VLOOKUP(B1767,Formulas_Majors!A$2:B$1000,2,FALSE)</f>
        <v>Liberal Arts</v>
      </c>
      <c r="J1767" s="5"/>
      <c r="K1767">
        <f t="shared" si="0"/>
        <v>1</v>
      </c>
      <c r="L1767" s="7">
        <f t="shared" si="1"/>
        <v>0.5</v>
      </c>
      <c r="M1767" s="34">
        <f t="shared" si="1186"/>
        <v>0</v>
      </c>
      <c r="N1767" s="34" t="str">
        <f t="shared" si="1187"/>
        <v>Below Benchmark</v>
      </c>
      <c r="O1767" s="34">
        <f t="shared" si="1188"/>
        <v>1</v>
      </c>
      <c r="P1767" s="34" t="str">
        <f t="shared" si="1189"/>
        <v>Below Benchmark</v>
      </c>
    </row>
    <row r="1768" spans="1:16" ht="15.75" customHeight="1" x14ac:dyDescent="0.75">
      <c r="A1768" s="5" t="s">
        <v>1031</v>
      </c>
      <c r="B1768" s="5" t="s">
        <v>82</v>
      </c>
      <c r="C1768" s="5" t="s">
        <v>18</v>
      </c>
      <c r="D1768" s="5" t="s">
        <v>37</v>
      </c>
      <c r="E1768" s="6">
        <v>524</v>
      </c>
      <c r="F1768" s="6">
        <v>103</v>
      </c>
      <c r="G1768" s="6">
        <v>440</v>
      </c>
      <c r="H1768" s="6">
        <v>118</v>
      </c>
      <c r="I1768" s="5" t="str">
        <f>VLOOKUP(B1768,Formulas_Majors!A$2:B$1000,2,FALSE)</f>
        <v>Business-Other</v>
      </c>
      <c r="J1768" s="5"/>
      <c r="K1768">
        <f t="shared" si="0"/>
        <v>-84</v>
      </c>
      <c r="L1768" s="7">
        <f t="shared" si="1"/>
        <v>-0.16030534351145037</v>
      </c>
      <c r="M1768" s="34">
        <f t="shared" si="1186"/>
        <v>87</v>
      </c>
      <c r="N1768" s="34" t="str">
        <f t="shared" si="1187"/>
        <v>Above Benchmark</v>
      </c>
      <c r="O1768" s="34">
        <f t="shared" si="1188"/>
        <v>73</v>
      </c>
      <c r="P1768" s="34" t="str">
        <f t="shared" si="1189"/>
        <v>Above Benchmark</v>
      </c>
    </row>
    <row r="1769" spans="1:16" ht="15.75" customHeight="1" x14ac:dyDescent="0.75">
      <c r="A1769" s="5" t="s">
        <v>1031</v>
      </c>
      <c r="B1769" s="5" t="s">
        <v>164</v>
      </c>
      <c r="C1769" s="5" t="s">
        <v>18</v>
      </c>
      <c r="D1769" s="5" t="s">
        <v>21</v>
      </c>
      <c r="E1769" s="6">
        <v>7</v>
      </c>
      <c r="F1769" s="6">
        <v>0</v>
      </c>
      <c r="G1769" s="6">
        <v>8</v>
      </c>
      <c r="H1769" s="6">
        <v>0</v>
      </c>
      <c r="I1769" s="5" t="str">
        <f>VLOOKUP(B1769,Formulas_Majors!A$2:B$1000,2,FALSE)</f>
        <v>Natural Sciences</v>
      </c>
      <c r="J1769" s="5"/>
      <c r="K1769">
        <f t="shared" si="0"/>
        <v>1</v>
      </c>
      <c r="L1769" s="7">
        <f t="shared" si="1"/>
        <v>0.14285714285714285</v>
      </c>
      <c r="M1769" s="34">
        <f t="shared" si="1186"/>
        <v>1</v>
      </c>
      <c r="N1769" s="34" t="str">
        <f t="shared" si="1187"/>
        <v>Below Benchmark</v>
      </c>
      <c r="O1769" s="34">
        <f t="shared" si="1188"/>
        <v>1</v>
      </c>
      <c r="P1769" s="34" t="str">
        <f t="shared" si="1189"/>
        <v>Below Benchmark</v>
      </c>
    </row>
    <row r="1770" spans="1:16" ht="15.75" customHeight="1" x14ac:dyDescent="0.75">
      <c r="A1770" s="5" t="s">
        <v>1031</v>
      </c>
      <c r="B1770" s="5" t="s">
        <v>164</v>
      </c>
      <c r="C1770" s="5" t="s">
        <v>18</v>
      </c>
      <c r="D1770" s="5" t="s">
        <v>37</v>
      </c>
      <c r="E1770" s="6">
        <v>35</v>
      </c>
      <c r="F1770" s="6">
        <v>4</v>
      </c>
      <c r="G1770" s="6">
        <v>21</v>
      </c>
      <c r="H1770" s="6">
        <v>7</v>
      </c>
      <c r="I1770" s="5" t="str">
        <f>VLOOKUP(B1770,Formulas_Majors!A$2:B$1000,2,FALSE)</f>
        <v>Natural Sciences</v>
      </c>
      <c r="J1770" s="5"/>
      <c r="K1770">
        <f t="shared" si="0"/>
        <v>-14</v>
      </c>
      <c r="L1770" s="7">
        <f t="shared" si="1"/>
        <v>-0.4</v>
      </c>
      <c r="M1770" s="34">
        <f t="shared" si="1186"/>
        <v>6</v>
      </c>
      <c r="N1770" s="34" t="str">
        <f t="shared" si="1187"/>
        <v>Below Benchmark</v>
      </c>
      <c r="O1770" s="34">
        <f t="shared" si="1188"/>
        <v>4</v>
      </c>
      <c r="P1770" s="34" t="str">
        <f t="shared" si="1189"/>
        <v>Above Benchmark</v>
      </c>
    </row>
    <row r="1771" spans="1:16" ht="15.75" customHeight="1" x14ac:dyDescent="0.75">
      <c r="A1771" s="5" t="s">
        <v>1031</v>
      </c>
      <c r="B1771" s="5" t="s">
        <v>1035</v>
      </c>
      <c r="C1771" s="5" t="s">
        <v>18</v>
      </c>
      <c r="D1771" s="5" t="s">
        <v>37</v>
      </c>
      <c r="E1771" s="6">
        <v>123</v>
      </c>
      <c r="F1771" s="6">
        <v>20</v>
      </c>
      <c r="G1771" s="6">
        <v>120</v>
      </c>
      <c r="H1771" s="6">
        <v>33</v>
      </c>
      <c r="I1771" s="5" t="str">
        <f>VLOOKUP(B1771,Formulas_Majors!A$2:B$1000,2,FALSE)</f>
        <v>Health</v>
      </c>
      <c r="J1771" s="5"/>
      <c r="K1771">
        <f t="shared" si="0"/>
        <v>-3</v>
      </c>
      <c r="L1771" s="7">
        <f t="shared" si="1"/>
        <v>-2.4390243902439025E-2</v>
      </c>
      <c r="M1771" s="34">
        <f t="shared" si="1186"/>
        <v>21</v>
      </c>
      <c r="N1771" s="34" t="str">
        <f t="shared" si="1187"/>
        <v>Below Benchmark</v>
      </c>
      <c r="O1771" s="34">
        <f t="shared" si="1188"/>
        <v>20</v>
      </c>
      <c r="P1771" s="34" t="str">
        <f t="shared" si="1189"/>
        <v>Above Benchmark</v>
      </c>
    </row>
    <row r="1772" spans="1:16" ht="15.75" customHeight="1" x14ac:dyDescent="0.75">
      <c r="A1772" s="5" t="s">
        <v>1031</v>
      </c>
      <c r="B1772" s="5" t="s">
        <v>1036</v>
      </c>
      <c r="C1772" s="5" t="s">
        <v>18</v>
      </c>
      <c r="D1772" s="5" t="s">
        <v>37</v>
      </c>
      <c r="E1772" s="6">
        <v>76</v>
      </c>
      <c r="F1772" s="6">
        <v>16</v>
      </c>
      <c r="G1772" s="6">
        <v>64</v>
      </c>
      <c r="H1772" s="6">
        <v>18</v>
      </c>
      <c r="I1772" s="5" t="str">
        <f>VLOOKUP(B1772,Formulas_Majors!A$2:B$1000,2,FALSE)</f>
        <v>Communications/Media</v>
      </c>
      <c r="J1772" s="5"/>
      <c r="K1772">
        <f t="shared" si="0"/>
        <v>-12</v>
      </c>
      <c r="L1772" s="7">
        <f t="shared" si="1"/>
        <v>-0.15789473684210525</v>
      </c>
      <c r="M1772" s="34">
        <f t="shared" si="1186"/>
        <v>13</v>
      </c>
      <c r="N1772" s="34" t="str">
        <f t="shared" si="1187"/>
        <v>Above Benchmark</v>
      </c>
      <c r="O1772" s="34">
        <f t="shared" si="1188"/>
        <v>11</v>
      </c>
      <c r="P1772" s="34" t="str">
        <f t="shared" si="1189"/>
        <v>Above Benchmark</v>
      </c>
    </row>
    <row r="1773" spans="1:16" ht="15.75" customHeight="1" x14ac:dyDescent="0.75">
      <c r="A1773" s="5" t="s">
        <v>1031</v>
      </c>
      <c r="B1773" s="5" t="s">
        <v>86</v>
      </c>
      <c r="C1773" s="5" t="s">
        <v>18</v>
      </c>
      <c r="D1773" s="5" t="s">
        <v>37</v>
      </c>
      <c r="E1773" s="6">
        <v>113</v>
      </c>
      <c r="F1773" s="6">
        <v>39</v>
      </c>
      <c r="G1773" s="6">
        <v>109</v>
      </c>
      <c r="H1773" s="6">
        <v>31</v>
      </c>
      <c r="I1773" s="5" t="str">
        <f>VLOOKUP(B1773,Formulas_Majors!A$2:B$1000,2,FALSE)</f>
        <v>Health</v>
      </c>
      <c r="J1773" s="5"/>
      <c r="K1773">
        <f t="shared" si="0"/>
        <v>-4</v>
      </c>
      <c r="L1773" s="7">
        <f t="shared" si="1"/>
        <v>-3.5398230088495575E-2</v>
      </c>
      <c r="M1773" s="34">
        <f t="shared" si="1186"/>
        <v>19</v>
      </c>
      <c r="N1773" s="34" t="str">
        <f t="shared" si="1187"/>
        <v>Above Benchmark</v>
      </c>
      <c r="O1773" s="34">
        <f t="shared" si="1188"/>
        <v>18</v>
      </c>
      <c r="P1773" s="34" t="str">
        <f t="shared" si="1189"/>
        <v>Above Benchmark</v>
      </c>
    </row>
    <row r="1774" spans="1:16" ht="15.75" customHeight="1" x14ac:dyDescent="0.75">
      <c r="A1774" s="5" t="s">
        <v>1031</v>
      </c>
      <c r="B1774" s="5" t="s">
        <v>88</v>
      </c>
      <c r="C1774" s="5" t="s">
        <v>18</v>
      </c>
      <c r="D1774" s="5" t="s">
        <v>37</v>
      </c>
      <c r="E1774" s="6">
        <v>257</v>
      </c>
      <c r="F1774" s="6">
        <v>49</v>
      </c>
      <c r="G1774" s="6">
        <v>243</v>
      </c>
      <c r="H1774" s="6">
        <v>35</v>
      </c>
      <c r="I1774" s="5" t="str">
        <f>VLOOKUP(B1774,Formulas_Majors!A$2:B$1000,2,FALSE)</f>
        <v>Tech</v>
      </c>
      <c r="J1774" s="5"/>
      <c r="K1774">
        <f t="shared" si="0"/>
        <v>-14</v>
      </c>
      <c r="L1774" s="7">
        <f t="shared" si="1"/>
        <v>-5.4474708171206226E-2</v>
      </c>
      <c r="M1774" s="34">
        <f t="shared" si="1186"/>
        <v>43</v>
      </c>
      <c r="N1774" s="34" t="str">
        <f t="shared" si="1187"/>
        <v>Above Benchmark</v>
      </c>
      <c r="O1774" s="34">
        <f t="shared" si="1188"/>
        <v>41</v>
      </c>
      <c r="P1774" s="34" t="str">
        <f t="shared" si="1189"/>
        <v>Below Benchmark</v>
      </c>
    </row>
    <row r="1775" spans="1:16" ht="15.75" customHeight="1" x14ac:dyDescent="0.75">
      <c r="A1775" s="5" t="s">
        <v>1031</v>
      </c>
      <c r="B1775" s="5" t="s">
        <v>183</v>
      </c>
      <c r="C1775" s="5" t="s">
        <v>18</v>
      </c>
      <c r="D1775" s="5" t="s">
        <v>37</v>
      </c>
      <c r="E1775" s="6">
        <v>2</v>
      </c>
      <c r="F1775" s="6">
        <v>0</v>
      </c>
      <c r="G1775" s="6">
        <v>4</v>
      </c>
      <c r="H1775" s="6">
        <v>0</v>
      </c>
      <c r="I1775" s="5" t="str">
        <f>VLOOKUP(B1775,Formulas_Majors!A$2:B$1000,2,FALSE)</f>
        <v>Education</v>
      </c>
      <c r="J1775" s="5"/>
      <c r="K1775">
        <f t="shared" si="0"/>
        <v>2</v>
      </c>
      <c r="L1775" s="7">
        <f t="shared" si="1"/>
        <v>1</v>
      </c>
      <c r="M1775" s="34">
        <f t="shared" si="1186"/>
        <v>0</v>
      </c>
      <c r="N1775" s="34" t="str">
        <f t="shared" si="1187"/>
        <v>Below Benchmark</v>
      </c>
      <c r="O1775" s="34">
        <f t="shared" si="1188"/>
        <v>1</v>
      </c>
      <c r="P1775" s="34" t="str">
        <f t="shared" si="1189"/>
        <v>Below Benchmark</v>
      </c>
    </row>
    <row r="1776" spans="1:16" ht="15.75" customHeight="1" x14ac:dyDescent="0.75">
      <c r="A1776" s="5" t="s">
        <v>1031</v>
      </c>
      <c r="B1776" s="5" t="s">
        <v>31</v>
      </c>
      <c r="C1776" s="5" t="s">
        <v>18</v>
      </c>
      <c r="D1776" s="5" t="s">
        <v>21</v>
      </c>
      <c r="E1776" s="6">
        <v>52</v>
      </c>
      <c r="F1776" s="6">
        <v>8</v>
      </c>
      <c r="G1776" s="6">
        <v>51</v>
      </c>
      <c r="H1776" s="6">
        <v>16</v>
      </c>
      <c r="I1776" s="5" t="str">
        <f>VLOOKUP(B1776,Formulas_Majors!A$2:B$1000,2,FALSE)</f>
        <v>Business-Other</v>
      </c>
      <c r="J1776" s="5"/>
      <c r="K1776">
        <f t="shared" si="0"/>
        <v>-1</v>
      </c>
      <c r="L1776" s="7">
        <f t="shared" si="1"/>
        <v>-1.9230769230769232E-2</v>
      </c>
      <c r="M1776" s="34">
        <f t="shared" si="1186"/>
        <v>9</v>
      </c>
      <c r="N1776" s="34" t="str">
        <f t="shared" si="1187"/>
        <v>Below Benchmark</v>
      </c>
      <c r="O1776" s="34">
        <f t="shared" si="1188"/>
        <v>9</v>
      </c>
      <c r="P1776" s="34" t="str">
        <f t="shared" si="1189"/>
        <v>Above Benchmark</v>
      </c>
    </row>
    <row r="1777" spans="1:16" ht="15.75" customHeight="1" x14ac:dyDescent="0.75">
      <c r="A1777" s="5" t="s">
        <v>1031</v>
      </c>
      <c r="B1777" s="5" t="s">
        <v>32</v>
      </c>
      <c r="C1777" s="5" t="s">
        <v>18</v>
      </c>
      <c r="D1777" s="5" t="s">
        <v>21</v>
      </c>
      <c r="E1777" s="6">
        <v>90</v>
      </c>
      <c r="F1777" s="6">
        <v>23</v>
      </c>
      <c r="G1777" s="6">
        <v>89</v>
      </c>
      <c r="H1777" s="6">
        <v>13</v>
      </c>
      <c r="I1777" s="5" t="str">
        <f>VLOOKUP(B1777,Formulas_Majors!A$2:B$1000,2,FALSE)</f>
        <v>Liberal Arts</v>
      </c>
      <c r="J1777" s="5"/>
      <c r="K1777">
        <f t="shared" si="0"/>
        <v>-1</v>
      </c>
      <c r="L1777" s="7">
        <f t="shared" si="1"/>
        <v>-1.1111111111111112E-2</v>
      </c>
      <c r="M1777" s="34">
        <f t="shared" si="1186"/>
        <v>15</v>
      </c>
      <c r="N1777" s="34" t="str">
        <f t="shared" si="1187"/>
        <v>Above Benchmark</v>
      </c>
      <c r="O1777" s="34">
        <f t="shared" si="1188"/>
        <v>15</v>
      </c>
      <c r="P1777" s="34" t="str">
        <f t="shared" si="1189"/>
        <v>Below Benchmark</v>
      </c>
    </row>
    <row r="1778" spans="1:16" ht="15.75" customHeight="1" x14ac:dyDescent="0.75">
      <c r="A1778" s="5" t="s">
        <v>1031</v>
      </c>
      <c r="B1778" s="5" t="s">
        <v>1037</v>
      </c>
      <c r="C1778" s="5" t="s">
        <v>18</v>
      </c>
      <c r="D1778" s="5" t="s">
        <v>21</v>
      </c>
      <c r="E1778" s="6">
        <v>5</v>
      </c>
      <c r="F1778" s="6">
        <v>7</v>
      </c>
      <c r="G1778" s="6">
        <v>4</v>
      </c>
      <c r="H1778" s="6">
        <v>2</v>
      </c>
      <c r="I1778" s="5" t="str">
        <f>VLOOKUP(B1778,Formulas_Majors!A$2:B$1000,2,FALSE)</f>
        <v>Education</v>
      </c>
      <c r="J1778" s="5"/>
      <c r="K1778">
        <f t="shared" si="0"/>
        <v>-1</v>
      </c>
      <c r="L1778" s="7">
        <f t="shared" si="1"/>
        <v>-0.2</v>
      </c>
      <c r="M1778" s="34">
        <f t="shared" si="1186"/>
        <v>1</v>
      </c>
      <c r="N1778" s="34" t="str">
        <f t="shared" si="1187"/>
        <v>Above Benchmark</v>
      </c>
      <c r="O1778" s="34">
        <f t="shared" si="1188"/>
        <v>1</v>
      </c>
      <c r="P1778" s="34" t="str">
        <f t="shared" si="1189"/>
        <v>Above Benchmark</v>
      </c>
    </row>
    <row r="1779" spans="1:16" ht="15.75" customHeight="1" x14ac:dyDescent="0.75">
      <c r="A1779" s="5" t="s">
        <v>1031</v>
      </c>
      <c r="B1779" s="5" t="s">
        <v>1038</v>
      </c>
      <c r="C1779" s="5" t="s">
        <v>18</v>
      </c>
      <c r="D1779" s="5" t="s">
        <v>37</v>
      </c>
      <c r="E1779" s="6">
        <v>24</v>
      </c>
      <c r="F1779" s="6">
        <v>7</v>
      </c>
      <c r="G1779" s="6">
        <v>20</v>
      </c>
      <c r="H1779" s="6">
        <v>7</v>
      </c>
      <c r="I1779" s="5" t="str">
        <f>VLOOKUP(B1779,Formulas_Majors!A$2:B$1000,2,FALSE)</f>
        <v>Natural Sciences</v>
      </c>
      <c r="J1779" s="5"/>
      <c r="K1779">
        <f t="shared" si="0"/>
        <v>-4</v>
      </c>
      <c r="L1779" s="7">
        <f t="shared" si="1"/>
        <v>-0.16666666666666666</v>
      </c>
      <c r="M1779" s="34">
        <f t="shared" si="1186"/>
        <v>4</v>
      </c>
      <c r="N1779" s="34" t="str">
        <f t="shared" si="1187"/>
        <v>Above Benchmark</v>
      </c>
      <c r="O1779" s="34">
        <f t="shared" si="1188"/>
        <v>3</v>
      </c>
      <c r="P1779" s="34" t="str">
        <f t="shared" si="1189"/>
        <v>Above Benchmark</v>
      </c>
    </row>
    <row r="1780" spans="1:16" ht="15.75" customHeight="1" x14ac:dyDescent="0.75">
      <c r="A1780" s="5" t="s">
        <v>1031</v>
      </c>
      <c r="B1780" s="5" t="s">
        <v>34</v>
      </c>
      <c r="C1780" s="5" t="s">
        <v>18</v>
      </c>
      <c r="D1780" s="5" t="s">
        <v>37</v>
      </c>
      <c r="E1780" s="6">
        <v>44</v>
      </c>
      <c r="F1780" s="6">
        <v>0</v>
      </c>
      <c r="G1780" s="6">
        <v>56</v>
      </c>
      <c r="H1780" s="6">
        <v>1</v>
      </c>
      <c r="I1780" s="5" t="str">
        <f>VLOOKUP(B1780,Formulas_Majors!A$2:B$1000,2,FALSE)</f>
        <v>Finance/Accounting</v>
      </c>
      <c r="J1780" s="5"/>
      <c r="K1780">
        <f t="shared" si="0"/>
        <v>12</v>
      </c>
      <c r="L1780" s="7">
        <f t="shared" si="1"/>
        <v>0.27272727272727271</v>
      </c>
      <c r="M1780" s="34">
        <f t="shared" si="1186"/>
        <v>7</v>
      </c>
      <c r="N1780" s="34" t="str">
        <f t="shared" si="1187"/>
        <v>Below Benchmark</v>
      </c>
      <c r="O1780" s="34">
        <f t="shared" si="1188"/>
        <v>9</v>
      </c>
      <c r="P1780" s="34" t="str">
        <f t="shared" si="1189"/>
        <v>Below Benchmark</v>
      </c>
    </row>
    <row r="1781" spans="1:16" ht="15.75" customHeight="1" x14ac:dyDescent="0.75">
      <c r="A1781" s="5" t="s">
        <v>1031</v>
      </c>
      <c r="B1781" s="5" t="s">
        <v>193</v>
      </c>
      <c r="C1781" s="5" t="s">
        <v>18</v>
      </c>
      <c r="D1781" s="5" t="s">
        <v>21</v>
      </c>
      <c r="E1781" s="6">
        <v>4</v>
      </c>
      <c r="F1781" s="6">
        <v>0</v>
      </c>
      <c r="G1781" s="6">
        <v>5</v>
      </c>
      <c r="H1781" s="6">
        <v>0</v>
      </c>
      <c r="I1781" s="5" t="str">
        <f>VLOOKUP(B1781,Formulas_Majors!A$2:B$1000,2,FALSE)</f>
        <v>Liberal Arts</v>
      </c>
      <c r="J1781" s="5"/>
      <c r="K1781">
        <f t="shared" si="0"/>
        <v>1</v>
      </c>
      <c r="L1781" s="7">
        <f t="shared" si="1"/>
        <v>0.25</v>
      </c>
      <c r="M1781" s="34">
        <f t="shared" si="1186"/>
        <v>1</v>
      </c>
      <c r="N1781" s="34" t="str">
        <f t="shared" si="1187"/>
        <v>Below Benchmark</v>
      </c>
      <c r="O1781" s="34">
        <f t="shared" si="1188"/>
        <v>1</v>
      </c>
      <c r="P1781" s="34" t="str">
        <f t="shared" si="1189"/>
        <v>Below Benchmark</v>
      </c>
    </row>
    <row r="1782" spans="1:16" ht="15.75" customHeight="1" x14ac:dyDescent="0.75">
      <c r="A1782" s="5" t="s">
        <v>1031</v>
      </c>
      <c r="B1782" s="5" t="s">
        <v>343</v>
      </c>
      <c r="C1782" s="5" t="s">
        <v>18</v>
      </c>
      <c r="D1782" s="5" t="s">
        <v>37</v>
      </c>
      <c r="E1782" s="6">
        <v>18</v>
      </c>
      <c r="F1782" s="6">
        <v>5</v>
      </c>
      <c r="G1782" s="6">
        <v>13</v>
      </c>
      <c r="H1782" s="6">
        <v>5</v>
      </c>
      <c r="I1782" s="5" t="str">
        <f>VLOOKUP(B1782,Formulas_Majors!A$2:B$1000,2,FALSE)</f>
        <v>Natural Sciences</v>
      </c>
      <c r="J1782" s="5"/>
      <c r="K1782">
        <f t="shared" si="0"/>
        <v>-5</v>
      </c>
      <c r="L1782" s="7">
        <f t="shared" si="1"/>
        <v>-0.27777777777777779</v>
      </c>
      <c r="M1782" s="34">
        <f t="shared" si="1186"/>
        <v>3</v>
      </c>
      <c r="N1782" s="34" t="str">
        <f t="shared" si="1187"/>
        <v>Above Benchmark</v>
      </c>
      <c r="O1782" s="34">
        <f t="shared" si="1188"/>
        <v>2</v>
      </c>
      <c r="P1782" s="34" t="str">
        <f t="shared" si="1189"/>
        <v>Above Benchmark</v>
      </c>
    </row>
    <row r="1783" spans="1:16" ht="15.75" customHeight="1" x14ac:dyDescent="0.75">
      <c r="A1783" s="5" t="s">
        <v>1031</v>
      </c>
      <c r="B1783" s="5" t="s">
        <v>1039</v>
      </c>
      <c r="C1783" s="5" t="s">
        <v>18</v>
      </c>
      <c r="D1783" s="5" t="s">
        <v>37</v>
      </c>
      <c r="E1783" s="6">
        <v>21</v>
      </c>
      <c r="F1783" s="6">
        <v>10</v>
      </c>
      <c r="G1783" s="6">
        <v>14</v>
      </c>
      <c r="H1783" s="6">
        <v>9</v>
      </c>
      <c r="I1783" s="5" t="str">
        <f>VLOOKUP(B1783,Formulas_Majors!A$2:B$1000,2,FALSE)</f>
        <v>Health</v>
      </c>
      <c r="J1783" s="5"/>
      <c r="K1783">
        <f t="shared" si="0"/>
        <v>-7</v>
      </c>
      <c r="L1783" s="7">
        <f t="shared" si="1"/>
        <v>-0.33333333333333331</v>
      </c>
      <c r="M1783" s="34">
        <f t="shared" si="1186"/>
        <v>4</v>
      </c>
      <c r="N1783" s="34" t="str">
        <f t="shared" si="1187"/>
        <v>Above Benchmark</v>
      </c>
      <c r="O1783" s="34">
        <f t="shared" si="1188"/>
        <v>2</v>
      </c>
      <c r="P1783" s="34" t="str">
        <f t="shared" si="1189"/>
        <v>Above Benchmark</v>
      </c>
    </row>
    <row r="1784" spans="1:16" ht="15.75" customHeight="1" x14ac:dyDescent="0.75">
      <c r="A1784" s="5" t="s">
        <v>1031</v>
      </c>
      <c r="B1784" s="5" t="s">
        <v>1040</v>
      </c>
      <c r="C1784" s="5" t="s">
        <v>18</v>
      </c>
      <c r="D1784" s="5" t="s">
        <v>37</v>
      </c>
      <c r="E1784" s="6">
        <v>46</v>
      </c>
      <c r="F1784" s="6">
        <v>25</v>
      </c>
      <c r="G1784" s="6">
        <v>34</v>
      </c>
      <c r="H1784" s="6">
        <v>16</v>
      </c>
      <c r="I1784" s="5" t="str">
        <f>VLOOKUP(B1784,Formulas_Majors!A$2:B$1000,2,FALSE)</f>
        <v>Health</v>
      </c>
      <c r="J1784" s="5"/>
      <c r="K1784">
        <f t="shared" si="0"/>
        <v>-12</v>
      </c>
      <c r="L1784" s="7">
        <f t="shared" si="1"/>
        <v>-0.2608695652173913</v>
      </c>
      <c r="M1784" s="34">
        <f t="shared" si="1186"/>
        <v>8</v>
      </c>
      <c r="N1784" s="34" t="str">
        <f t="shared" si="1187"/>
        <v>Above Benchmark</v>
      </c>
      <c r="O1784" s="34">
        <f t="shared" si="1188"/>
        <v>6</v>
      </c>
      <c r="P1784" s="34" t="str">
        <f t="shared" si="1189"/>
        <v>Above Benchmark</v>
      </c>
    </row>
    <row r="1785" spans="1:16" ht="15.75" customHeight="1" x14ac:dyDescent="0.75">
      <c r="A1785" s="5" t="s">
        <v>1031</v>
      </c>
      <c r="B1785" s="5" t="s">
        <v>1041</v>
      </c>
      <c r="C1785" s="5" t="s">
        <v>18</v>
      </c>
      <c r="D1785" s="5" t="s">
        <v>37</v>
      </c>
      <c r="E1785" s="6">
        <v>526</v>
      </c>
      <c r="F1785" s="6">
        <v>48</v>
      </c>
      <c r="G1785" s="6">
        <v>672</v>
      </c>
      <c r="H1785" s="6">
        <v>77</v>
      </c>
      <c r="I1785" s="5" t="str">
        <f>VLOOKUP(B1785,Formulas_Majors!A$2:B$1000,2,FALSE)</f>
        <v>Health</v>
      </c>
      <c r="J1785" s="5"/>
      <c r="K1785">
        <f t="shared" si="0"/>
        <v>146</v>
      </c>
      <c r="L1785" s="7">
        <f t="shared" si="1"/>
        <v>0.27756653992395436</v>
      </c>
      <c r="M1785" s="34">
        <f t="shared" si="1186"/>
        <v>88</v>
      </c>
      <c r="N1785" s="34" t="str">
        <f t="shared" si="1187"/>
        <v>Below Benchmark</v>
      </c>
      <c r="O1785" s="34">
        <f t="shared" si="1188"/>
        <v>112</v>
      </c>
      <c r="P1785" s="34" t="str">
        <f t="shared" si="1189"/>
        <v>Below Benchmark</v>
      </c>
    </row>
    <row r="1786" spans="1:16" ht="15.75" customHeight="1" x14ac:dyDescent="0.75">
      <c r="A1786" s="5" t="s">
        <v>1031</v>
      </c>
      <c r="B1786" s="5" t="s">
        <v>1041</v>
      </c>
      <c r="C1786" s="5" t="s">
        <v>18</v>
      </c>
      <c r="D1786" s="5" t="s">
        <v>37</v>
      </c>
      <c r="E1786" s="6">
        <v>135</v>
      </c>
      <c r="F1786" s="6">
        <v>24</v>
      </c>
      <c r="G1786" s="6">
        <v>137</v>
      </c>
      <c r="H1786" s="6">
        <v>34</v>
      </c>
      <c r="I1786" s="5" t="str">
        <f>VLOOKUP(B1786,Formulas_Majors!A$2:B$1000,2,FALSE)</f>
        <v>Health</v>
      </c>
      <c r="J1786" s="5"/>
      <c r="K1786">
        <f t="shared" si="0"/>
        <v>2</v>
      </c>
      <c r="L1786" s="7">
        <f t="shared" si="1"/>
        <v>1.4814814814814815E-2</v>
      </c>
      <c r="M1786" s="34">
        <f t="shared" si="1186"/>
        <v>23</v>
      </c>
      <c r="N1786" s="34" t="str">
        <f t="shared" si="1187"/>
        <v>Above Benchmark</v>
      </c>
      <c r="O1786" s="34">
        <f t="shared" si="1188"/>
        <v>23</v>
      </c>
      <c r="P1786" s="34" t="str">
        <f t="shared" si="1189"/>
        <v>Above Benchmark</v>
      </c>
    </row>
    <row r="1787" spans="1:16" ht="15.75" customHeight="1" x14ac:dyDescent="0.75">
      <c r="A1787" s="5" t="s">
        <v>1031</v>
      </c>
      <c r="B1787" s="5" t="s">
        <v>763</v>
      </c>
      <c r="C1787" s="5" t="s">
        <v>18</v>
      </c>
      <c r="D1787" s="5" t="s">
        <v>37</v>
      </c>
      <c r="E1787" s="6">
        <v>4</v>
      </c>
      <c r="F1787" s="6">
        <v>0</v>
      </c>
      <c r="G1787" s="6">
        <v>0</v>
      </c>
      <c r="H1787" s="6">
        <v>1</v>
      </c>
      <c r="I1787" s="5" t="str">
        <f>VLOOKUP(B1787,Formulas_Majors!A$2:B$1000,2,FALSE)</f>
        <v>Education</v>
      </c>
      <c r="J1787" s="5"/>
      <c r="K1787">
        <f t="shared" si="0"/>
        <v>-4</v>
      </c>
      <c r="L1787" s="7">
        <f t="shared" si="1"/>
        <v>-1</v>
      </c>
      <c r="M1787" s="34">
        <f t="shared" si="1186"/>
        <v>1</v>
      </c>
      <c r="N1787" s="34" t="str">
        <f t="shared" si="1187"/>
        <v>Below Benchmark</v>
      </c>
      <c r="O1787" s="34">
        <f t="shared" si="1188"/>
        <v>0</v>
      </c>
      <c r="P1787" s="34" t="str">
        <f t="shared" si="1189"/>
        <v>Above Benchmark</v>
      </c>
    </row>
    <row r="1788" spans="1:16" ht="15.75" customHeight="1" x14ac:dyDescent="0.75">
      <c r="A1788" s="5" t="s">
        <v>1031</v>
      </c>
      <c r="B1788" s="5" t="s">
        <v>42</v>
      </c>
      <c r="C1788" s="5" t="s">
        <v>18</v>
      </c>
      <c r="D1788" s="5" t="s">
        <v>21</v>
      </c>
      <c r="E1788" s="6">
        <v>31</v>
      </c>
      <c r="F1788" s="6">
        <v>7</v>
      </c>
      <c r="G1788" s="6">
        <v>38</v>
      </c>
      <c r="H1788" s="6">
        <v>7</v>
      </c>
      <c r="I1788" s="5" t="str">
        <f>VLOOKUP(B1788,Formulas_Majors!A$2:B$1000,2,FALSE)</f>
        <v>Liberal Arts</v>
      </c>
      <c r="J1788" s="5"/>
      <c r="K1788">
        <f t="shared" si="0"/>
        <v>7</v>
      </c>
      <c r="L1788" s="7">
        <f t="shared" si="1"/>
        <v>0.22580645161290322</v>
      </c>
      <c r="M1788" s="34">
        <f t="shared" si="1186"/>
        <v>5</v>
      </c>
      <c r="N1788" s="34" t="str">
        <f t="shared" si="1187"/>
        <v>Above Benchmark</v>
      </c>
      <c r="O1788" s="34">
        <f t="shared" si="1188"/>
        <v>6</v>
      </c>
      <c r="P1788" s="34" t="str">
        <f t="shared" si="1189"/>
        <v>Above Benchmark</v>
      </c>
    </row>
    <row r="1789" spans="1:16" ht="15.75" customHeight="1" x14ac:dyDescent="0.75">
      <c r="A1789" s="5" t="s">
        <v>1031</v>
      </c>
      <c r="B1789" s="5" t="s">
        <v>764</v>
      </c>
      <c r="C1789" s="5" t="s">
        <v>18</v>
      </c>
      <c r="D1789" s="5" t="s">
        <v>37</v>
      </c>
      <c r="E1789" s="6">
        <v>4</v>
      </c>
      <c r="F1789" s="6">
        <v>2</v>
      </c>
      <c r="G1789" s="6">
        <v>3</v>
      </c>
      <c r="H1789" s="6">
        <v>1</v>
      </c>
      <c r="I1789" s="5" t="str">
        <f>VLOOKUP(B1789,Formulas_Majors!A$2:B$1000,2,FALSE)</f>
        <v>Education</v>
      </c>
      <c r="J1789" s="5"/>
      <c r="K1789">
        <f t="shared" si="0"/>
        <v>-1</v>
      </c>
      <c r="L1789" s="7">
        <f t="shared" si="1"/>
        <v>-0.25</v>
      </c>
      <c r="M1789" s="34">
        <f t="shared" si="1186"/>
        <v>1</v>
      </c>
      <c r="N1789" s="34" t="str">
        <f t="shared" si="1187"/>
        <v>Above Benchmark</v>
      </c>
      <c r="O1789" s="34">
        <f t="shared" si="1188"/>
        <v>1</v>
      </c>
      <c r="P1789" s="34" t="str">
        <f t="shared" si="1189"/>
        <v>Below Benchmark</v>
      </c>
    </row>
    <row r="1790" spans="1:16" ht="15.75" customHeight="1" x14ac:dyDescent="0.75">
      <c r="A1790" s="5" t="s">
        <v>1031</v>
      </c>
      <c r="B1790" s="5" t="s">
        <v>1042</v>
      </c>
      <c r="C1790" s="5" t="s">
        <v>18</v>
      </c>
      <c r="D1790" s="5" t="s">
        <v>37</v>
      </c>
      <c r="E1790" s="6">
        <v>89</v>
      </c>
      <c r="F1790" s="6">
        <v>22</v>
      </c>
      <c r="G1790" s="6">
        <v>84</v>
      </c>
      <c r="H1790" s="6">
        <v>17</v>
      </c>
      <c r="I1790" s="5" t="str">
        <f>VLOOKUP(B1790,Formulas_Majors!A$2:B$1000,2,FALSE)</f>
        <v>Tech</v>
      </c>
      <c r="J1790" s="5"/>
      <c r="K1790">
        <f t="shared" si="0"/>
        <v>-5</v>
      </c>
      <c r="L1790" s="7">
        <f t="shared" si="1"/>
        <v>-5.6179775280898875E-2</v>
      </c>
      <c r="M1790" s="34">
        <f t="shared" si="1186"/>
        <v>15</v>
      </c>
      <c r="N1790" s="34" t="str">
        <f t="shared" si="1187"/>
        <v>Above Benchmark</v>
      </c>
      <c r="O1790" s="34">
        <f t="shared" si="1188"/>
        <v>14</v>
      </c>
      <c r="P1790" s="34" t="str">
        <f t="shared" si="1189"/>
        <v>Above Benchmark</v>
      </c>
    </row>
    <row r="1791" spans="1:16" ht="15.75" customHeight="1" x14ac:dyDescent="0.75">
      <c r="A1791" s="5" t="s">
        <v>1031</v>
      </c>
      <c r="B1791" s="5" t="s">
        <v>1043</v>
      </c>
      <c r="C1791" s="5" t="s">
        <v>18</v>
      </c>
      <c r="D1791" s="5" t="s">
        <v>21</v>
      </c>
      <c r="E1791" s="6">
        <v>146</v>
      </c>
      <c r="F1791" s="6">
        <v>11</v>
      </c>
      <c r="G1791" s="6">
        <v>172</v>
      </c>
      <c r="H1791" s="6">
        <v>24</v>
      </c>
      <c r="I1791" s="5" t="str">
        <f>VLOOKUP(B1791,Formulas_Majors!A$2:B$1000,2,FALSE)</f>
        <v>Others</v>
      </c>
      <c r="J1791" s="5"/>
      <c r="K1791">
        <f t="shared" si="0"/>
        <v>26</v>
      </c>
      <c r="L1791" s="7">
        <f t="shared" si="1"/>
        <v>0.17808219178082191</v>
      </c>
      <c r="M1791" s="34">
        <f t="shared" si="1186"/>
        <v>24</v>
      </c>
      <c r="N1791" s="34" t="str">
        <f t="shared" si="1187"/>
        <v>Below Benchmark</v>
      </c>
      <c r="O1791" s="34">
        <f t="shared" si="1188"/>
        <v>29</v>
      </c>
      <c r="P1791" s="34" t="str">
        <f t="shared" si="1189"/>
        <v>Below Benchmark</v>
      </c>
    </row>
    <row r="1792" spans="1:16" ht="15.75" customHeight="1" x14ac:dyDescent="0.75">
      <c r="A1792" s="5" t="s">
        <v>1031</v>
      </c>
      <c r="B1792" s="5" t="s">
        <v>1044</v>
      </c>
      <c r="C1792" s="5" t="s">
        <v>18</v>
      </c>
      <c r="D1792" s="5" t="s">
        <v>21</v>
      </c>
      <c r="E1792" s="6">
        <v>23</v>
      </c>
      <c r="F1792" s="6">
        <v>13</v>
      </c>
      <c r="G1792" s="6">
        <v>26</v>
      </c>
      <c r="H1792" s="6">
        <v>12</v>
      </c>
      <c r="I1792" s="5" t="str">
        <f>VLOOKUP(B1792,Formulas_Majors!A$2:B$1000,2,FALSE)</f>
        <v>Education</v>
      </c>
      <c r="J1792" s="5"/>
      <c r="K1792">
        <f t="shared" si="0"/>
        <v>3</v>
      </c>
      <c r="L1792" s="7">
        <f t="shared" si="1"/>
        <v>0.13043478260869565</v>
      </c>
      <c r="M1792" s="34">
        <f t="shared" si="1186"/>
        <v>4</v>
      </c>
      <c r="N1792" s="34" t="str">
        <f t="shared" si="1187"/>
        <v>Above Benchmark</v>
      </c>
      <c r="O1792" s="34">
        <f t="shared" si="1188"/>
        <v>4</v>
      </c>
      <c r="P1792" s="34" t="str">
        <f t="shared" si="1189"/>
        <v>Above Benchmark</v>
      </c>
    </row>
    <row r="1793" spans="1:29" ht="15.75" customHeight="1" x14ac:dyDescent="0.75">
      <c r="A1793" s="5" t="s">
        <v>1031</v>
      </c>
      <c r="B1793" s="5" t="s">
        <v>50</v>
      </c>
      <c r="C1793" s="5" t="s">
        <v>18</v>
      </c>
      <c r="D1793" s="5" t="s">
        <v>21</v>
      </c>
      <c r="E1793" s="6">
        <v>82</v>
      </c>
      <c r="F1793" s="6">
        <v>17</v>
      </c>
      <c r="G1793" s="6">
        <v>72</v>
      </c>
      <c r="H1793" s="6">
        <v>15</v>
      </c>
      <c r="I1793" s="5" t="str">
        <f>VLOOKUP(B1793,Formulas_Majors!A$2:B$1000,2,FALSE)</f>
        <v>Communications/Media</v>
      </c>
      <c r="J1793" s="5"/>
      <c r="K1793">
        <f t="shared" si="0"/>
        <v>-10</v>
      </c>
      <c r="L1793" s="7">
        <f t="shared" si="1"/>
        <v>-0.12195121951219512</v>
      </c>
      <c r="M1793" s="34">
        <f t="shared" si="1186"/>
        <v>14</v>
      </c>
      <c r="N1793" s="34" t="str">
        <f t="shared" si="1187"/>
        <v>Above Benchmark</v>
      </c>
      <c r="O1793" s="34">
        <f t="shared" si="1188"/>
        <v>12</v>
      </c>
      <c r="P1793" s="34" t="str">
        <f t="shared" si="1189"/>
        <v>Above Benchmark</v>
      </c>
    </row>
    <row r="1794" spans="1:29" ht="15.75" customHeight="1" x14ac:dyDescent="0.75">
      <c r="A1794" s="5" t="s">
        <v>1031</v>
      </c>
      <c r="B1794" s="5" t="s">
        <v>53</v>
      </c>
      <c r="C1794" s="5" t="s">
        <v>18</v>
      </c>
      <c r="D1794" s="5" t="s">
        <v>37</v>
      </c>
      <c r="E1794" s="6">
        <v>134</v>
      </c>
      <c r="F1794" s="6">
        <v>41</v>
      </c>
      <c r="G1794" s="6">
        <v>134</v>
      </c>
      <c r="H1794" s="6">
        <v>39</v>
      </c>
      <c r="I1794" s="5" t="str">
        <f>VLOOKUP(B1794,Formulas_Majors!A$2:B$1000,2,FALSE)</f>
        <v>Business-Other</v>
      </c>
      <c r="J1794" s="5"/>
      <c r="K1794">
        <f t="shared" si="0"/>
        <v>0</v>
      </c>
      <c r="L1794" s="7">
        <f t="shared" si="1"/>
        <v>0</v>
      </c>
      <c r="M1794" s="34">
        <f t="shared" si="1186"/>
        <v>22</v>
      </c>
      <c r="N1794" s="34" t="str">
        <f t="shared" si="1187"/>
        <v>Above Benchmark</v>
      </c>
      <c r="O1794" s="34">
        <f t="shared" si="1188"/>
        <v>22</v>
      </c>
      <c r="P1794" s="34" t="str">
        <f t="shared" si="1189"/>
        <v>Above Benchmark</v>
      </c>
      <c r="Q1794" s="8"/>
      <c r="R1794" s="8"/>
      <c r="S1794" s="8"/>
      <c r="T1794" s="8"/>
      <c r="U1794" s="8"/>
      <c r="V1794" s="8"/>
      <c r="W1794" s="8"/>
      <c r="X1794" s="8"/>
      <c r="Y1794" s="8"/>
      <c r="Z1794" s="8"/>
      <c r="AA1794" s="8"/>
      <c r="AB1794" s="8"/>
      <c r="AC1794" s="8"/>
    </row>
    <row r="1795" spans="1:29" ht="15.75" customHeight="1" x14ac:dyDescent="0.75">
      <c r="A1795" s="5" t="s">
        <v>1031</v>
      </c>
      <c r="B1795" s="5" t="s">
        <v>55</v>
      </c>
      <c r="C1795" s="5" t="s">
        <v>18</v>
      </c>
      <c r="D1795" s="5" t="s">
        <v>21</v>
      </c>
      <c r="E1795" s="6">
        <v>11</v>
      </c>
      <c r="F1795" s="6">
        <v>0</v>
      </c>
      <c r="G1795" s="6">
        <v>15</v>
      </c>
      <c r="H1795" s="6">
        <v>2</v>
      </c>
      <c r="I1795" s="5" t="str">
        <f>VLOOKUP(B1795,Formulas_Majors!A$2:B$1000,2,FALSE)</f>
        <v>Mathematics</v>
      </c>
      <c r="J1795" s="5"/>
      <c r="K1795">
        <f t="shared" si="0"/>
        <v>4</v>
      </c>
      <c r="L1795" s="7">
        <f t="shared" si="1"/>
        <v>0.36363636363636365</v>
      </c>
      <c r="M1795" s="34">
        <f t="shared" si="1186"/>
        <v>2</v>
      </c>
      <c r="N1795" s="34" t="str">
        <f t="shared" si="1187"/>
        <v>Below Benchmark</v>
      </c>
      <c r="O1795" s="34">
        <f t="shared" si="1188"/>
        <v>3</v>
      </c>
      <c r="P1795" s="34" t="str">
        <f t="shared" si="1189"/>
        <v>Below Benchmark</v>
      </c>
    </row>
    <row r="1796" spans="1:29" ht="15.75" customHeight="1" x14ac:dyDescent="0.75">
      <c r="A1796" s="5" t="s">
        <v>1031</v>
      </c>
      <c r="B1796" s="5" t="s">
        <v>55</v>
      </c>
      <c r="C1796" s="5" t="s">
        <v>18</v>
      </c>
      <c r="D1796" s="5" t="s">
        <v>37</v>
      </c>
      <c r="E1796" s="6">
        <v>53</v>
      </c>
      <c r="F1796" s="6">
        <v>14</v>
      </c>
      <c r="G1796" s="6">
        <v>45</v>
      </c>
      <c r="H1796" s="6">
        <v>12</v>
      </c>
      <c r="I1796" s="5" t="str">
        <f>VLOOKUP(B1796,Formulas_Majors!A$2:B$1000,2,FALSE)</f>
        <v>Mathematics</v>
      </c>
      <c r="J1796" s="5"/>
      <c r="K1796">
        <f>G1796-E1796</f>
        <v>-8</v>
      </c>
      <c r="L1796" s="7">
        <f>K1796/E1796</f>
        <v>-0.15094339622641509</v>
      </c>
      <c r="M1796" s="34">
        <f t="shared" si="1186"/>
        <v>9</v>
      </c>
      <c r="N1796" s="34" t="str">
        <f t="shared" si="1187"/>
        <v>Above Benchmark</v>
      </c>
      <c r="O1796" s="34">
        <f t="shared" si="1188"/>
        <v>8</v>
      </c>
      <c r="P1796" s="34" t="str">
        <f t="shared" si="1189"/>
        <v>Above Benchmark</v>
      </c>
    </row>
    <row r="1797" spans="1:29" ht="15.75" customHeight="1" x14ac:dyDescent="0.75">
      <c r="A1797" s="5" t="s">
        <v>1031</v>
      </c>
      <c r="B1797" s="5" t="s">
        <v>1045</v>
      </c>
      <c r="C1797" s="5" t="s">
        <v>18</v>
      </c>
      <c r="D1797" s="5" t="s">
        <v>37</v>
      </c>
      <c r="E1797" s="6">
        <v>7</v>
      </c>
      <c r="F1797" s="6">
        <v>3</v>
      </c>
      <c r="G1797" s="6">
        <v>8</v>
      </c>
      <c r="H1797" s="6">
        <v>1</v>
      </c>
      <c r="I1797" s="5" t="str">
        <f>VLOOKUP(B1797,Formulas_Majors!A$2:B$1000,2,FALSE)</f>
        <v>Education</v>
      </c>
      <c r="J1797" s="5"/>
      <c r="K1797">
        <f t="shared" si="0"/>
        <v>1</v>
      </c>
      <c r="L1797" s="7">
        <f t="shared" si="1"/>
        <v>0.14285714285714285</v>
      </c>
      <c r="M1797" s="34">
        <f t="shared" si="1186"/>
        <v>1</v>
      </c>
      <c r="N1797" s="34" t="str">
        <f t="shared" si="1187"/>
        <v>Above Benchmark</v>
      </c>
      <c r="O1797" s="34">
        <f t="shared" si="1188"/>
        <v>1</v>
      </c>
      <c r="P1797" s="34" t="str">
        <f t="shared" si="1189"/>
        <v>Below Benchmark</v>
      </c>
    </row>
    <row r="1798" spans="1:29" ht="15.75" customHeight="1" x14ac:dyDescent="0.75">
      <c r="A1798" s="5" t="s">
        <v>1031</v>
      </c>
      <c r="B1798" s="5" t="s">
        <v>1046</v>
      </c>
      <c r="C1798" s="5" t="s">
        <v>18</v>
      </c>
      <c r="D1798" s="5" t="s">
        <v>37</v>
      </c>
      <c r="E1798" s="6">
        <v>108</v>
      </c>
      <c r="F1798" s="6">
        <v>19</v>
      </c>
      <c r="G1798" s="6">
        <v>136</v>
      </c>
      <c r="H1798" s="6">
        <v>19</v>
      </c>
      <c r="I1798" s="5" t="str">
        <f>VLOOKUP(B1798,Formulas_Majors!A$2:B$1000,2,FALSE)</f>
        <v>Health</v>
      </c>
      <c r="J1798" s="5"/>
      <c r="K1798">
        <f t="shared" si="0"/>
        <v>28</v>
      </c>
      <c r="L1798" s="7">
        <f t="shared" si="1"/>
        <v>0.25925925925925924</v>
      </c>
      <c r="M1798" s="34">
        <f t="shared" si="1186"/>
        <v>18</v>
      </c>
      <c r="N1798" s="34" t="str">
        <f t="shared" si="1187"/>
        <v>Above Benchmark</v>
      </c>
      <c r="O1798" s="34">
        <f t="shared" si="1188"/>
        <v>23</v>
      </c>
      <c r="P1798" s="34" t="str">
        <f t="shared" si="1189"/>
        <v>Below Benchmark</v>
      </c>
    </row>
    <row r="1799" spans="1:29" ht="15.75" customHeight="1" x14ac:dyDescent="0.75">
      <c r="A1799" s="5" t="s">
        <v>1031</v>
      </c>
      <c r="B1799" s="5" t="s">
        <v>57</v>
      </c>
      <c r="C1799" s="5" t="s">
        <v>18</v>
      </c>
      <c r="D1799" s="5" t="s">
        <v>21</v>
      </c>
      <c r="E1799" s="6">
        <v>28</v>
      </c>
      <c r="F1799" s="6">
        <v>6</v>
      </c>
      <c r="G1799" s="6">
        <v>40</v>
      </c>
      <c r="H1799" s="6">
        <v>3</v>
      </c>
      <c r="I1799" s="5" t="str">
        <f>VLOOKUP(B1799,Formulas_Majors!A$2:B$1000,2,FALSE)</f>
        <v>Performance and Fine Arts</v>
      </c>
      <c r="J1799" s="5"/>
      <c r="K1799">
        <f t="shared" si="0"/>
        <v>12</v>
      </c>
      <c r="L1799" s="7">
        <f t="shared" si="1"/>
        <v>0.42857142857142855</v>
      </c>
      <c r="M1799" s="34">
        <f t="shared" si="1186"/>
        <v>5</v>
      </c>
      <c r="N1799" s="34" t="str">
        <f t="shared" si="1187"/>
        <v>Above Benchmark</v>
      </c>
      <c r="O1799" s="34">
        <f t="shared" si="1188"/>
        <v>7</v>
      </c>
      <c r="P1799" s="34" t="str">
        <f t="shared" si="1189"/>
        <v>Below Benchmark</v>
      </c>
    </row>
    <row r="1800" spans="1:29" ht="15.75" customHeight="1" x14ac:dyDescent="0.75">
      <c r="A1800" s="5" t="s">
        <v>1031</v>
      </c>
      <c r="B1800" s="5" t="s">
        <v>107</v>
      </c>
      <c r="C1800" s="5" t="s">
        <v>18</v>
      </c>
      <c r="D1800" s="5" t="s">
        <v>37</v>
      </c>
      <c r="E1800" s="6">
        <v>130</v>
      </c>
      <c r="F1800" s="6">
        <v>36</v>
      </c>
      <c r="G1800" s="6">
        <v>138</v>
      </c>
      <c r="H1800" s="6">
        <v>32</v>
      </c>
      <c r="I1800" s="5" t="str">
        <f>VLOOKUP(B1800,Formulas_Majors!A$2:B$1000,2,FALSE)</f>
        <v>Nursing</v>
      </c>
      <c r="J1800" s="5"/>
      <c r="K1800">
        <f t="shared" si="0"/>
        <v>8</v>
      </c>
      <c r="L1800" s="7">
        <f t="shared" si="1"/>
        <v>6.1538461538461542E-2</v>
      </c>
      <c r="M1800" s="34">
        <f t="shared" si="1186"/>
        <v>22</v>
      </c>
      <c r="N1800" s="34" t="str">
        <f t="shared" si="1187"/>
        <v>Above Benchmark</v>
      </c>
      <c r="O1800" s="34">
        <f t="shared" si="1188"/>
        <v>23</v>
      </c>
      <c r="P1800" s="34" t="str">
        <f t="shared" si="1189"/>
        <v>Above Benchmark</v>
      </c>
    </row>
    <row r="1801" spans="1:29" ht="15.75" customHeight="1" x14ac:dyDescent="0.75">
      <c r="A1801" s="5" t="s">
        <v>1031</v>
      </c>
      <c r="B1801" s="5" t="s">
        <v>577</v>
      </c>
      <c r="C1801" s="5" t="s">
        <v>18</v>
      </c>
      <c r="D1801" s="5" t="s">
        <v>37</v>
      </c>
      <c r="E1801" s="6">
        <v>12</v>
      </c>
      <c r="F1801" s="6">
        <v>13</v>
      </c>
      <c r="G1801" s="6">
        <v>15</v>
      </c>
      <c r="H1801" s="6">
        <v>7</v>
      </c>
      <c r="I1801" s="5" t="str">
        <f>VLOOKUP(B1801,Formulas_Majors!A$2:B$1000,2,FALSE)</f>
        <v>Nursing</v>
      </c>
      <c r="J1801" s="5"/>
      <c r="K1801">
        <f t="shared" si="0"/>
        <v>3</v>
      </c>
      <c r="L1801" s="7">
        <f t="shared" si="1"/>
        <v>0.25</v>
      </c>
      <c r="M1801" s="34">
        <f t="shared" si="1186"/>
        <v>2</v>
      </c>
      <c r="N1801" s="34" t="str">
        <f t="shared" si="1187"/>
        <v>Above Benchmark</v>
      </c>
      <c r="O1801" s="34">
        <f t="shared" si="1188"/>
        <v>3</v>
      </c>
      <c r="P1801" s="34" t="str">
        <f t="shared" si="1189"/>
        <v>Above Benchmark</v>
      </c>
    </row>
    <row r="1802" spans="1:29" ht="15.75" customHeight="1" x14ac:dyDescent="0.75">
      <c r="A1802" s="5" t="s">
        <v>1031</v>
      </c>
      <c r="B1802" s="5" t="s">
        <v>1047</v>
      </c>
      <c r="C1802" s="5" t="s">
        <v>14</v>
      </c>
      <c r="D1802" s="5" t="s">
        <v>16</v>
      </c>
      <c r="E1802" s="6">
        <v>135</v>
      </c>
      <c r="F1802" s="6">
        <v>24</v>
      </c>
      <c r="G1802" s="6">
        <v>0</v>
      </c>
      <c r="H1802" s="6">
        <v>0</v>
      </c>
      <c r="I1802" s="5" t="str">
        <f>VLOOKUP(B1802,Formulas_Majors!A$2:B$1000,2,FALSE)</f>
        <v>Health</v>
      </c>
      <c r="J1802" s="5"/>
      <c r="K1802">
        <f t="shared" si="0"/>
        <v>-135</v>
      </c>
      <c r="L1802" s="7">
        <f t="shared" si="1"/>
        <v>-1</v>
      </c>
      <c r="M1802" s="34">
        <f t="shared" ref="M1802:M1803" si="1190">ROUND(E1802*1/3,)</f>
        <v>45</v>
      </c>
      <c r="N1802" s="34" t="str">
        <f t="shared" ref="N1802:N1803" si="1191">IF(F1802&gt;M1802,"Above Benchmark","Below Benchmark")</f>
        <v>Below Benchmark</v>
      </c>
      <c r="O1802" s="34">
        <f t="shared" ref="O1802:O1803" si="1192">ROUND(G1802*1/3,)</f>
        <v>0</v>
      </c>
      <c r="P1802" s="34" t="str">
        <f t="shared" ref="P1802:P1803" si="1193">IF(H1802&gt;O1802,"Above Benchmark", "Below Benchmark")</f>
        <v>Below Benchmark</v>
      </c>
    </row>
    <row r="1803" spans="1:29" ht="15.75" customHeight="1" x14ac:dyDescent="0.75">
      <c r="A1803" s="5" t="s">
        <v>1031</v>
      </c>
      <c r="B1803" s="5" t="s">
        <v>1048</v>
      </c>
      <c r="C1803" s="5" t="s">
        <v>14</v>
      </c>
      <c r="D1803" s="5" t="s">
        <v>16</v>
      </c>
      <c r="E1803" s="6">
        <v>26</v>
      </c>
      <c r="F1803" s="6">
        <v>1</v>
      </c>
      <c r="G1803" s="6">
        <v>29</v>
      </c>
      <c r="H1803" s="6">
        <v>5</v>
      </c>
      <c r="I1803" s="5" t="str">
        <f>VLOOKUP(B1803,Formulas_Majors!A$2:B$1000,2,FALSE)</f>
        <v>Health</v>
      </c>
      <c r="J1803" s="5"/>
      <c r="K1803">
        <f t="shared" si="0"/>
        <v>3</v>
      </c>
      <c r="L1803" s="7">
        <f t="shared" si="1"/>
        <v>0.11538461538461539</v>
      </c>
      <c r="M1803" s="34">
        <f t="shared" si="1190"/>
        <v>9</v>
      </c>
      <c r="N1803" s="34" t="str">
        <f t="shared" si="1191"/>
        <v>Below Benchmark</v>
      </c>
      <c r="O1803" s="34">
        <f t="shared" si="1192"/>
        <v>10</v>
      </c>
      <c r="P1803" s="34" t="str">
        <f t="shared" si="1193"/>
        <v>Below Benchmark</v>
      </c>
    </row>
    <row r="1804" spans="1:29" ht="15.75" customHeight="1" x14ac:dyDescent="0.75">
      <c r="A1804" s="5" t="s">
        <v>1031</v>
      </c>
      <c r="B1804" s="5" t="s">
        <v>1049</v>
      </c>
      <c r="C1804" s="5" t="s">
        <v>18</v>
      </c>
      <c r="D1804" s="5" t="s">
        <v>37</v>
      </c>
      <c r="E1804" s="6">
        <v>2</v>
      </c>
      <c r="F1804" s="6">
        <v>0</v>
      </c>
      <c r="G1804" s="6"/>
      <c r="H1804" s="6"/>
      <c r="I1804" s="5" t="str">
        <f>VLOOKUP(B1804,Formulas_Majors!A$2:B$1000,2,FALSE)</f>
        <v>Health</v>
      </c>
      <c r="J1804" s="5"/>
      <c r="K1804">
        <f t="shared" si="0"/>
        <v>-2</v>
      </c>
      <c r="L1804" s="7">
        <f t="shared" si="1"/>
        <v>-1</v>
      </c>
      <c r="M1804" s="34">
        <f t="shared" ref="M1804:M1808" si="1194">ROUND(E1804*1/6,)</f>
        <v>0</v>
      </c>
      <c r="N1804" s="34" t="str">
        <f t="shared" ref="N1804:N1808" si="1195">IF(F1804&gt;M1804, "Above Benchmark", "Below Benchmark")</f>
        <v>Below Benchmark</v>
      </c>
      <c r="O1804" s="34">
        <f t="shared" ref="O1804:O1808" si="1196">ROUND(G1804*1/6,)</f>
        <v>0</v>
      </c>
      <c r="P1804" s="34" t="str">
        <f t="shared" ref="P1804:P1808" si="1197">IF(H1804&gt;O1804,"Above Benchmark","Below Benchmark")</f>
        <v>Below Benchmark</v>
      </c>
    </row>
    <row r="1805" spans="1:29" ht="15.75" customHeight="1" x14ac:dyDescent="0.75">
      <c r="A1805" s="5" t="s">
        <v>1031</v>
      </c>
      <c r="B1805" s="5" t="s">
        <v>1049</v>
      </c>
      <c r="C1805" s="5" t="s">
        <v>18</v>
      </c>
      <c r="D1805" s="5" t="s">
        <v>37</v>
      </c>
      <c r="E1805" s="6">
        <v>108</v>
      </c>
      <c r="F1805" s="6">
        <v>18</v>
      </c>
      <c r="G1805" s="6">
        <v>109</v>
      </c>
      <c r="H1805" s="6">
        <v>13</v>
      </c>
      <c r="I1805" s="5" t="str">
        <f>VLOOKUP(B1805,Formulas_Majors!A$2:B$1000,2,FALSE)</f>
        <v>Health</v>
      </c>
      <c r="J1805" s="5"/>
      <c r="K1805">
        <f t="shared" si="0"/>
        <v>1</v>
      </c>
      <c r="L1805" s="7">
        <f t="shared" si="1"/>
        <v>9.2592592592592587E-3</v>
      </c>
      <c r="M1805" s="34">
        <f t="shared" si="1194"/>
        <v>18</v>
      </c>
      <c r="N1805" s="34" t="str">
        <f t="shared" si="1195"/>
        <v>Below Benchmark</v>
      </c>
      <c r="O1805" s="34">
        <f t="shared" si="1196"/>
        <v>18</v>
      </c>
      <c r="P1805" s="34" t="str">
        <f t="shared" si="1197"/>
        <v>Below Benchmark</v>
      </c>
    </row>
    <row r="1806" spans="1:29" ht="15.75" customHeight="1" x14ac:dyDescent="0.75">
      <c r="A1806" s="5" t="s">
        <v>1031</v>
      </c>
      <c r="B1806" s="5" t="s">
        <v>58</v>
      </c>
      <c r="C1806" s="5" t="s">
        <v>18</v>
      </c>
      <c r="D1806" s="5" t="s">
        <v>21</v>
      </c>
      <c r="E1806" s="6">
        <v>5</v>
      </c>
      <c r="F1806" s="6">
        <v>0</v>
      </c>
      <c r="G1806" s="6">
        <v>7</v>
      </c>
      <c r="H1806" s="6">
        <v>1</v>
      </c>
      <c r="I1806" s="5" t="str">
        <f>VLOOKUP(B1806,Formulas_Majors!A$2:B$1000,2,FALSE)</f>
        <v>Liberal Arts</v>
      </c>
      <c r="J1806" s="5"/>
      <c r="K1806">
        <f t="shared" si="0"/>
        <v>2</v>
      </c>
      <c r="L1806" s="7">
        <f t="shared" si="1"/>
        <v>0.4</v>
      </c>
      <c r="M1806" s="34">
        <f t="shared" si="1194"/>
        <v>1</v>
      </c>
      <c r="N1806" s="34" t="str">
        <f t="shared" si="1195"/>
        <v>Below Benchmark</v>
      </c>
      <c r="O1806" s="34">
        <f t="shared" si="1196"/>
        <v>1</v>
      </c>
      <c r="P1806" s="34" t="str">
        <f t="shared" si="1197"/>
        <v>Below Benchmark</v>
      </c>
    </row>
    <row r="1807" spans="1:29" ht="15.75" customHeight="1" x14ac:dyDescent="0.75">
      <c r="A1807" s="5" t="s">
        <v>1031</v>
      </c>
      <c r="B1807" s="5" t="s">
        <v>269</v>
      </c>
      <c r="C1807" s="5" t="s">
        <v>18</v>
      </c>
      <c r="D1807" s="5" t="s">
        <v>37</v>
      </c>
      <c r="E1807" s="6">
        <v>11</v>
      </c>
      <c r="F1807" s="6">
        <v>7</v>
      </c>
      <c r="G1807" s="6">
        <v>14</v>
      </c>
      <c r="H1807" s="6">
        <v>3</v>
      </c>
      <c r="I1807" s="5" t="str">
        <f>VLOOKUP(B1807,Formulas_Majors!A$2:B$1000,2,FALSE)</f>
        <v>Education</v>
      </c>
      <c r="J1807" s="5"/>
      <c r="K1807">
        <f t="shared" si="0"/>
        <v>3</v>
      </c>
      <c r="L1807" s="7">
        <f t="shared" si="1"/>
        <v>0.27272727272727271</v>
      </c>
      <c r="M1807" s="34">
        <f t="shared" si="1194"/>
        <v>2</v>
      </c>
      <c r="N1807" s="34" t="str">
        <f t="shared" si="1195"/>
        <v>Above Benchmark</v>
      </c>
      <c r="O1807" s="34">
        <f t="shared" si="1196"/>
        <v>2</v>
      </c>
      <c r="P1807" s="34" t="str">
        <f t="shared" si="1197"/>
        <v>Above Benchmark</v>
      </c>
    </row>
    <row r="1808" spans="1:29" ht="15.75" customHeight="1" x14ac:dyDescent="0.75">
      <c r="A1808" s="5" t="s">
        <v>1031</v>
      </c>
      <c r="B1808" s="5" t="s">
        <v>378</v>
      </c>
      <c r="C1808" s="5" t="s">
        <v>18</v>
      </c>
      <c r="D1808" s="5" t="s">
        <v>37</v>
      </c>
      <c r="E1808" s="6">
        <v>1</v>
      </c>
      <c r="F1808" s="6">
        <v>24</v>
      </c>
      <c r="G1808" s="6">
        <v>0</v>
      </c>
      <c r="H1808" s="6">
        <v>0</v>
      </c>
      <c r="I1808" s="5" t="str">
        <f>VLOOKUP(B1808,Formulas_Majors!A$2:B$1000,2,FALSE)</f>
        <v>Health</v>
      </c>
      <c r="J1808" s="5"/>
      <c r="K1808">
        <f t="shared" si="0"/>
        <v>-1</v>
      </c>
      <c r="L1808" s="7">
        <f t="shared" si="1"/>
        <v>-1</v>
      </c>
      <c r="M1808" s="34">
        <f t="shared" si="1194"/>
        <v>0</v>
      </c>
      <c r="N1808" s="34" t="str">
        <f t="shared" si="1195"/>
        <v>Above Benchmark</v>
      </c>
      <c r="O1808" s="34">
        <f t="shared" si="1196"/>
        <v>0</v>
      </c>
      <c r="P1808" s="34" t="str">
        <f t="shared" si="1197"/>
        <v>Below Benchmark</v>
      </c>
    </row>
    <row r="1809" spans="1:16" ht="15.75" customHeight="1" x14ac:dyDescent="0.75">
      <c r="A1809" s="5" t="s">
        <v>1031</v>
      </c>
      <c r="B1809" s="5" t="s">
        <v>378</v>
      </c>
      <c r="C1809" s="5" t="s">
        <v>14</v>
      </c>
      <c r="D1809" s="5" t="s">
        <v>16</v>
      </c>
      <c r="E1809" s="6">
        <v>85</v>
      </c>
      <c r="F1809" s="6">
        <v>0</v>
      </c>
      <c r="G1809" s="6">
        <v>83</v>
      </c>
      <c r="H1809" s="6">
        <v>29</v>
      </c>
      <c r="I1809" s="5" t="str">
        <f>VLOOKUP(B1809,Formulas_Majors!A$2:B$1000,2,FALSE)</f>
        <v>Health</v>
      </c>
      <c r="J1809" s="5"/>
      <c r="K1809">
        <f t="shared" si="0"/>
        <v>-2</v>
      </c>
      <c r="L1809" s="7">
        <f t="shared" si="1"/>
        <v>-2.3529411764705882E-2</v>
      </c>
      <c r="M1809" s="34">
        <f>ROUND(E1809*1/3,)</f>
        <v>28</v>
      </c>
      <c r="N1809" s="34" t="str">
        <f>IF(F1809&gt;M1809,"Above Benchmark","Below Benchmark")</f>
        <v>Below Benchmark</v>
      </c>
      <c r="O1809" s="34">
        <f>ROUND(G1809*1/3,)</f>
        <v>28</v>
      </c>
      <c r="P1809" s="34" t="str">
        <f>IF(H1809&gt;O1809,"Above Benchmark", "Below Benchmark")</f>
        <v>Above Benchmark</v>
      </c>
    </row>
    <row r="1810" spans="1:16" ht="15.75" customHeight="1" x14ac:dyDescent="0.75">
      <c r="A1810" s="5" t="s">
        <v>1031</v>
      </c>
      <c r="B1810" s="5" t="s">
        <v>271</v>
      </c>
      <c r="C1810" s="5" t="s">
        <v>18</v>
      </c>
      <c r="D1810" s="5" t="s">
        <v>37</v>
      </c>
      <c r="E1810" s="6">
        <v>36</v>
      </c>
      <c r="F1810" s="6">
        <v>6</v>
      </c>
      <c r="G1810" s="6">
        <v>19</v>
      </c>
      <c r="H1810" s="6">
        <v>2</v>
      </c>
      <c r="I1810" s="5" t="str">
        <f>VLOOKUP(B1810,Formulas_Majors!A$2:B$1000,2,FALSE)</f>
        <v>Natural Sciences</v>
      </c>
      <c r="J1810" s="5"/>
      <c r="K1810">
        <f t="shared" si="0"/>
        <v>-17</v>
      </c>
      <c r="L1810" s="7">
        <f t="shared" si="1"/>
        <v>-0.47222222222222221</v>
      </c>
      <c r="M1810" s="34">
        <f t="shared" ref="M1810:M1814" si="1198">ROUND(E1810*1/6,)</f>
        <v>6</v>
      </c>
      <c r="N1810" s="34" t="str">
        <f t="shared" ref="N1810:N1814" si="1199">IF(F1810&gt;M1810, "Above Benchmark", "Below Benchmark")</f>
        <v>Below Benchmark</v>
      </c>
      <c r="O1810" s="34">
        <f t="shared" ref="O1810:O1814" si="1200">ROUND(G1810*1/6,)</f>
        <v>3</v>
      </c>
      <c r="P1810" s="34" t="str">
        <f t="shared" ref="P1810:P1814" si="1201">IF(H1810&gt;O1810,"Above Benchmark","Below Benchmark")</f>
        <v>Below Benchmark</v>
      </c>
    </row>
    <row r="1811" spans="1:16" ht="15.75" customHeight="1" x14ac:dyDescent="0.75">
      <c r="A1811" s="5" t="s">
        <v>1031</v>
      </c>
      <c r="B1811" s="5" t="s">
        <v>274</v>
      </c>
      <c r="C1811" s="5" t="s">
        <v>18</v>
      </c>
      <c r="D1811" s="5" t="s">
        <v>21</v>
      </c>
      <c r="E1811" s="6">
        <v>67</v>
      </c>
      <c r="F1811" s="6">
        <v>12</v>
      </c>
      <c r="G1811" s="6">
        <v>78</v>
      </c>
      <c r="H1811" s="6">
        <v>11</v>
      </c>
      <c r="I1811" s="5" t="str">
        <f>VLOOKUP(B1811,Formulas_Majors!A$2:B$1000,2,FALSE)</f>
        <v>Liberal Arts</v>
      </c>
      <c r="J1811" s="5"/>
      <c r="K1811">
        <f t="shared" si="0"/>
        <v>11</v>
      </c>
      <c r="L1811" s="7">
        <f t="shared" si="1"/>
        <v>0.16417910447761194</v>
      </c>
      <c r="M1811" s="34">
        <f t="shared" si="1198"/>
        <v>11</v>
      </c>
      <c r="N1811" s="34" t="str">
        <f t="shared" si="1199"/>
        <v>Above Benchmark</v>
      </c>
      <c r="O1811" s="34">
        <f t="shared" si="1200"/>
        <v>13</v>
      </c>
      <c r="P1811" s="34" t="str">
        <f t="shared" si="1201"/>
        <v>Below Benchmark</v>
      </c>
    </row>
    <row r="1812" spans="1:16" ht="15.75" customHeight="1" x14ac:dyDescent="0.75">
      <c r="A1812" s="5" t="s">
        <v>1031</v>
      </c>
      <c r="B1812" s="5" t="s">
        <v>59</v>
      </c>
      <c r="C1812" s="5" t="s">
        <v>18</v>
      </c>
      <c r="D1812" s="5" t="s">
        <v>21</v>
      </c>
      <c r="E1812" s="6">
        <v>651</v>
      </c>
      <c r="F1812" s="6">
        <v>208</v>
      </c>
      <c r="G1812" s="6">
        <v>629</v>
      </c>
      <c r="H1812" s="6">
        <v>186</v>
      </c>
      <c r="I1812" s="5" t="str">
        <f>VLOOKUP(B1812,Formulas_Majors!A$2:B$1000,2,FALSE)</f>
        <v>Liberal Arts</v>
      </c>
      <c r="J1812" s="5"/>
      <c r="K1812">
        <f t="shared" si="0"/>
        <v>-22</v>
      </c>
      <c r="L1812" s="7">
        <f t="shared" si="1"/>
        <v>-3.3794162826420893E-2</v>
      </c>
      <c r="M1812" s="34">
        <f t="shared" si="1198"/>
        <v>109</v>
      </c>
      <c r="N1812" s="34" t="str">
        <f t="shared" si="1199"/>
        <v>Above Benchmark</v>
      </c>
      <c r="O1812" s="34">
        <f t="shared" si="1200"/>
        <v>105</v>
      </c>
      <c r="P1812" s="34" t="str">
        <f t="shared" si="1201"/>
        <v>Above Benchmark</v>
      </c>
    </row>
    <row r="1813" spans="1:16" ht="15.75" customHeight="1" x14ac:dyDescent="0.75">
      <c r="A1813" s="5" t="s">
        <v>1031</v>
      </c>
      <c r="B1813" s="5" t="s">
        <v>1050</v>
      </c>
      <c r="C1813" s="5" t="s">
        <v>18</v>
      </c>
      <c r="D1813" s="5" t="s">
        <v>37</v>
      </c>
      <c r="E1813" s="6">
        <v>7</v>
      </c>
      <c r="F1813" s="6">
        <v>0</v>
      </c>
      <c r="G1813" s="6">
        <v>7</v>
      </c>
      <c r="H1813" s="6">
        <v>0</v>
      </c>
      <c r="I1813" s="5" t="str">
        <f>VLOOKUP(B1813,Formulas_Majors!A$2:B$1000,2,FALSE)</f>
        <v>Health</v>
      </c>
      <c r="J1813" s="5"/>
      <c r="K1813">
        <f t="shared" si="0"/>
        <v>0</v>
      </c>
      <c r="L1813" s="7">
        <f t="shared" si="1"/>
        <v>0</v>
      </c>
      <c r="M1813" s="34">
        <f t="shared" si="1198"/>
        <v>1</v>
      </c>
      <c r="N1813" s="34" t="str">
        <f t="shared" si="1199"/>
        <v>Below Benchmark</v>
      </c>
      <c r="O1813" s="34">
        <f t="shared" si="1200"/>
        <v>1</v>
      </c>
      <c r="P1813" s="34" t="str">
        <f t="shared" si="1201"/>
        <v>Below Benchmark</v>
      </c>
    </row>
    <row r="1814" spans="1:16" ht="15.75" customHeight="1" x14ac:dyDescent="0.75">
      <c r="A1814" s="5" t="s">
        <v>1031</v>
      </c>
      <c r="B1814" s="5" t="s">
        <v>600</v>
      </c>
      <c r="C1814" s="5" t="s">
        <v>18</v>
      </c>
      <c r="D1814" s="5" t="s">
        <v>37</v>
      </c>
      <c r="E1814" s="6">
        <v>167</v>
      </c>
      <c r="F1814" s="6">
        <v>105</v>
      </c>
      <c r="G1814" s="6">
        <v>146</v>
      </c>
      <c r="H1814" s="6">
        <v>87</v>
      </c>
      <c r="I1814" s="5" t="str">
        <f>VLOOKUP(B1814,Formulas_Majors!A$2:B$1000,2,FALSE)</f>
        <v>Social Work</v>
      </c>
      <c r="J1814" s="5"/>
      <c r="K1814">
        <f t="shared" si="0"/>
        <v>-21</v>
      </c>
      <c r="L1814" s="7">
        <f t="shared" si="1"/>
        <v>-0.12574850299401197</v>
      </c>
      <c r="M1814" s="34">
        <f t="shared" si="1198"/>
        <v>28</v>
      </c>
      <c r="N1814" s="34" t="str">
        <f t="shared" si="1199"/>
        <v>Above Benchmark</v>
      </c>
      <c r="O1814" s="34">
        <f t="shared" si="1200"/>
        <v>24</v>
      </c>
      <c r="P1814" s="34" t="str">
        <f t="shared" si="1201"/>
        <v>Above Benchmark</v>
      </c>
    </row>
    <row r="1815" spans="1:16" ht="15.75" customHeight="1" x14ac:dyDescent="0.75">
      <c r="A1815" s="5" t="s">
        <v>1031</v>
      </c>
      <c r="B1815" s="5" t="s">
        <v>600</v>
      </c>
      <c r="C1815" s="5" t="s">
        <v>14</v>
      </c>
      <c r="D1815" s="5" t="s">
        <v>602</v>
      </c>
      <c r="E1815" s="6">
        <v>24</v>
      </c>
      <c r="F1815" s="6">
        <v>0</v>
      </c>
      <c r="G1815" s="6">
        <v>33</v>
      </c>
      <c r="H1815" s="6">
        <v>13</v>
      </c>
      <c r="I1815" s="5" t="str">
        <f>VLOOKUP(B1815,Formulas_Majors!A$2:B$1000,2,FALSE)</f>
        <v>Social Work</v>
      </c>
      <c r="J1815" s="5"/>
      <c r="K1815">
        <f t="shared" si="0"/>
        <v>9</v>
      </c>
      <c r="L1815" s="7">
        <f t="shared" si="1"/>
        <v>0.375</v>
      </c>
      <c r="M1815" s="34">
        <f>ROUND(E1815*1/3,)</f>
        <v>8</v>
      </c>
      <c r="N1815" s="34" t="str">
        <f>IF(F1815&gt;M1815,"Above Benchmark","Below Benchmark")</f>
        <v>Below Benchmark</v>
      </c>
      <c r="O1815" s="34">
        <f>ROUND(G1815*1/3,)</f>
        <v>11</v>
      </c>
      <c r="P1815" s="34" t="str">
        <f>IF(H1815&gt;O1815,"Above Benchmark", "Below Benchmark")</f>
        <v>Above Benchmark</v>
      </c>
    </row>
    <row r="1816" spans="1:16" ht="15.75" customHeight="1" x14ac:dyDescent="0.75">
      <c r="A1816" s="5" t="s">
        <v>1031</v>
      </c>
      <c r="B1816" s="5" t="s">
        <v>65</v>
      </c>
      <c r="C1816" s="5" t="s">
        <v>18</v>
      </c>
      <c r="D1816" s="5" t="s">
        <v>21</v>
      </c>
      <c r="E1816" s="6">
        <v>312</v>
      </c>
      <c r="F1816" s="6">
        <v>43</v>
      </c>
      <c r="G1816" s="6">
        <v>400</v>
      </c>
      <c r="H1816" s="6">
        <v>58</v>
      </c>
      <c r="I1816" s="5" t="str">
        <f>VLOOKUP(B1816,Formulas_Majors!A$2:B$1000,2,FALSE)</f>
        <v>Liberal Arts</v>
      </c>
      <c r="J1816" s="5"/>
      <c r="K1816">
        <f t="shared" si="0"/>
        <v>88</v>
      </c>
      <c r="L1816" s="7">
        <f t="shared" si="1"/>
        <v>0.28205128205128205</v>
      </c>
      <c r="M1816" s="34">
        <f t="shared" ref="M1816:N1819" si="1202">ROUND(E1816*1/6,)</f>
        <v>52</v>
      </c>
      <c r="N1816" s="34" t="str">
        <f t="shared" ref="N1816:N1819" si="1203">IF(F1816&gt;M1816, "Above Benchmark", "Below Benchmark")</f>
        <v>Below Benchmark</v>
      </c>
      <c r="O1816" s="34">
        <f t="shared" ref="O1816:O1819" si="1204">ROUND(G1816*1/6,)</f>
        <v>67</v>
      </c>
      <c r="P1816" s="34" t="str">
        <f t="shared" ref="P1816:P1819" si="1205">IF(H1816&gt;O1816,"Above Benchmark","Below Benchmark")</f>
        <v>Below Benchmark</v>
      </c>
    </row>
    <row r="1817" spans="1:16" ht="15.75" customHeight="1" x14ac:dyDescent="0.75">
      <c r="A1817" s="5" t="s">
        <v>1031</v>
      </c>
      <c r="B1817" s="5" t="s">
        <v>66</v>
      </c>
      <c r="C1817" s="5" t="s">
        <v>18</v>
      </c>
      <c r="D1817" s="5" t="s">
        <v>21</v>
      </c>
      <c r="E1817" s="6">
        <v>7</v>
      </c>
      <c r="F1817" s="6">
        <v>7</v>
      </c>
      <c r="G1817" s="6">
        <v>11</v>
      </c>
      <c r="H1817" s="6">
        <v>0</v>
      </c>
      <c r="I1817" s="5" t="str">
        <f>VLOOKUP(B1817,Formulas_Majors!A$2:B$1000,2,FALSE)</f>
        <v>Liberal Arts</v>
      </c>
      <c r="J1817" s="5"/>
      <c r="K1817">
        <f t="shared" si="0"/>
        <v>4</v>
      </c>
      <c r="L1817" s="7">
        <f t="shared" si="1"/>
        <v>0.5714285714285714</v>
      </c>
      <c r="M1817" s="34">
        <f t="shared" si="1202"/>
        <v>1</v>
      </c>
      <c r="N1817" s="34" t="str">
        <f t="shared" si="1203"/>
        <v>Above Benchmark</v>
      </c>
      <c r="O1817" s="34">
        <f t="shared" si="1204"/>
        <v>2</v>
      </c>
      <c r="P1817" s="34" t="str">
        <f t="shared" si="1205"/>
        <v>Below Benchmark</v>
      </c>
    </row>
    <row r="1818" spans="1:16" ht="15.75" customHeight="1" x14ac:dyDescent="0.75">
      <c r="A1818" s="5" t="s">
        <v>1031</v>
      </c>
      <c r="B1818" s="5" t="s">
        <v>66</v>
      </c>
      <c r="C1818" s="5" t="s">
        <v>18</v>
      </c>
      <c r="D1818" s="5" t="s">
        <v>21</v>
      </c>
      <c r="E1818" s="6">
        <v>29</v>
      </c>
      <c r="F1818" s="6">
        <v>6</v>
      </c>
      <c r="G1818" s="6">
        <v>17</v>
      </c>
      <c r="H1818" s="6">
        <v>7</v>
      </c>
      <c r="I1818" s="5" t="str">
        <f>VLOOKUP(B1818,Formulas_Majors!A$2:B$1000,2,FALSE)</f>
        <v>Liberal Arts</v>
      </c>
      <c r="J1818" s="5"/>
      <c r="K1818">
        <f t="shared" si="0"/>
        <v>-12</v>
      </c>
      <c r="L1818" s="7">
        <f t="shared" si="1"/>
        <v>-0.41379310344827586</v>
      </c>
      <c r="M1818" s="34">
        <f t="shared" si="1202"/>
        <v>5</v>
      </c>
      <c r="N1818" s="34" t="str">
        <f t="shared" si="1203"/>
        <v>Above Benchmark</v>
      </c>
      <c r="O1818" s="34">
        <f t="shared" si="1204"/>
        <v>3</v>
      </c>
      <c r="P1818" s="34" t="str">
        <f t="shared" si="1205"/>
        <v>Above Benchmark</v>
      </c>
    </row>
    <row r="1819" spans="1:16" ht="15.75" customHeight="1" x14ac:dyDescent="0.75">
      <c r="A1819" s="5" t="s">
        <v>1031</v>
      </c>
      <c r="B1819" s="5" t="s">
        <v>1051</v>
      </c>
      <c r="C1819" s="5" t="s">
        <v>18</v>
      </c>
      <c r="D1819" s="5" t="s">
        <v>21</v>
      </c>
      <c r="E1819" s="6">
        <v>23</v>
      </c>
      <c r="F1819" s="6">
        <v>1</v>
      </c>
      <c r="G1819" s="6">
        <v>21</v>
      </c>
      <c r="H1819" s="6">
        <v>11</v>
      </c>
      <c r="I1819" s="5" t="str">
        <f>VLOOKUP(B1819,Formulas_Majors!A$2:B$1000,2,FALSE)</f>
        <v>Performance and Fine Arts</v>
      </c>
      <c r="J1819" s="5"/>
      <c r="K1819">
        <f t="shared" si="0"/>
        <v>-2</v>
      </c>
      <c r="L1819" s="7">
        <f t="shared" si="1"/>
        <v>-8.6956521739130432E-2</v>
      </c>
      <c r="M1819" s="34">
        <f t="shared" si="1202"/>
        <v>4</v>
      </c>
      <c r="N1819" s="34" t="str">
        <f t="shared" si="1203"/>
        <v>Below Benchmark</v>
      </c>
      <c r="O1819" s="34">
        <f t="shared" si="1204"/>
        <v>4</v>
      </c>
      <c r="P1819" s="34" t="str">
        <f t="shared" si="1205"/>
        <v>Above Benchmark</v>
      </c>
    </row>
    <row r="1820" spans="1:16" ht="15.75" customHeight="1" x14ac:dyDescent="0.75">
      <c r="A1820" s="10" t="s">
        <v>1052</v>
      </c>
      <c r="B1820" s="11"/>
      <c r="C1820" s="12"/>
      <c r="D1820" s="13"/>
      <c r="E1820" s="14">
        <f t="shared" ref="E1820:F1820" si="1206">SUM(E682:E1819)</f>
        <v>137657</v>
      </c>
      <c r="F1820" s="14">
        <f t="shared" si="1206"/>
        <v>32934</v>
      </c>
      <c r="G1820" s="15"/>
      <c r="H1820" s="15"/>
      <c r="I1820" s="16"/>
      <c r="J1820" s="16"/>
      <c r="K1820" s="14">
        <f>SUM(K682:K1819)</f>
        <v>-560</v>
      </c>
      <c r="L1820" s="7">
        <f t="shared" si="1"/>
        <v>-4.0680822624348922E-3</v>
      </c>
      <c r="M1820" s="37"/>
      <c r="N1820" s="37"/>
      <c r="O1820" s="38"/>
      <c r="P1820" s="38"/>
    </row>
  </sheetData>
  <autoFilter ref="A1:L1820" xr:uid="{00000000-0009-0000-0000-000000000000}"/>
  <conditionalFormatting sqref="K1:K1819 L1:L1820">
    <cfRule type="cellIs" dxfId="59" priority="3" operator="greaterThan">
      <formula>0</formula>
    </cfRule>
  </conditionalFormatting>
  <conditionalFormatting sqref="K1:K1819 L1:L1820">
    <cfRule type="cellIs" dxfId="58" priority="4" operator="lessThan">
      <formula>0</formula>
    </cfRule>
  </conditionalFormatting>
  <conditionalFormatting sqref="N1">
    <cfRule type="containsText" dxfId="57" priority="2" operator="containsText" text="TRUE">
      <formula>NOT(ISERROR(SEARCH("TRUE",N1)))</formula>
    </cfRule>
  </conditionalFormatting>
  <conditionalFormatting sqref="P1">
    <cfRule type="containsText" dxfId="56" priority="1" operator="containsText" text="TRUE">
      <formula>NOT(ISERROR(SEARCH("TRUE",P1)))</formula>
    </cfRule>
  </conditionalFormatting>
  <pageMargins left="0.7" right="0.7" top="0.75" bottom="0.75" header="0" footer="0"/>
  <pageSetup scale="77" orientation="portrait" r:id="rId1"/>
  <ignoredErrors>
    <ignoredError sqref="N2:N3"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16" sqref="E16"/>
    </sheetView>
  </sheetViews>
  <sheetFormatPr defaultColWidth="14.40625" defaultRowHeight="15" customHeight="1" x14ac:dyDescent="0.75"/>
  <cols>
    <col min="1" max="1" width="41.1328125" customWidth="1"/>
    <col min="2" max="2" width="21" customWidth="1"/>
    <col min="3" max="3" width="12.1328125" customWidth="1"/>
    <col min="4" max="4" width="14.6796875" customWidth="1"/>
    <col min="5" max="5" width="16" customWidth="1"/>
    <col min="6" max="6" width="15" customWidth="1"/>
    <col min="7" max="26" width="8.6796875" customWidth="1"/>
  </cols>
  <sheetData>
    <row r="1" spans="1:26" ht="16" x14ac:dyDescent="0.8">
      <c r="A1" s="17" t="s">
        <v>8</v>
      </c>
      <c r="B1" s="17" t="s">
        <v>1053</v>
      </c>
      <c r="C1" s="17" t="s">
        <v>1054</v>
      </c>
      <c r="D1" s="17" t="s">
        <v>1055</v>
      </c>
      <c r="E1" s="18"/>
      <c r="F1" s="18"/>
      <c r="G1" s="18"/>
      <c r="H1" s="18"/>
      <c r="I1" s="18"/>
      <c r="J1" s="18"/>
      <c r="K1" s="18"/>
      <c r="L1" s="18"/>
      <c r="M1" s="18"/>
      <c r="N1" s="18"/>
      <c r="O1" s="18"/>
      <c r="P1" s="18"/>
      <c r="Q1" s="18"/>
      <c r="R1" s="18"/>
      <c r="S1" s="18"/>
      <c r="T1" s="18"/>
      <c r="U1" s="18"/>
      <c r="V1" s="18"/>
      <c r="W1" s="18"/>
      <c r="X1" s="18"/>
      <c r="Y1" s="18"/>
      <c r="Z1" s="18"/>
    </row>
    <row r="2" spans="1:26" ht="16" x14ac:dyDescent="0.8">
      <c r="A2" s="19" t="s">
        <v>1056</v>
      </c>
      <c r="B2" s="20">
        <f>COUNTIF('2019 Enrollment and Graduation '!$I:$I,$A2)</f>
        <v>58</v>
      </c>
      <c r="C2" s="21">
        <f>SUMIF('2019 Enrollment and Graduation '!$I:$I,$A2,'2019 Enrollment and Graduation '!$E:$E)</f>
        <v>7958</v>
      </c>
      <c r="D2" s="21">
        <f>SUMIF('2019 Enrollment and Graduation '!$I:$I,$A2,'2019 Enrollment and Graduation '!$F:$F)</f>
        <v>1333</v>
      </c>
      <c r="E2" s="18"/>
      <c r="F2" s="18"/>
      <c r="G2" s="18"/>
      <c r="H2" s="18"/>
      <c r="I2" s="18"/>
      <c r="J2" s="18"/>
      <c r="K2" s="18"/>
      <c r="L2" s="18"/>
      <c r="M2" s="18"/>
      <c r="N2" s="18"/>
      <c r="O2" s="18"/>
      <c r="P2" s="18"/>
      <c r="Q2" s="18"/>
      <c r="R2" s="18"/>
      <c r="S2" s="18"/>
      <c r="T2" s="18"/>
      <c r="U2" s="18"/>
      <c r="V2" s="18"/>
      <c r="W2" s="18"/>
      <c r="X2" s="18"/>
      <c r="Y2" s="18"/>
      <c r="Z2" s="18"/>
    </row>
    <row r="3" spans="1:26" ht="16" x14ac:dyDescent="0.8">
      <c r="A3" s="19" t="s">
        <v>1057</v>
      </c>
      <c r="B3" s="20">
        <f>COUNTIF('2019 Enrollment and Graduation '!$I:$I,$A3)</f>
        <v>88</v>
      </c>
      <c r="C3" s="21">
        <f>SUMIF('2019 Enrollment and Graduation '!$I:$I,$A3,'2019 Enrollment and Graduation '!$E:$E)</f>
        <v>23522</v>
      </c>
      <c r="D3" s="21">
        <f>SUMIF('2019 Enrollment and Graduation '!$I:$I,$A3,'2019 Enrollment and Graduation '!$F:$F)</f>
        <v>6011</v>
      </c>
      <c r="E3" s="18"/>
      <c r="F3" s="18"/>
      <c r="G3" s="18"/>
      <c r="H3" s="18"/>
      <c r="I3" s="18"/>
      <c r="J3" s="18"/>
      <c r="K3" s="18"/>
      <c r="L3" s="18"/>
      <c r="M3" s="18"/>
      <c r="N3" s="18"/>
      <c r="O3" s="18"/>
      <c r="P3" s="18"/>
      <c r="Q3" s="18"/>
      <c r="R3" s="18"/>
      <c r="S3" s="18"/>
      <c r="T3" s="18"/>
      <c r="U3" s="18"/>
      <c r="V3" s="18"/>
      <c r="W3" s="18"/>
      <c r="X3" s="18"/>
      <c r="Y3" s="18"/>
      <c r="Z3" s="18"/>
    </row>
    <row r="4" spans="1:26" ht="16" x14ac:dyDescent="0.8">
      <c r="A4" s="19" t="s">
        <v>1058</v>
      </c>
      <c r="B4" s="20">
        <f>COUNTIF('2019 Enrollment and Graduation '!$I:$I,$A4)</f>
        <v>76</v>
      </c>
      <c r="C4" s="21">
        <f>SUMIF('2019 Enrollment and Graduation '!$I:$I,$A4,'2019 Enrollment and Graduation '!$E:$E)</f>
        <v>9468</v>
      </c>
      <c r="D4" s="21">
        <f>SUMIF('2019 Enrollment and Graduation '!$I:$I,$A4,'2019 Enrollment and Graduation '!$F:$F)</f>
        <v>2461</v>
      </c>
      <c r="E4" s="18"/>
      <c r="F4" s="18"/>
      <c r="G4" s="18"/>
      <c r="H4" s="18"/>
      <c r="I4" s="18"/>
      <c r="J4" s="18"/>
      <c r="K4" s="18"/>
      <c r="L4" s="18"/>
      <c r="M4" s="18"/>
      <c r="N4" s="18"/>
      <c r="O4" s="18"/>
      <c r="P4" s="18"/>
      <c r="Q4" s="18"/>
      <c r="R4" s="18"/>
      <c r="S4" s="18"/>
      <c r="T4" s="18"/>
      <c r="U4" s="18"/>
      <c r="V4" s="18"/>
      <c r="W4" s="18"/>
      <c r="X4" s="18"/>
      <c r="Y4" s="18"/>
      <c r="Z4" s="18"/>
    </row>
    <row r="5" spans="1:26" ht="16" x14ac:dyDescent="0.8">
      <c r="A5" s="19" t="s">
        <v>89</v>
      </c>
      <c r="B5" s="20">
        <f>COUNTIF('2019 Enrollment and Graduation '!$I:$I,$A5)</f>
        <v>65</v>
      </c>
      <c r="C5" s="21">
        <f>SUMIF('2019 Enrollment and Graduation '!$I:$I,$A5,'2019 Enrollment and Graduation '!$E:$E)</f>
        <v>18403</v>
      </c>
      <c r="D5" s="21">
        <f>SUMIF('2019 Enrollment and Graduation '!$I:$I,$A5,'2019 Enrollment and Graduation '!$F:$F)</f>
        <v>4288</v>
      </c>
      <c r="E5" s="18"/>
      <c r="F5" s="18"/>
      <c r="G5" s="18"/>
      <c r="H5" s="18"/>
      <c r="I5" s="18"/>
      <c r="J5" s="18"/>
      <c r="K5" s="18"/>
      <c r="L5" s="18"/>
      <c r="M5" s="18"/>
      <c r="N5" s="18"/>
      <c r="O5" s="18"/>
      <c r="P5" s="18"/>
      <c r="Q5" s="18"/>
      <c r="R5" s="18"/>
      <c r="S5" s="18"/>
      <c r="T5" s="18"/>
      <c r="U5" s="18"/>
      <c r="V5" s="18"/>
      <c r="W5" s="18"/>
      <c r="X5" s="18"/>
      <c r="Y5" s="18"/>
      <c r="Z5" s="18"/>
    </row>
    <row r="6" spans="1:26" ht="16" x14ac:dyDescent="0.8">
      <c r="A6" s="19" t="s">
        <v>1059</v>
      </c>
      <c r="B6" s="20">
        <f>COUNTIF('2019 Enrollment and Graduation '!$I:$I,$A6)</f>
        <v>390</v>
      </c>
      <c r="C6" s="21">
        <f>SUMIF('2019 Enrollment and Graduation '!$I:$I,$A6,'2019 Enrollment and Graduation '!$E:$E)</f>
        <v>15437</v>
      </c>
      <c r="D6" s="21">
        <f>SUMIF('2019 Enrollment and Graduation '!$I:$I,$A6,'2019 Enrollment and Graduation '!$F:$F)</f>
        <v>4584</v>
      </c>
      <c r="E6" s="18"/>
      <c r="F6" s="18"/>
      <c r="G6" s="18"/>
      <c r="H6" s="18"/>
      <c r="I6" s="18"/>
      <c r="J6" s="18"/>
      <c r="K6" s="18"/>
      <c r="L6" s="18"/>
      <c r="M6" s="18"/>
      <c r="N6" s="18"/>
      <c r="O6" s="18"/>
      <c r="P6" s="18"/>
      <c r="Q6" s="18"/>
      <c r="R6" s="18"/>
      <c r="S6" s="18"/>
      <c r="T6" s="18"/>
      <c r="U6" s="18"/>
      <c r="V6" s="18"/>
      <c r="W6" s="18"/>
      <c r="X6" s="18"/>
      <c r="Y6" s="18"/>
      <c r="Z6" s="18"/>
    </row>
    <row r="7" spans="1:26" ht="16" x14ac:dyDescent="0.8">
      <c r="A7" s="19" t="s">
        <v>1060</v>
      </c>
      <c r="B7" s="20">
        <f>COUNTIF('2019 Enrollment and Graduation '!$I:$I,$A7)</f>
        <v>16</v>
      </c>
      <c r="C7" s="21">
        <f>SUMIF('2019 Enrollment and Graduation '!$I:$I,$A7,'2019 Enrollment and Graduation '!$E:$E)</f>
        <v>925</v>
      </c>
      <c r="D7" s="21">
        <f>SUMIF('2019 Enrollment and Graduation '!$I:$I,$A7,'2019 Enrollment and Graduation '!$F:$F)</f>
        <v>303</v>
      </c>
      <c r="E7" s="18"/>
      <c r="F7" s="18"/>
      <c r="G7" s="18"/>
      <c r="H7" s="18"/>
      <c r="I7" s="18"/>
      <c r="J7" s="18"/>
      <c r="K7" s="18"/>
      <c r="L7" s="18"/>
      <c r="M7" s="18"/>
      <c r="N7" s="18"/>
      <c r="O7" s="18"/>
      <c r="P7" s="18"/>
      <c r="Q7" s="18"/>
      <c r="R7" s="18"/>
      <c r="S7" s="18"/>
      <c r="T7" s="18"/>
      <c r="U7" s="18"/>
      <c r="V7" s="18"/>
      <c r="W7" s="18"/>
      <c r="X7" s="18"/>
      <c r="Y7" s="18"/>
      <c r="Z7" s="18"/>
    </row>
    <row r="8" spans="1:26" ht="16" x14ac:dyDescent="0.8">
      <c r="A8" s="19" t="s">
        <v>1061</v>
      </c>
      <c r="B8" s="20">
        <f>COUNTIF('2019 Enrollment and Graduation '!$I:$I,$A8)</f>
        <v>59</v>
      </c>
      <c r="C8" s="21">
        <f>SUMIF('2019 Enrollment and Graduation '!$I:$I,$A8,'2019 Enrollment and Graduation '!$E:$E)</f>
        <v>15755</v>
      </c>
      <c r="D8" s="21">
        <f>SUMIF('2019 Enrollment and Graduation '!$I:$I,$A8,'2019 Enrollment and Graduation '!$F:$F)</f>
        <v>4268</v>
      </c>
      <c r="E8" s="18"/>
      <c r="F8" s="18"/>
      <c r="G8" s="18"/>
      <c r="H8" s="18"/>
      <c r="I8" s="18"/>
      <c r="J8" s="18"/>
      <c r="K8" s="18"/>
      <c r="L8" s="18"/>
      <c r="M8" s="18"/>
      <c r="N8" s="18"/>
      <c r="O8" s="18"/>
      <c r="P8" s="18"/>
      <c r="Q8" s="18"/>
      <c r="R8" s="18"/>
      <c r="S8" s="18"/>
      <c r="T8" s="18"/>
      <c r="U8" s="18"/>
      <c r="V8" s="18"/>
      <c r="W8" s="18"/>
      <c r="X8" s="18"/>
      <c r="Y8" s="18"/>
      <c r="Z8" s="18"/>
    </row>
    <row r="9" spans="1:26" ht="16" x14ac:dyDescent="0.8">
      <c r="A9" s="19" t="s">
        <v>1062</v>
      </c>
      <c r="B9" s="20">
        <f>COUNTIF('2019 Enrollment and Graduation '!$I:$I,$A9)</f>
        <v>53</v>
      </c>
      <c r="C9" s="21">
        <f>SUMIF('2019 Enrollment and Graduation '!$I:$I,$A9,'2019 Enrollment and Graduation '!$E:$E)</f>
        <v>3646</v>
      </c>
      <c r="D9" s="21">
        <f>SUMIF('2019 Enrollment and Graduation '!$I:$I,$A9,'2019 Enrollment and Graduation '!$F:$F)</f>
        <v>1020</v>
      </c>
      <c r="E9" s="18"/>
      <c r="F9" s="18"/>
      <c r="G9" s="18"/>
      <c r="H9" s="18"/>
      <c r="I9" s="18"/>
      <c r="J9" s="18"/>
      <c r="K9" s="18"/>
      <c r="L9" s="18"/>
      <c r="M9" s="18"/>
      <c r="N9" s="18"/>
      <c r="O9" s="18"/>
      <c r="P9" s="18"/>
      <c r="Q9" s="18"/>
      <c r="R9" s="18"/>
      <c r="S9" s="18"/>
      <c r="T9" s="18"/>
      <c r="U9" s="18"/>
      <c r="V9" s="18"/>
      <c r="W9" s="18"/>
      <c r="X9" s="18"/>
      <c r="Y9" s="18"/>
      <c r="Z9" s="18"/>
    </row>
    <row r="10" spans="1:26" ht="16" x14ac:dyDescent="0.8">
      <c r="A10" s="19" t="s">
        <v>1063</v>
      </c>
      <c r="B10" s="20">
        <f>COUNTIF('2019 Enrollment and Graduation '!$I:$I,$A10)</f>
        <v>156</v>
      </c>
      <c r="C10" s="21">
        <f>SUMIF('2019 Enrollment and Graduation '!$I:$I,$A10,'2019 Enrollment and Graduation '!$E:$E)</f>
        <v>16586</v>
      </c>
      <c r="D10" s="21">
        <f>SUMIF('2019 Enrollment and Graduation '!$I:$I,$A10,'2019 Enrollment and Graduation '!$F:$F)</f>
        <v>3855</v>
      </c>
      <c r="E10" s="18"/>
      <c r="F10" s="18"/>
      <c r="G10" s="18"/>
      <c r="H10" s="18"/>
      <c r="I10" s="18"/>
      <c r="J10" s="18"/>
      <c r="K10" s="18"/>
      <c r="L10" s="18"/>
      <c r="M10" s="18"/>
      <c r="N10" s="18"/>
      <c r="O10" s="18"/>
      <c r="P10" s="18"/>
      <c r="Q10" s="18"/>
      <c r="R10" s="18"/>
      <c r="S10" s="18"/>
      <c r="T10" s="18"/>
      <c r="U10" s="18"/>
      <c r="V10" s="18"/>
      <c r="W10" s="18"/>
      <c r="X10" s="18"/>
      <c r="Y10" s="18"/>
      <c r="Z10" s="18"/>
    </row>
    <row r="11" spans="1:26" ht="16" x14ac:dyDescent="0.8">
      <c r="A11" s="19" t="s">
        <v>1064</v>
      </c>
      <c r="B11" s="20">
        <f>COUNTIF('2019 Enrollment and Graduation '!$I:$I,$A11)</f>
        <v>4</v>
      </c>
      <c r="C11" s="21">
        <f>SUMIF('2019 Enrollment and Graduation '!$I:$I,$A11,'2019 Enrollment and Graduation '!$E:$E)</f>
        <v>1109</v>
      </c>
      <c r="D11" s="21">
        <f>SUMIF('2019 Enrollment and Graduation '!$I:$I,$A11,'2019 Enrollment and Graduation '!$F:$F)</f>
        <v>378</v>
      </c>
      <c r="E11" s="18"/>
      <c r="F11" s="18"/>
      <c r="G11" s="18"/>
      <c r="H11" s="18"/>
      <c r="I11" s="18"/>
      <c r="J11" s="18"/>
      <c r="K11" s="18"/>
      <c r="L11" s="18"/>
      <c r="M11" s="18"/>
      <c r="N11" s="18"/>
      <c r="O11" s="18"/>
      <c r="P11" s="18"/>
      <c r="Q11" s="18"/>
      <c r="R11" s="18"/>
      <c r="S11" s="18"/>
      <c r="T11" s="18"/>
      <c r="U11" s="18"/>
      <c r="V11" s="18"/>
      <c r="W11" s="18"/>
      <c r="X11" s="18"/>
      <c r="Y11" s="18"/>
      <c r="Z11" s="18"/>
    </row>
    <row r="12" spans="1:26" ht="16" x14ac:dyDescent="0.8">
      <c r="A12" s="19" t="s">
        <v>739</v>
      </c>
      <c r="B12" s="20">
        <f>COUNTIF('2019 Enrollment and Graduation '!$I:$I,$A12)</f>
        <v>11</v>
      </c>
      <c r="C12" s="21">
        <f>SUMIF('2019 Enrollment and Graduation '!$I:$I,$A12,'2019 Enrollment and Graduation '!$E:$E)</f>
        <v>1613</v>
      </c>
      <c r="D12" s="21">
        <f>SUMIF('2019 Enrollment and Graduation '!$I:$I,$A12,'2019 Enrollment and Graduation '!$F:$F)</f>
        <v>304</v>
      </c>
      <c r="E12" s="18"/>
      <c r="F12" s="18"/>
      <c r="G12" s="18"/>
      <c r="H12" s="18"/>
      <c r="I12" s="18"/>
      <c r="J12" s="18"/>
      <c r="K12" s="18"/>
      <c r="L12" s="18"/>
      <c r="M12" s="18"/>
      <c r="N12" s="18"/>
      <c r="O12" s="18"/>
      <c r="P12" s="18"/>
      <c r="Q12" s="18"/>
      <c r="R12" s="18"/>
      <c r="S12" s="18"/>
      <c r="T12" s="18"/>
      <c r="U12" s="18"/>
      <c r="V12" s="18"/>
      <c r="W12" s="18"/>
      <c r="X12" s="18"/>
      <c r="Y12" s="18"/>
      <c r="Z12" s="18"/>
    </row>
    <row r="13" spans="1:26" ht="16" x14ac:dyDescent="0.8">
      <c r="A13" s="19" t="s">
        <v>100</v>
      </c>
      <c r="B13" s="20">
        <f>COUNTIF('2019 Enrollment and Graduation '!$I:$I,$A13)</f>
        <v>342</v>
      </c>
      <c r="C13" s="21">
        <f>SUMIF('2019 Enrollment and Graduation '!$I:$I,$A13,'2019 Enrollment and Graduation '!$E:$E)</f>
        <v>63079</v>
      </c>
      <c r="D13" s="21">
        <f>SUMIF('2019 Enrollment and Graduation '!$I:$I,$A13,'2019 Enrollment and Graduation '!$F:$F)</f>
        <v>14727</v>
      </c>
      <c r="E13" s="18"/>
      <c r="F13" s="18"/>
      <c r="G13" s="18"/>
      <c r="H13" s="18"/>
      <c r="I13" s="18"/>
      <c r="J13" s="18"/>
      <c r="K13" s="18"/>
      <c r="L13" s="18"/>
      <c r="M13" s="18"/>
      <c r="N13" s="18"/>
      <c r="O13" s="18"/>
      <c r="P13" s="18"/>
      <c r="Q13" s="18"/>
      <c r="R13" s="18"/>
      <c r="S13" s="18"/>
      <c r="T13" s="18"/>
      <c r="U13" s="18"/>
      <c r="V13" s="18"/>
      <c r="W13" s="18"/>
      <c r="X13" s="18"/>
      <c r="Y13" s="18"/>
      <c r="Z13" s="18"/>
    </row>
    <row r="14" spans="1:26" ht="16" x14ac:dyDescent="0.8">
      <c r="A14" s="19" t="s">
        <v>1065</v>
      </c>
      <c r="B14" s="20">
        <f>COUNTIF('2019 Enrollment and Graduation '!$I:$I,$A14)</f>
        <v>43</v>
      </c>
      <c r="C14" s="21">
        <f>SUMIF('2019 Enrollment and Graduation '!$I:$I,$A14,'2019 Enrollment and Graduation '!$E:$E)</f>
        <v>2316</v>
      </c>
      <c r="D14" s="21">
        <f>SUMIF('2019 Enrollment and Graduation '!$I:$I,$A14,'2019 Enrollment and Graduation '!$F:$F)</f>
        <v>528</v>
      </c>
      <c r="E14" s="18"/>
      <c r="F14" s="18"/>
      <c r="G14" s="18"/>
      <c r="H14" s="18"/>
      <c r="I14" s="18"/>
      <c r="J14" s="18"/>
      <c r="K14" s="18"/>
      <c r="L14" s="18"/>
      <c r="M14" s="18"/>
      <c r="N14" s="18"/>
      <c r="O14" s="18"/>
      <c r="P14" s="18"/>
      <c r="Q14" s="18"/>
      <c r="R14" s="18"/>
      <c r="S14" s="18"/>
      <c r="T14" s="18"/>
      <c r="U14" s="18"/>
      <c r="V14" s="18"/>
      <c r="W14" s="18"/>
      <c r="X14" s="18"/>
      <c r="Y14" s="18"/>
      <c r="Z14" s="18"/>
    </row>
    <row r="15" spans="1:26" ht="16" x14ac:dyDescent="0.8">
      <c r="A15" s="19" t="s">
        <v>1066</v>
      </c>
      <c r="B15" s="20">
        <f>COUNTIF('2019 Enrollment and Graduation '!$I:$I,$A15)</f>
        <v>160</v>
      </c>
      <c r="C15" s="21">
        <f>SUMIF('2019 Enrollment and Graduation '!$I:$I,$A15,'2019 Enrollment and Graduation '!$E:$E)</f>
        <v>12502</v>
      </c>
      <c r="D15" s="21">
        <f>SUMIF('2019 Enrollment and Graduation '!$I:$I,$A15,'2019 Enrollment and Graduation '!$F:$F)</f>
        <v>2264</v>
      </c>
      <c r="E15" s="18"/>
      <c r="F15" s="18"/>
      <c r="G15" s="18"/>
      <c r="H15" s="18"/>
      <c r="I15" s="18"/>
      <c r="J15" s="18"/>
      <c r="K15" s="18"/>
      <c r="L15" s="18"/>
      <c r="M15" s="18"/>
      <c r="N15" s="18"/>
      <c r="O15" s="18"/>
      <c r="P15" s="18"/>
      <c r="Q15" s="18"/>
      <c r="R15" s="18"/>
      <c r="S15" s="18"/>
      <c r="T15" s="18"/>
      <c r="U15" s="18"/>
      <c r="V15" s="18"/>
      <c r="W15" s="18"/>
      <c r="X15" s="18"/>
      <c r="Y15" s="18"/>
      <c r="Z15" s="18"/>
    </row>
    <row r="16" spans="1:26" ht="16" x14ac:dyDescent="0.8">
      <c r="A16" s="19" t="s">
        <v>107</v>
      </c>
      <c r="B16" s="20">
        <f>COUNTIF('2019 Enrollment and Graduation '!$I:$I,$A16)</f>
        <v>60</v>
      </c>
      <c r="C16" s="21">
        <f>SUMIF('2019 Enrollment and Graduation '!$I:$I,$A16,'2019 Enrollment and Graduation '!$E:$E)</f>
        <v>8672</v>
      </c>
      <c r="D16" s="21">
        <f>SUMIF('2019 Enrollment and Graduation '!$I:$I,$A16,'2019 Enrollment and Graduation '!$F:$F)</f>
        <v>1787</v>
      </c>
      <c r="E16" s="18"/>
      <c r="F16" s="18"/>
      <c r="G16" s="18"/>
      <c r="H16" s="18"/>
      <c r="I16" s="18"/>
      <c r="J16" s="18"/>
      <c r="K16" s="18"/>
      <c r="L16" s="18"/>
      <c r="M16" s="18"/>
      <c r="N16" s="18"/>
      <c r="O16" s="18"/>
      <c r="P16" s="18"/>
      <c r="Q16" s="18"/>
      <c r="R16" s="18"/>
      <c r="S16" s="18"/>
      <c r="T16" s="18"/>
      <c r="U16" s="18"/>
      <c r="V16" s="18"/>
      <c r="W16" s="18"/>
      <c r="X16" s="18"/>
      <c r="Y16" s="18"/>
      <c r="Z16" s="18"/>
    </row>
    <row r="17" spans="1:26" ht="16" x14ac:dyDescent="0.8">
      <c r="A17" s="19" t="s">
        <v>1067</v>
      </c>
      <c r="B17" s="20">
        <f>COUNTIF('2019 Enrollment and Graduation '!$I:$I,$A17)</f>
        <v>22</v>
      </c>
      <c r="C17" s="21">
        <f>SUMIF('2019 Enrollment and Graduation '!$I:$I,$A17,'2019 Enrollment and Graduation '!$E:$E)</f>
        <v>1142</v>
      </c>
      <c r="D17" s="21">
        <f>SUMIF('2019 Enrollment and Graduation '!$I:$I,$A17,'2019 Enrollment and Graduation '!$F:$F)</f>
        <v>262</v>
      </c>
      <c r="E17" s="18"/>
      <c r="F17" s="18"/>
      <c r="G17" s="18"/>
      <c r="H17" s="18"/>
      <c r="I17" s="18"/>
      <c r="J17" s="18"/>
      <c r="K17" s="18"/>
      <c r="L17" s="18"/>
      <c r="M17" s="18"/>
      <c r="N17" s="18"/>
      <c r="O17" s="18"/>
      <c r="P17" s="18"/>
      <c r="Q17" s="18"/>
      <c r="R17" s="18"/>
      <c r="S17" s="18"/>
      <c r="T17" s="18"/>
      <c r="U17" s="18"/>
      <c r="V17" s="18"/>
      <c r="W17" s="18"/>
      <c r="X17" s="18"/>
      <c r="Y17" s="18"/>
      <c r="Z17" s="18"/>
    </row>
    <row r="18" spans="1:26" ht="16" x14ac:dyDescent="0.8">
      <c r="A18" s="19" t="s">
        <v>1068</v>
      </c>
      <c r="B18" s="20">
        <f>COUNTIF('2019 Enrollment and Graduation '!$I:$I,$A18)</f>
        <v>102</v>
      </c>
      <c r="C18" s="21">
        <f>SUMIF('2019 Enrollment and Graduation '!$I:$I,$A18,'2019 Enrollment and Graduation '!$E:$E)</f>
        <v>4938</v>
      </c>
      <c r="D18" s="21">
        <f>SUMIF('2019 Enrollment and Graduation '!$I:$I,$A18,'2019 Enrollment and Graduation '!$F:$F)</f>
        <v>1054</v>
      </c>
      <c r="E18" s="18"/>
      <c r="F18" s="18"/>
      <c r="G18" s="18"/>
      <c r="H18" s="18"/>
      <c r="I18" s="18"/>
      <c r="J18" s="18"/>
      <c r="K18" s="18"/>
      <c r="L18" s="18"/>
      <c r="M18" s="18"/>
      <c r="N18" s="18"/>
      <c r="O18" s="18"/>
      <c r="P18" s="18"/>
      <c r="Q18" s="18"/>
      <c r="R18" s="18"/>
      <c r="S18" s="18"/>
      <c r="T18" s="18"/>
      <c r="U18" s="18"/>
      <c r="V18" s="18"/>
      <c r="W18" s="18"/>
      <c r="X18" s="18"/>
      <c r="Y18" s="18"/>
      <c r="Z18" s="18"/>
    </row>
    <row r="19" spans="1:26" ht="16" x14ac:dyDescent="0.8">
      <c r="A19" s="19" t="s">
        <v>600</v>
      </c>
      <c r="B19" s="20">
        <f>COUNTIF('2019 Enrollment and Graduation '!$I:$I,$A19)</f>
        <v>20</v>
      </c>
      <c r="C19" s="21">
        <f>SUMIF('2019 Enrollment and Graduation '!$I:$I,$A19,'2019 Enrollment and Graduation '!$E:$E)</f>
        <v>2760</v>
      </c>
      <c r="D19" s="21">
        <f>SUMIF('2019 Enrollment and Graduation '!$I:$I,$A19,'2019 Enrollment and Graduation '!$F:$F)</f>
        <v>1138</v>
      </c>
      <c r="E19" s="18"/>
      <c r="F19" s="18"/>
      <c r="G19" s="18"/>
      <c r="H19" s="18"/>
      <c r="I19" s="18"/>
      <c r="J19" s="18"/>
      <c r="K19" s="18"/>
      <c r="L19" s="18"/>
      <c r="M19" s="18"/>
      <c r="N19" s="18"/>
      <c r="O19" s="18"/>
      <c r="P19" s="18"/>
      <c r="Q19" s="18"/>
      <c r="R19" s="18"/>
      <c r="S19" s="18"/>
      <c r="T19" s="18"/>
      <c r="U19" s="18"/>
      <c r="V19" s="18"/>
      <c r="W19" s="18"/>
      <c r="X19" s="18"/>
      <c r="Y19" s="18"/>
      <c r="Z19" s="18"/>
    </row>
    <row r="20" spans="1:26" ht="16" x14ac:dyDescent="0.8">
      <c r="A20" s="19" t="s">
        <v>1069</v>
      </c>
      <c r="B20" s="20">
        <f>COUNTIF('2019 Enrollment and Graduation '!$I:$I,$A20)</f>
        <v>83</v>
      </c>
      <c r="C20" s="21">
        <f>SUMIF('2019 Enrollment and Graduation '!$I:$I,$A20,'2019 Enrollment and Graduation '!$E:$E)</f>
        <v>17479</v>
      </c>
      <c r="D20" s="21">
        <f>SUMIF('2019 Enrollment and Graduation '!$I:$I,$A20,'2019 Enrollment and Graduation '!$F:$F)</f>
        <v>2669</v>
      </c>
      <c r="E20" s="18"/>
      <c r="F20" s="18"/>
      <c r="G20" s="18"/>
      <c r="H20" s="18"/>
      <c r="I20" s="18"/>
      <c r="J20" s="18"/>
      <c r="K20" s="18"/>
      <c r="L20" s="18"/>
      <c r="M20" s="18"/>
      <c r="N20" s="18"/>
      <c r="O20" s="18"/>
      <c r="P20" s="18"/>
      <c r="Q20" s="18"/>
      <c r="R20" s="18"/>
      <c r="S20" s="18"/>
      <c r="T20" s="18"/>
      <c r="U20" s="18"/>
      <c r="V20" s="18"/>
      <c r="W20" s="18"/>
      <c r="X20" s="18"/>
      <c r="Y20" s="18"/>
      <c r="Z20" s="18"/>
    </row>
    <row r="21" spans="1:26" ht="15.75" customHeight="1" x14ac:dyDescent="0.8">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1:26" ht="15.75" customHeight="1" x14ac:dyDescent="0.8">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ht="15.75" customHeight="1" x14ac:dyDescent="0.8">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ht="15.75" customHeight="1" x14ac:dyDescent="0.8">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ht="15.75" customHeight="1" x14ac:dyDescent="0.8">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ht="15.75" customHeight="1" x14ac:dyDescent="0.8">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ht="15.75" customHeight="1" x14ac:dyDescent="0.8">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ht="15.75" customHeight="1" x14ac:dyDescent="0.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ht="15.75" customHeight="1" x14ac:dyDescent="0.8">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ht="15.75" customHeight="1" x14ac:dyDescent="0.8">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ht="15.75" customHeight="1" x14ac:dyDescent="0.8">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15.75" customHeight="1" x14ac:dyDescent="0.8">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15.75" customHeight="1" x14ac:dyDescent="0.8">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15.75" customHeight="1" x14ac:dyDescent="0.8">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15.75" customHeight="1" x14ac:dyDescent="0.8">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15.75" customHeight="1" x14ac:dyDescent="0.8">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15.75" customHeight="1" x14ac:dyDescent="0.8">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15.75" customHeight="1" x14ac:dyDescent="0.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15.75" customHeight="1" x14ac:dyDescent="0.8">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15.75" customHeight="1" x14ac:dyDescent="0.8">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15.75" customHeight="1" x14ac:dyDescent="0.8">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15.75" customHeight="1" x14ac:dyDescent="0.8">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15.75" customHeight="1" x14ac:dyDescent="0.8">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15.75" customHeight="1" x14ac:dyDescent="0.8">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15.75" customHeight="1" x14ac:dyDescent="0.8">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15.75" customHeight="1" x14ac:dyDescent="0.8">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15.75" customHeight="1" x14ac:dyDescent="0.8">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15.75" customHeight="1" x14ac:dyDescent="0.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5.75" customHeight="1" x14ac:dyDescent="0.8">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5.75" customHeight="1" x14ac:dyDescent="0.8">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15.75" customHeight="1" x14ac:dyDescent="0.8">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5.75" customHeight="1" x14ac:dyDescent="0.8">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5.75" customHeight="1" x14ac:dyDescent="0.8">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15.75" customHeight="1" x14ac:dyDescent="0.8">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15.75" customHeight="1" x14ac:dyDescent="0.8">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5.75" customHeight="1" x14ac:dyDescent="0.8">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5.75" customHeight="1" x14ac:dyDescent="0.8">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5.75" customHeight="1" x14ac:dyDescent="0.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5.75" customHeight="1" x14ac:dyDescent="0.8">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5.75" customHeight="1" x14ac:dyDescent="0.8">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5.75" customHeight="1" x14ac:dyDescent="0.8">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5.75" customHeight="1" x14ac:dyDescent="0.8">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5.75" customHeight="1" x14ac:dyDescent="0.8">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5.75" customHeight="1" x14ac:dyDescent="0.8">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5.75" customHeight="1" x14ac:dyDescent="0.8">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5.75" customHeight="1" x14ac:dyDescent="0.8">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5.75" customHeight="1" x14ac:dyDescent="0.8">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5.75" customHeight="1" x14ac:dyDescent="0.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5.75" customHeight="1" x14ac:dyDescent="0.8">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5.75" customHeight="1" x14ac:dyDescent="0.8">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5.75" customHeight="1" x14ac:dyDescent="0.8">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5.75" customHeight="1" x14ac:dyDescent="0.8">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5.75" customHeight="1" x14ac:dyDescent="0.8">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5.75" customHeight="1" x14ac:dyDescent="0.8">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5.75" customHeight="1" x14ac:dyDescent="0.8">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5.75" customHeight="1" x14ac:dyDescent="0.8">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5.75" customHeight="1" x14ac:dyDescent="0.8">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5.75" customHeight="1" x14ac:dyDescent="0.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5.75" customHeight="1" x14ac:dyDescent="0.8">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5.75" customHeight="1" x14ac:dyDescent="0.8">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5.75" customHeight="1" x14ac:dyDescent="0.8">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5.75" customHeight="1" x14ac:dyDescent="0.8">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5.75" customHeight="1" x14ac:dyDescent="0.8">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5.75" customHeight="1" x14ac:dyDescent="0.8">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5.75" customHeight="1" x14ac:dyDescent="0.8">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5.75" customHeight="1" x14ac:dyDescent="0.8">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5.75" customHeight="1" x14ac:dyDescent="0.8">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5.75" customHeight="1" x14ac:dyDescent="0.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5.75" customHeight="1" x14ac:dyDescent="0.8">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5.75" customHeight="1" x14ac:dyDescent="0.8">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5.75" customHeight="1" x14ac:dyDescent="0.8">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5.75" customHeight="1" x14ac:dyDescent="0.8">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5.75" customHeight="1" x14ac:dyDescent="0.8">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5.75" customHeight="1" x14ac:dyDescent="0.8">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5.75" customHeight="1" x14ac:dyDescent="0.8">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5.75" customHeight="1" x14ac:dyDescent="0.8">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5.75" customHeight="1" x14ac:dyDescent="0.8">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5.75" customHeight="1" x14ac:dyDescent="0.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5.75" customHeight="1" x14ac:dyDescent="0.8">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5.75" customHeight="1" x14ac:dyDescent="0.8">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5.75" customHeight="1" x14ac:dyDescent="0.8">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5.75" customHeight="1" x14ac:dyDescent="0.8">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5.75" customHeight="1" x14ac:dyDescent="0.8">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5.75" customHeight="1" x14ac:dyDescent="0.8">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5.75" customHeight="1" x14ac:dyDescent="0.8">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5.75" customHeight="1" x14ac:dyDescent="0.8">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5.75" customHeight="1" x14ac:dyDescent="0.8">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5.75" customHeight="1" x14ac:dyDescent="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5.75" customHeight="1" x14ac:dyDescent="0.8">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5.75" customHeight="1" x14ac:dyDescent="0.8">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5.75" customHeight="1" x14ac:dyDescent="0.8">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5.75" customHeight="1" x14ac:dyDescent="0.8">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5.75" customHeight="1" x14ac:dyDescent="0.8">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5.75" customHeight="1" x14ac:dyDescent="0.8">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5.75" customHeight="1" x14ac:dyDescent="0.8">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5.75" customHeight="1" x14ac:dyDescent="0.8">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5.75" customHeight="1" x14ac:dyDescent="0.8">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5.75" customHeight="1" x14ac:dyDescent="0.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5.75" customHeight="1" x14ac:dyDescent="0.8">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5.75" customHeight="1" x14ac:dyDescent="0.8">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5.75" customHeight="1" x14ac:dyDescent="0.8">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5.75" customHeight="1" x14ac:dyDescent="0.8">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5.75" customHeight="1" x14ac:dyDescent="0.8">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5.75" customHeight="1" x14ac:dyDescent="0.8">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5.75" customHeight="1" x14ac:dyDescent="0.8">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5.75" customHeight="1" x14ac:dyDescent="0.8">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5.75" customHeight="1" x14ac:dyDescent="0.8">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5.75" customHeight="1" x14ac:dyDescent="0.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5.75" customHeight="1" x14ac:dyDescent="0.8">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5.75" customHeight="1" x14ac:dyDescent="0.8">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5.75" customHeight="1" x14ac:dyDescent="0.8">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5.75" customHeight="1" x14ac:dyDescent="0.8">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5.75" customHeight="1" x14ac:dyDescent="0.8">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5.75" customHeight="1" x14ac:dyDescent="0.8">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5.75" customHeight="1" x14ac:dyDescent="0.8">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5.75" customHeight="1" x14ac:dyDescent="0.8">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5.75" customHeight="1" x14ac:dyDescent="0.8">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5.75" customHeight="1" x14ac:dyDescent="0.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5.75" customHeight="1" x14ac:dyDescent="0.8">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5.75" customHeight="1" x14ac:dyDescent="0.8">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5.75" customHeight="1" x14ac:dyDescent="0.8">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5.75" customHeight="1" x14ac:dyDescent="0.8">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5.75" customHeight="1" x14ac:dyDescent="0.8">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5.75" customHeight="1" x14ac:dyDescent="0.8">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5.75" customHeight="1" x14ac:dyDescent="0.8">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5.75" customHeight="1" x14ac:dyDescent="0.8">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5.75" customHeight="1" x14ac:dyDescent="0.8">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5.75" customHeight="1" x14ac:dyDescent="0.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5.75" customHeight="1" x14ac:dyDescent="0.8">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5.75" customHeight="1" x14ac:dyDescent="0.8">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5.75" customHeight="1" x14ac:dyDescent="0.8">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5.75" customHeight="1" x14ac:dyDescent="0.8">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5.75" customHeight="1" x14ac:dyDescent="0.8">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5.75" customHeight="1" x14ac:dyDescent="0.8">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5.75" customHeight="1" x14ac:dyDescent="0.8">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5.75" customHeight="1" x14ac:dyDescent="0.8">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5.75" customHeight="1" x14ac:dyDescent="0.8">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5.75" customHeight="1" x14ac:dyDescent="0.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5.75" customHeight="1" x14ac:dyDescent="0.8">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5.75" customHeight="1" x14ac:dyDescent="0.8">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5.75" customHeight="1" x14ac:dyDescent="0.8">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5.75" customHeight="1" x14ac:dyDescent="0.8">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5.75" customHeight="1" x14ac:dyDescent="0.8">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5.75" customHeight="1" x14ac:dyDescent="0.8">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5.75" customHeight="1" x14ac:dyDescent="0.8">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5.75" customHeight="1" x14ac:dyDescent="0.8">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5.75" customHeight="1" x14ac:dyDescent="0.8">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5.75" customHeight="1" x14ac:dyDescent="0.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5.75" customHeight="1" x14ac:dyDescent="0.8">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5.75" customHeight="1" x14ac:dyDescent="0.8">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5.75" customHeight="1" x14ac:dyDescent="0.8">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5.75" customHeight="1" x14ac:dyDescent="0.8">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5.75" customHeight="1" x14ac:dyDescent="0.8">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5.75" customHeight="1" x14ac:dyDescent="0.8">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5.75" customHeight="1" x14ac:dyDescent="0.8">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5.75" customHeight="1" x14ac:dyDescent="0.8">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5.75" customHeight="1" x14ac:dyDescent="0.8">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5.75" customHeight="1" x14ac:dyDescent="0.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5.75" customHeight="1" x14ac:dyDescent="0.8">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5.75" customHeight="1" x14ac:dyDescent="0.8">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5.75" customHeight="1" x14ac:dyDescent="0.8">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5.75" customHeight="1" x14ac:dyDescent="0.8">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5.75" customHeight="1" x14ac:dyDescent="0.8">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5.75" customHeight="1" x14ac:dyDescent="0.8">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5.75" customHeight="1" x14ac:dyDescent="0.8">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5.75" customHeight="1" x14ac:dyDescent="0.8">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5.75" customHeight="1" x14ac:dyDescent="0.8">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5.75" customHeight="1" x14ac:dyDescent="0.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5.75" customHeight="1" x14ac:dyDescent="0.8">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5.75" customHeight="1" x14ac:dyDescent="0.8">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5.75" customHeight="1" x14ac:dyDescent="0.8">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5.75" customHeight="1" x14ac:dyDescent="0.8">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5.75" customHeight="1" x14ac:dyDescent="0.8">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5.75" customHeight="1" x14ac:dyDescent="0.8">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5.75" customHeight="1" x14ac:dyDescent="0.8">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5.75" customHeight="1" x14ac:dyDescent="0.8">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5.75" customHeight="1" x14ac:dyDescent="0.8">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5.75" customHeight="1" x14ac:dyDescent="0.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5.75" customHeight="1" x14ac:dyDescent="0.8">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5.75" customHeight="1" x14ac:dyDescent="0.8">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5.75" customHeight="1" x14ac:dyDescent="0.8">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5.75" customHeight="1" x14ac:dyDescent="0.8">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5.75" customHeight="1" x14ac:dyDescent="0.8">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5.75" customHeight="1" x14ac:dyDescent="0.8">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5.75" customHeight="1" x14ac:dyDescent="0.8">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5.75" customHeight="1" x14ac:dyDescent="0.8">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5.75" customHeight="1" x14ac:dyDescent="0.8">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5.75" customHeight="1" x14ac:dyDescent="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5.75" customHeight="1" x14ac:dyDescent="0.8">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5.75" customHeight="1" x14ac:dyDescent="0.8">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5.75" customHeight="1" x14ac:dyDescent="0.8">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5.75" customHeight="1" x14ac:dyDescent="0.8">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5.75" customHeight="1" x14ac:dyDescent="0.8">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5.75" customHeight="1" x14ac:dyDescent="0.8">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5.75" customHeight="1" x14ac:dyDescent="0.8">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5.75" customHeight="1" x14ac:dyDescent="0.8">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5.75" customHeight="1" x14ac:dyDescent="0.8">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5.75" customHeight="1" x14ac:dyDescent="0.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5.75" customHeight="1" x14ac:dyDescent="0.8">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5.75" customHeight="1" x14ac:dyDescent="0.8">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5.75" customHeight="1" x14ac:dyDescent="0.8">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5.75" customHeight="1" x14ac:dyDescent="0.8">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5.75" customHeight="1" x14ac:dyDescent="0.8">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5.75" customHeight="1" x14ac:dyDescent="0.8">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5.75" customHeight="1" x14ac:dyDescent="0.8">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5.75" customHeight="1" x14ac:dyDescent="0.8">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5.75" customHeight="1" x14ac:dyDescent="0.8">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5.75" customHeight="1" x14ac:dyDescent="0.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5.75" customHeight="1" x14ac:dyDescent="0.8">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5.75" customHeight="1" x14ac:dyDescent="0.8">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5.75" customHeight="1" x14ac:dyDescent="0.8">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5.75" customHeight="1" x14ac:dyDescent="0.8">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5.75" customHeight="1" x14ac:dyDescent="0.8">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5.75" customHeight="1" x14ac:dyDescent="0.8">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5.75" customHeight="1" x14ac:dyDescent="0.8">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5.75" customHeight="1" x14ac:dyDescent="0.8">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5.75" customHeight="1" x14ac:dyDescent="0.8">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5.75" customHeight="1" x14ac:dyDescent="0.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5.75" customHeight="1" x14ac:dyDescent="0.8">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5.75" customHeight="1" x14ac:dyDescent="0.8">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5.75" customHeight="1" x14ac:dyDescent="0.8">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5.75" customHeight="1" x14ac:dyDescent="0.8">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5.75" customHeight="1" x14ac:dyDescent="0.8">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5.75" customHeight="1" x14ac:dyDescent="0.8">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5.75" customHeight="1" x14ac:dyDescent="0.8">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5.75" customHeight="1" x14ac:dyDescent="0.8">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5.75" customHeight="1" x14ac:dyDescent="0.8">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5.75" customHeight="1" x14ac:dyDescent="0.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5.75" customHeight="1" x14ac:dyDescent="0.8">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5.75" customHeight="1" x14ac:dyDescent="0.8">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5.75" customHeight="1" x14ac:dyDescent="0.8">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5.75" customHeight="1" x14ac:dyDescent="0.8">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5.75" customHeight="1" x14ac:dyDescent="0.8">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5.75" customHeight="1" x14ac:dyDescent="0.8">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5.75" customHeight="1" x14ac:dyDescent="0.8">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5.75" customHeight="1" x14ac:dyDescent="0.8">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5.75" customHeight="1" x14ac:dyDescent="0.8">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5.75" customHeight="1" x14ac:dyDescent="0.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5.75" customHeight="1" x14ac:dyDescent="0.8">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5.75" customHeight="1" x14ac:dyDescent="0.8">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5.75" customHeight="1" x14ac:dyDescent="0.8">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5.75" customHeight="1" x14ac:dyDescent="0.8">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5.75" customHeight="1" x14ac:dyDescent="0.8">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5.75" customHeight="1" x14ac:dyDescent="0.8">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5.75" customHeight="1" x14ac:dyDescent="0.8">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5.75" customHeight="1" x14ac:dyDescent="0.8">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5.75" customHeight="1" x14ac:dyDescent="0.8">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5.75" customHeight="1" x14ac:dyDescent="0.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5.75" customHeight="1" x14ac:dyDescent="0.8">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5.75" customHeight="1" x14ac:dyDescent="0.8">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5.75" customHeight="1" x14ac:dyDescent="0.8">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5.75" customHeight="1" x14ac:dyDescent="0.8">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5.75" customHeight="1" x14ac:dyDescent="0.8">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5.75" customHeight="1" x14ac:dyDescent="0.8">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5.75" customHeight="1" x14ac:dyDescent="0.8">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5.75" customHeight="1" x14ac:dyDescent="0.8">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5.75" customHeight="1" x14ac:dyDescent="0.8">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5.75" customHeight="1" x14ac:dyDescent="0.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5.75" customHeight="1" x14ac:dyDescent="0.8">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5.75" customHeight="1" x14ac:dyDescent="0.8">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5.75" customHeight="1" x14ac:dyDescent="0.8">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5.75" customHeight="1" x14ac:dyDescent="0.8">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5.75" customHeight="1" x14ac:dyDescent="0.8">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5.75" customHeight="1" x14ac:dyDescent="0.8">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5.75" customHeight="1" x14ac:dyDescent="0.8">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5.75" customHeight="1" x14ac:dyDescent="0.8">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5.75" customHeight="1" x14ac:dyDescent="0.8">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5.75" customHeight="1" x14ac:dyDescent="0.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5.75" customHeight="1" x14ac:dyDescent="0.8">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5.75" customHeight="1" x14ac:dyDescent="0.8">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5.75" customHeight="1" x14ac:dyDescent="0.8">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5.75" customHeight="1" x14ac:dyDescent="0.8">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5.75" customHeight="1" x14ac:dyDescent="0.8">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5.75" customHeight="1" x14ac:dyDescent="0.8">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5.75" customHeight="1" x14ac:dyDescent="0.8">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5.75" customHeight="1" x14ac:dyDescent="0.8">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5.75" customHeight="1" x14ac:dyDescent="0.8">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5.75" customHeight="1" x14ac:dyDescent="0.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5.75" customHeight="1" x14ac:dyDescent="0.8">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5.75" customHeight="1" x14ac:dyDescent="0.8">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5.75" customHeight="1" x14ac:dyDescent="0.8">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5.75" customHeight="1" x14ac:dyDescent="0.8">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5.75" customHeight="1" x14ac:dyDescent="0.8">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5.75" customHeight="1" x14ac:dyDescent="0.8">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5.75" customHeight="1" x14ac:dyDescent="0.8">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5.75" customHeight="1" x14ac:dyDescent="0.8">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5.75" customHeight="1" x14ac:dyDescent="0.8">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5.75" customHeight="1" x14ac:dyDescent="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5.75" customHeight="1" x14ac:dyDescent="0.8">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5.75" customHeight="1" x14ac:dyDescent="0.8">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5.75" customHeight="1" x14ac:dyDescent="0.8">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5.75" customHeight="1" x14ac:dyDescent="0.8">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5.75" customHeight="1" x14ac:dyDescent="0.8">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5.75" customHeight="1" x14ac:dyDescent="0.8">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5.75" customHeight="1" x14ac:dyDescent="0.8">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5.75" customHeight="1" x14ac:dyDescent="0.8">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5.75" customHeight="1" x14ac:dyDescent="0.8">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5.75" customHeight="1" x14ac:dyDescent="0.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5.75" customHeight="1" x14ac:dyDescent="0.8">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5.75" customHeight="1" x14ac:dyDescent="0.8">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5.75" customHeight="1" x14ac:dyDescent="0.8">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5.75" customHeight="1" x14ac:dyDescent="0.8">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5.75" customHeight="1" x14ac:dyDescent="0.8">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5.75" customHeight="1" x14ac:dyDescent="0.8">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5.75" customHeight="1" x14ac:dyDescent="0.8">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5.75" customHeight="1" x14ac:dyDescent="0.8">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5.75" customHeight="1" x14ac:dyDescent="0.8">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5.75" customHeight="1" x14ac:dyDescent="0.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5.75" customHeight="1" x14ac:dyDescent="0.8">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5.75" customHeight="1" x14ac:dyDescent="0.8">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5.75" customHeight="1" x14ac:dyDescent="0.8">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5.75" customHeight="1" x14ac:dyDescent="0.8">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5.75" customHeight="1" x14ac:dyDescent="0.8">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5.75" customHeight="1" x14ac:dyDescent="0.8">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5.75" customHeight="1" x14ac:dyDescent="0.8">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5.75" customHeight="1" x14ac:dyDescent="0.8">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5.75" customHeight="1" x14ac:dyDescent="0.8">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5.75" customHeight="1" x14ac:dyDescent="0.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5.75" customHeight="1" x14ac:dyDescent="0.8">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5.75" customHeight="1" x14ac:dyDescent="0.8">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5.75" customHeight="1" x14ac:dyDescent="0.8">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5.75" customHeight="1" x14ac:dyDescent="0.8">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5.75" customHeight="1" x14ac:dyDescent="0.8">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5.75" customHeight="1" x14ac:dyDescent="0.8">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5.75" customHeight="1" x14ac:dyDescent="0.8">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5.75" customHeight="1" x14ac:dyDescent="0.8">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5.75" customHeight="1" x14ac:dyDescent="0.8">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5.75" customHeight="1" x14ac:dyDescent="0.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5.75" customHeight="1" x14ac:dyDescent="0.8">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5.75" customHeight="1" x14ac:dyDescent="0.8">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5.75" customHeight="1" x14ac:dyDescent="0.8">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5.75" customHeight="1" x14ac:dyDescent="0.8">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5.75" customHeight="1" x14ac:dyDescent="0.8">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5.75" customHeight="1" x14ac:dyDescent="0.8">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5.75" customHeight="1" x14ac:dyDescent="0.8">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5.75" customHeight="1" x14ac:dyDescent="0.8">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5.75" customHeight="1" x14ac:dyDescent="0.8">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5.75" customHeight="1" x14ac:dyDescent="0.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5.75" customHeight="1" x14ac:dyDescent="0.8">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5.75" customHeight="1" x14ac:dyDescent="0.8">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5.75" customHeight="1" x14ac:dyDescent="0.8">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5.75" customHeight="1" x14ac:dyDescent="0.8">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5.75" customHeight="1" x14ac:dyDescent="0.8">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5.75" customHeight="1" x14ac:dyDescent="0.8">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5.75" customHeight="1" x14ac:dyDescent="0.8">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5.75" customHeight="1" x14ac:dyDescent="0.8">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5.75" customHeight="1" x14ac:dyDescent="0.8">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5.75" customHeight="1" x14ac:dyDescent="0.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5.75" customHeight="1" x14ac:dyDescent="0.8">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5.75" customHeight="1" x14ac:dyDescent="0.8">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5.75" customHeight="1" x14ac:dyDescent="0.8">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5.75" customHeight="1" x14ac:dyDescent="0.8">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5.75" customHeight="1" x14ac:dyDescent="0.8">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5.75" customHeight="1" x14ac:dyDescent="0.8">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5.75" customHeight="1" x14ac:dyDescent="0.8">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5.75" customHeight="1" x14ac:dyDescent="0.8">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5.75" customHeight="1" x14ac:dyDescent="0.8">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5.75" customHeight="1" x14ac:dyDescent="0.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5.75" customHeight="1" x14ac:dyDescent="0.8">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5.75" customHeight="1" x14ac:dyDescent="0.8">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5.75" customHeight="1" x14ac:dyDescent="0.8">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5.75" customHeight="1" x14ac:dyDescent="0.8">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5.75" customHeight="1" x14ac:dyDescent="0.8">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5.75" customHeight="1" x14ac:dyDescent="0.8">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5.75" customHeight="1" x14ac:dyDescent="0.8">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5.75" customHeight="1" x14ac:dyDescent="0.8">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5.75" customHeight="1" x14ac:dyDescent="0.8">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5.75" customHeight="1" x14ac:dyDescent="0.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5.75" customHeight="1" x14ac:dyDescent="0.8">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5.75" customHeight="1" x14ac:dyDescent="0.8">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5.75" customHeight="1" x14ac:dyDescent="0.8">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5.75" customHeight="1" x14ac:dyDescent="0.8">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5.75" customHeight="1" x14ac:dyDescent="0.8">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5.75" customHeight="1" x14ac:dyDescent="0.8">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5.75" customHeight="1" x14ac:dyDescent="0.8">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5.75" customHeight="1" x14ac:dyDescent="0.8">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5.75" customHeight="1" x14ac:dyDescent="0.8">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5.75" customHeight="1" x14ac:dyDescent="0.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5.75" customHeight="1" x14ac:dyDescent="0.8">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5.75" customHeight="1" x14ac:dyDescent="0.8">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5.75" customHeight="1" x14ac:dyDescent="0.8">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5.75" customHeight="1" x14ac:dyDescent="0.8">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5.75" customHeight="1" x14ac:dyDescent="0.8">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5.75" customHeight="1" x14ac:dyDescent="0.8">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5.75" customHeight="1" x14ac:dyDescent="0.8">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5.75" customHeight="1" x14ac:dyDescent="0.8">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5.75" customHeight="1" x14ac:dyDescent="0.8">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5.75" customHeight="1" x14ac:dyDescent="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5.75" customHeight="1" x14ac:dyDescent="0.8">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5.75" customHeight="1" x14ac:dyDescent="0.8">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5.75" customHeight="1" x14ac:dyDescent="0.8">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5.75" customHeight="1" x14ac:dyDescent="0.8">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5.75" customHeight="1" x14ac:dyDescent="0.8">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5.75" customHeight="1" x14ac:dyDescent="0.8">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5.75" customHeight="1" x14ac:dyDescent="0.8">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5.75" customHeight="1" x14ac:dyDescent="0.8">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5.75" customHeight="1" x14ac:dyDescent="0.8">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5.75" customHeight="1" x14ac:dyDescent="0.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5.75" customHeight="1" x14ac:dyDescent="0.8">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5.75" customHeight="1" x14ac:dyDescent="0.8">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5.75" customHeight="1" x14ac:dyDescent="0.8">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5.75" customHeight="1" x14ac:dyDescent="0.8">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5.75" customHeight="1" x14ac:dyDescent="0.8">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5.75" customHeight="1" x14ac:dyDescent="0.8">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5.75" customHeight="1" x14ac:dyDescent="0.8">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5.75" customHeight="1" x14ac:dyDescent="0.8">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5.75" customHeight="1" x14ac:dyDescent="0.8">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5.75" customHeight="1" x14ac:dyDescent="0.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5.75" customHeight="1" x14ac:dyDescent="0.8">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5.75" customHeight="1" x14ac:dyDescent="0.8">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5.75" customHeight="1" x14ac:dyDescent="0.8">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5.75" customHeight="1" x14ac:dyDescent="0.8">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5.75" customHeight="1" x14ac:dyDescent="0.8">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5.75" customHeight="1" x14ac:dyDescent="0.8">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5.75" customHeight="1" x14ac:dyDescent="0.8">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5.75" customHeight="1" x14ac:dyDescent="0.8">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5.75" customHeight="1" x14ac:dyDescent="0.8">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5.75" customHeight="1" x14ac:dyDescent="0.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5.75" customHeight="1" x14ac:dyDescent="0.8">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5.75" customHeight="1" x14ac:dyDescent="0.8">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5.75" customHeight="1" x14ac:dyDescent="0.8">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5.75" customHeight="1" x14ac:dyDescent="0.8">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5.75" customHeight="1" x14ac:dyDescent="0.8">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5.75" customHeight="1" x14ac:dyDescent="0.8">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5.75" customHeight="1" x14ac:dyDescent="0.8">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5.75" customHeight="1" x14ac:dyDescent="0.8">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5.75" customHeight="1" x14ac:dyDescent="0.8">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5.75" customHeight="1" x14ac:dyDescent="0.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5.75" customHeight="1" x14ac:dyDescent="0.8">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5.75" customHeight="1" x14ac:dyDescent="0.8">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5.75" customHeight="1" x14ac:dyDescent="0.8">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5.75" customHeight="1" x14ac:dyDescent="0.8">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5.75" customHeight="1" x14ac:dyDescent="0.8">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5.75" customHeight="1" x14ac:dyDescent="0.8">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5.75" customHeight="1" x14ac:dyDescent="0.8">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5.75" customHeight="1" x14ac:dyDescent="0.8">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5.75" customHeight="1" x14ac:dyDescent="0.8">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5.75" customHeight="1" x14ac:dyDescent="0.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5.75" customHeight="1" x14ac:dyDescent="0.8">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5.75" customHeight="1" x14ac:dyDescent="0.8">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5.75" customHeight="1" x14ac:dyDescent="0.8">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5.75" customHeight="1" x14ac:dyDescent="0.8">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5.75" customHeight="1" x14ac:dyDescent="0.8">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5.75" customHeight="1" x14ac:dyDescent="0.8">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5.75" customHeight="1" x14ac:dyDescent="0.8">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5.75" customHeight="1" x14ac:dyDescent="0.8">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5.75" customHeight="1" x14ac:dyDescent="0.8">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5.75" customHeight="1" x14ac:dyDescent="0.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5.75" customHeight="1" x14ac:dyDescent="0.8">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5.75" customHeight="1" x14ac:dyDescent="0.8">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5.75" customHeight="1" x14ac:dyDescent="0.8">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5.75" customHeight="1" x14ac:dyDescent="0.8">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5.75" customHeight="1" x14ac:dyDescent="0.8">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5.75" customHeight="1" x14ac:dyDescent="0.8">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5.75" customHeight="1" x14ac:dyDescent="0.8">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5.75" customHeight="1" x14ac:dyDescent="0.8">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5.75" customHeight="1" x14ac:dyDescent="0.8">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5.75" customHeight="1" x14ac:dyDescent="0.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5.75" customHeight="1" x14ac:dyDescent="0.8">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5.75" customHeight="1" x14ac:dyDescent="0.8">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5.75" customHeight="1" x14ac:dyDescent="0.8">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5.75" customHeight="1" x14ac:dyDescent="0.8">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5.75" customHeight="1" x14ac:dyDescent="0.8">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5.75" customHeight="1" x14ac:dyDescent="0.8">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5.75" customHeight="1" x14ac:dyDescent="0.8">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5.75" customHeight="1" x14ac:dyDescent="0.8">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5.75" customHeight="1" x14ac:dyDescent="0.8">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5.75" customHeight="1" x14ac:dyDescent="0.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5.75" customHeight="1" x14ac:dyDescent="0.8">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5.75" customHeight="1" x14ac:dyDescent="0.8">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5.75" customHeight="1" x14ac:dyDescent="0.8">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5.75" customHeight="1" x14ac:dyDescent="0.8">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5.75" customHeight="1" x14ac:dyDescent="0.8">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5.75" customHeight="1" x14ac:dyDescent="0.8">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5.75" customHeight="1" x14ac:dyDescent="0.8">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5.75" customHeight="1" x14ac:dyDescent="0.8">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5.75" customHeight="1" x14ac:dyDescent="0.8">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5.75" customHeight="1" x14ac:dyDescent="0.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5.75" customHeight="1" x14ac:dyDescent="0.8">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5.75" customHeight="1" x14ac:dyDescent="0.8">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5.75" customHeight="1" x14ac:dyDescent="0.8">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5.75" customHeight="1" x14ac:dyDescent="0.8">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5.75" customHeight="1" x14ac:dyDescent="0.8">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5.75" customHeight="1" x14ac:dyDescent="0.8">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5.75" customHeight="1" x14ac:dyDescent="0.8">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5.75" customHeight="1" x14ac:dyDescent="0.8">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5.75" customHeight="1" x14ac:dyDescent="0.8">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5.75" customHeight="1" x14ac:dyDescent="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5.75" customHeight="1" x14ac:dyDescent="0.8">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5.75" customHeight="1" x14ac:dyDescent="0.8">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5.75" customHeight="1" x14ac:dyDescent="0.8">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5.75" customHeight="1" x14ac:dyDescent="0.8">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5.75" customHeight="1" x14ac:dyDescent="0.8">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5.75" customHeight="1" x14ac:dyDescent="0.8">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5.75" customHeight="1" x14ac:dyDescent="0.8">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5.75" customHeight="1" x14ac:dyDescent="0.8">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5.75" customHeight="1" x14ac:dyDescent="0.8">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5.75" customHeight="1" x14ac:dyDescent="0.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5.75" customHeight="1" x14ac:dyDescent="0.8">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5.75" customHeight="1" x14ac:dyDescent="0.8">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5.75" customHeight="1" x14ac:dyDescent="0.8">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5.75" customHeight="1" x14ac:dyDescent="0.8">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5.75" customHeight="1" x14ac:dyDescent="0.8">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5.75" customHeight="1" x14ac:dyDescent="0.8">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5.75" customHeight="1" x14ac:dyDescent="0.8">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5.75" customHeight="1" x14ac:dyDescent="0.8">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5.75" customHeight="1" x14ac:dyDescent="0.8">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5.75" customHeight="1" x14ac:dyDescent="0.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5.75" customHeight="1" x14ac:dyDescent="0.8">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5.75" customHeight="1" x14ac:dyDescent="0.8">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5.75" customHeight="1" x14ac:dyDescent="0.8">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5.75" customHeight="1" x14ac:dyDescent="0.8">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5.75" customHeight="1" x14ac:dyDescent="0.8">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5.75" customHeight="1" x14ac:dyDescent="0.8">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5.75" customHeight="1" x14ac:dyDescent="0.8">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5.75" customHeight="1" x14ac:dyDescent="0.8">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5.75" customHeight="1" x14ac:dyDescent="0.8">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5.75" customHeight="1" x14ac:dyDescent="0.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5.75" customHeight="1" x14ac:dyDescent="0.8">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5.75" customHeight="1" x14ac:dyDescent="0.8">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5.75" customHeight="1" x14ac:dyDescent="0.8">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5.75" customHeight="1" x14ac:dyDescent="0.8">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5.75" customHeight="1" x14ac:dyDescent="0.8">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5.75" customHeight="1" x14ac:dyDescent="0.8">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5.75" customHeight="1" x14ac:dyDescent="0.8">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5.75" customHeight="1" x14ac:dyDescent="0.8">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5.75" customHeight="1" x14ac:dyDescent="0.8">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5.75" customHeight="1" x14ac:dyDescent="0.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5.75" customHeight="1" x14ac:dyDescent="0.8">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5.75" customHeight="1" x14ac:dyDescent="0.8">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5.75" customHeight="1" x14ac:dyDescent="0.8">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5.75" customHeight="1" x14ac:dyDescent="0.8">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5.75" customHeight="1" x14ac:dyDescent="0.8">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5.75" customHeight="1" x14ac:dyDescent="0.8">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5.75" customHeight="1" x14ac:dyDescent="0.8">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5.75" customHeight="1" x14ac:dyDescent="0.8">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5.75" customHeight="1" x14ac:dyDescent="0.8">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5.75" customHeight="1" x14ac:dyDescent="0.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5.75" customHeight="1" x14ac:dyDescent="0.8">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5.75" customHeight="1" x14ac:dyDescent="0.8">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5.75" customHeight="1" x14ac:dyDescent="0.8">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5.75" customHeight="1" x14ac:dyDescent="0.8">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5.75" customHeight="1" x14ac:dyDescent="0.8">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5.75" customHeight="1" x14ac:dyDescent="0.8">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5.75" customHeight="1" x14ac:dyDescent="0.8">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5.75" customHeight="1" x14ac:dyDescent="0.8">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5.75" customHeight="1" x14ac:dyDescent="0.8">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5.75" customHeight="1" x14ac:dyDescent="0.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5.75" customHeight="1" x14ac:dyDescent="0.8">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5.75" customHeight="1" x14ac:dyDescent="0.8">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5.75" customHeight="1" x14ac:dyDescent="0.8">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5.75" customHeight="1" x14ac:dyDescent="0.8">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5.75" customHeight="1" x14ac:dyDescent="0.8">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5.75" customHeight="1" x14ac:dyDescent="0.8">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5.75" customHeight="1" x14ac:dyDescent="0.8">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5.75" customHeight="1" x14ac:dyDescent="0.8">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5.75" customHeight="1" x14ac:dyDescent="0.8">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5.75" customHeight="1" x14ac:dyDescent="0.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5.75" customHeight="1" x14ac:dyDescent="0.8">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5.75" customHeight="1" x14ac:dyDescent="0.8">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5.75" customHeight="1" x14ac:dyDescent="0.8">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5.75" customHeight="1" x14ac:dyDescent="0.8">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5.75" customHeight="1" x14ac:dyDescent="0.8">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5.75" customHeight="1" x14ac:dyDescent="0.8">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5.75" customHeight="1" x14ac:dyDescent="0.8">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5.75" customHeight="1" x14ac:dyDescent="0.8">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5.75" customHeight="1" x14ac:dyDescent="0.8">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5.75" customHeight="1" x14ac:dyDescent="0.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5.75" customHeight="1" x14ac:dyDescent="0.8">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5.75" customHeight="1" x14ac:dyDescent="0.8">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5.75" customHeight="1" x14ac:dyDescent="0.8">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5.75" customHeight="1" x14ac:dyDescent="0.8">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5.75" customHeight="1" x14ac:dyDescent="0.8">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5.75" customHeight="1" x14ac:dyDescent="0.8">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5.75" customHeight="1" x14ac:dyDescent="0.8">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5.75" customHeight="1" x14ac:dyDescent="0.8">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5.75" customHeight="1" x14ac:dyDescent="0.8">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5.75" customHeight="1" x14ac:dyDescent="0.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5.75" customHeight="1" x14ac:dyDescent="0.8">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5.75" customHeight="1" x14ac:dyDescent="0.8">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5.75" customHeight="1" x14ac:dyDescent="0.8">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5.75" customHeight="1" x14ac:dyDescent="0.8">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5.75" customHeight="1" x14ac:dyDescent="0.8">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5.75" customHeight="1" x14ac:dyDescent="0.8">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5.75" customHeight="1" x14ac:dyDescent="0.8">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5.75" customHeight="1" x14ac:dyDescent="0.8">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5.75" customHeight="1" x14ac:dyDescent="0.8">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5.75" customHeight="1" x14ac:dyDescent="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5.75" customHeight="1" x14ac:dyDescent="0.8">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5.75" customHeight="1" x14ac:dyDescent="0.8">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5.75" customHeight="1" x14ac:dyDescent="0.8">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5.75" customHeight="1" x14ac:dyDescent="0.8">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5.75" customHeight="1" x14ac:dyDescent="0.8">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5.75" customHeight="1" x14ac:dyDescent="0.8">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5.75" customHeight="1" x14ac:dyDescent="0.8">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5.75" customHeight="1" x14ac:dyDescent="0.8">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5.75" customHeight="1" x14ac:dyDescent="0.8">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5.75" customHeight="1" x14ac:dyDescent="0.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5.75" customHeight="1" x14ac:dyDescent="0.8">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5.75" customHeight="1" x14ac:dyDescent="0.8">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5.75" customHeight="1" x14ac:dyDescent="0.8">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5.75" customHeight="1" x14ac:dyDescent="0.8">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5.75" customHeight="1" x14ac:dyDescent="0.8">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5.75" customHeight="1" x14ac:dyDescent="0.8">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5.75" customHeight="1" x14ac:dyDescent="0.8">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5.75" customHeight="1" x14ac:dyDescent="0.8">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5.75" customHeight="1" x14ac:dyDescent="0.8">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5.75" customHeight="1" x14ac:dyDescent="0.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5.75" customHeight="1" x14ac:dyDescent="0.8">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5.75" customHeight="1" x14ac:dyDescent="0.8">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5.75" customHeight="1" x14ac:dyDescent="0.8">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5.75" customHeight="1" x14ac:dyDescent="0.8">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5.75" customHeight="1" x14ac:dyDescent="0.8">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5.75" customHeight="1" x14ac:dyDescent="0.8">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5.75" customHeight="1" x14ac:dyDescent="0.8">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5.75" customHeight="1" x14ac:dyDescent="0.8">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5.75" customHeight="1" x14ac:dyDescent="0.8">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5.75" customHeight="1" x14ac:dyDescent="0.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5.75" customHeight="1" x14ac:dyDescent="0.8">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5.75" customHeight="1" x14ac:dyDescent="0.8">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5.75" customHeight="1" x14ac:dyDescent="0.8">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5.75" customHeight="1" x14ac:dyDescent="0.8">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5.75" customHeight="1" x14ac:dyDescent="0.8">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5.75" customHeight="1" x14ac:dyDescent="0.8">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5.75" customHeight="1" x14ac:dyDescent="0.8">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5.75" customHeight="1" x14ac:dyDescent="0.8">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5.75" customHeight="1" x14ac:dyDescent="0.8">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5.75" customHeight="1" x14ac:dyDescent="0.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5.75" customHeight="1" x14ac:dyDescent="0.8">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5.75" customHeight="1" x14ac:dyDescent="0.8">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5.75" customHeight="1" x14ac:dyDescent="0.8">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5.75" customHeight="1" x14ac:dyDescent="0.8">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5.75" customHeight="1" x14ac:dyDescent="0.8">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5.75" customHeight="1" x14ac:dyDescent="0.8">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5.75" customHeight="1" x14ac:dyDescent="0.8">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5.75" customHeight="1" x14ac:dyDescent="0.8">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5.75" customHeight="1" x14ac:dyDescent="0.8">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5.75" customHeight="1" x14ac:dyDescent="0.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5.75" customHeight="1" x14ac:dyDescent="0.8">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5.75" customHeight="1" x14ac:dyDescent="0.8">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5.75" customHeight="1" x14ac:dyDescent="0.8">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5.75" customHeight="1" x14ac:dyDescent="0.8">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5.75" customHeight="1" x14ac:dyDescent="0.8">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5.75" customHeight="1" x14ac:dyDescent="0.8">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5.75" customHeight="1" x14ac:dyDescent="0.8">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5.75" customHeight="1" x14ac:dyDescent="0.8">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5.75" customHeight="1" x14ac:dyDescent="0.8">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5.75" customHeight="1" x14ac:dyDescent="0.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5.75" customHeight="1" x14ac:dyDescent="0.8">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5.75" customHeight="1" x14ac:dyDescent="0.8">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5.75" customHeight="1" x14ac:dyDescent="0.8">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5.75" customHeight="1" x14ac:dyDescent="0.8">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5.75" customHeight="1" x14ac:dyDescent="0.8">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5.75" customHeight="1" x14ac:dyDescent="0.8">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5.75" customHeight="1" x14ac:dyDescent="0.8">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5.75" customHeight="1" x14ac:dyDescent="0.8">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5.75" customHeight="1" x14ac:dyDescent="0.8">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5.75" customHeight="1" x14ac:dyDescent="0.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5.75" customHeight="1" x14ac:dyDescent="0.8">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5.75" customHeight="1" x14ac:dyDescent="0.8">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5.75" customHeight="1" x14ac:dyDescent="0.8">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5.75" customHeight="1" x14ac:dyDescent="0.8">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5.75" customHeight="1" x14ac:dyDescent="0.8">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5.75" customHeight="1" x14ac:dyDescent="0.8">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5.75" customHeight="1" x14ac:dyDescent="0.8">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5.75" customHeight="1" x14ac:dyDescent="0.8">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5.75" customHeight="1" x14ac:dyDescent="0.8">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5.75" customHeight="1" x14ac:dyDescent="0.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5.75" customHeight="1" x14ac:dyDescent="0.8">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5.75" customHeight="1" x14ac:dyDescent="0.8">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5.75" customHeight="1" x14ac:dyDescent="0.8">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5.75" customHeight="1" x14ac:dyDescent="0.8">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5.75" customHeight="1" x14ac:dyDescent="0.8">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5.75" customHeight="1" x14ac:dyDescent="0.8">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5.75" customHeight="1" x14ac:dyDescent="0.8">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5.75" customHeight="1" x14ac:dyDescent="0.8">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5.75" customHeight="1" x14ac:dyDescent="0.8">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5.75" customHeight="1" x14ac:dyDescent="0.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5.75" customHeight="1" x14ac:dyDescent="0.8">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5.75" customHeight="1" x14ac:dyDescent="0.8">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5.75" customHeight="1" x14ac:dyDescent="0.8">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5.75" customHeight="1" x14ac:dyDescent="0.8">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5.75" customHeight="1" x14ac:dyDescent="0.8">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5.75" customHeight="1" x14ac:dyDescent="0.8">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5.75" customHeight="1" x14ac:dyDescent="0.8">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5.75" customHeight="1" x14ac:dyDescent="0.8">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5.75" customHeight="1" x14ac:dyDescent="0.8">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5.75" customHeight="1" x14ac:dyDescent="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5.75" customHeight="1" x14ac:dyDescent="0.8">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5.75" customHeight="1" x14ac:dyDescent="0.8">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5.75" customHeight="1" x14ac:dyDescent="0.8">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5.75" customHeight="1" x14ac:dyDescent="0.8">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5.75" customHeight="1" x14ac:dyDescent="0.8">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5.75" customHeight="1" x14ac:dyDescent="0.8">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5.75" customHeight="1" x14ac:dyDescent="0.8">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5.75" customHeight="1" x14ac:dyDescent="0.8">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5.75" customHeight="1" x14ac:dyDescent="0.8">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5.75" customHeight="1" x14ac:dyDescent="0.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5.75" customHeight="1" x14ac:dyDescent="0.8">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5.75" customHeight="1" x14ac:dyDescent="0.8">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5.75" customHeight="1" x14ac:dyDescent="0.8">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5.75" customHeight="1" x14ac:dyDescent="0.8">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5.75" customHeight="1" x14ac:dyDescent="0.8">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5.75" customHeight="1" x14ac:dyDescent="0.8">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5.75" customHeight="1" x14ac:dyDescent="0.8">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5.75" customHeight="1" x14ac:dyDescent="0.8">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5.75" customHeight="1" x14ac:dyDescent="0.8">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5.75" customHeight="1" x14ac:dyDescent="0.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5.75" customHeight="1" x14ac:dyDescent="0.8">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5.75" customHeight="1" x14ac:dyDescent="0.8">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5.75" customHeight="1" x14ac:dyDescent="0.8">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5.75" customHeight="1" x14ac:dyDescent="0.8">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5.75" customHeight="1" x14ac:dyDescent="0.8">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5.75" customHeight="1" x14ac:dyDescent="0.8">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5.75" customHeight="1" x14ac:dyDescent="0.8">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5.75" customHeight="1" x14ac:dyDescent="0.8">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5.75" customHeight="1" x14ac:dyDescent="0.8">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5.75" customHeight="1" x14ac:dyDescent="0.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5.75" customHeight="1" x14ac:dyDescent="0.8">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5.75" customHeight="1" x14ac:dyDescent="0.8">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5.75" customHeight="1" x14ac:dyDescent="0.8">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5.75" customHeight="1" x14ac:dyDescent="0.8">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5.75" customHeight="1" x14ac:dyDescent="0.8">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5.75" customHeight="1" x14ac:dyDescent="0.8">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5.75" customHeight="1" x14ac:dyDescent="0.8">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5.75" customHeight="1" x14ac:dyDescent="0.8">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5.75" customHeight="1" x14ac:dyDescent="0.8">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5.75" customHeight="1" x14ac:dyDescent="0.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5.75" customHeight="1" x14ac:dyDescent="0.8">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5.75" customHeight="1" x14ac:dyDescent="0.8">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5.75" customHeight="1" x14ac:dyDescent="0.8">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5.75" customHeight="1" x14ac:dyDescent="0.8">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5.75" customHeight="1" x14ac:dyDescent="0.8">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5.75" customHeight="1" x14ac:dyDescent="0.8">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5.75" customHeight="1" x14ac:dyDescent="0.8">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5.75" customHeight="1" x14ac:dyDescent="0.8">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5.75" customHeight="1" x14ac:dyDescent="0.8">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5.75" customHeight="1" x14ac:dyDescent="0.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5.75" customHeight="1" x14ac:dyDescent="0.8">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5.75" customHeight="1" x14ac:dyDescent="0.8">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5.75" customHeight="1" x14ac:dyDescent="0.8">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5.75" customHeight="1" x14ac:dyDescent="0.8">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5.75" customHeight="1" x14ac:dyDescent="0.8">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5.75" customHeight="1" x14ac:dyDescent="0.8">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5.75" customHeight="1" x14ac:dyDescent="0.8">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5.75" customHeight="1" x14ac:dyDescent="0.8">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5.75" customHeight="1" x14ac:dyDescent="0.8">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5.75" customHeight="1" x14ac:dyDescent="0.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5.75" customHeight="1" x14ac:dyDescent="0.8">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5.75" customHeight="1" x14ac:dyDescent="0.8">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5.75" customHeight="1" x14ac:dyDescent="0.8">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5.75" customHeight="1" x14ac:dyDescent="0.8">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5.75" customHeight="1" x14ac:dyDescent="0.8">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5.75" customHeight="1" x14ac:dyDescent="0.8">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5.75" customHeight="1" x14ac:dyDescent="0.8">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5.75" customHeight="1" x14ac:dyDescent="0.8">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5.75" customHeight="1" x14ac:dyDescent="0.8">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5.75" customHeight="1" x14ac:dyDescent="0.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5.75" customHeight="1" x14ac:dyDescent="0.8">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5.75" customHeight="1" x14ac:dyDescent="0.8">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5.75" customHeight="1" x14ac:dyDescent="0.8">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5.75" customHeight="1" x14ac:dyDescent="0.8">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5.75" customHeight="1" x14ac:dyDescent="0.8">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5.75" customHeight="1" x14ac:dyDescent="0.8">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5.75" customHeight="1" x14ac:dyDescent="0.8">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5.75" customHeight="1" x14ac:dyDescent="0.8">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5.75" customHeight="1" x14ac:dyDescent="0.8">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5.75" customHeight="1" x14ac:dyDescent="0.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5.75" customHeight="1" x14ac:dyDescent="0.8">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5.75" customHeight="1" x14ac:dyDescent="0.8">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5.75" customHeight="1" x14ac:dyDescent="0.8">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5.75" customHeight="1" x14ac:dyDescent="0.8">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5.75" customHeight="1" x14ac:dyDescent="0.8">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5.75" customHeight="1" x14ac:dyDescent="0.8">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5.75" customHeight="1" x14ac:dyDescent="0.8">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5.75" customHeight="1" x14ac:dyDescent="0.8">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5.75" customHeight="1" x14ac:dyDescent="0.8">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5.75" customHeight="1" x14ac:dyDescent="0.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5.75" customHeight="1" x14ac:dyDescent="0.8">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5.75" customHeight="1" x14ac:dyDescent="0.8">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5.75" customHeight="1" x14ac:dyDescent="0.8">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5.75" customHeight="1" x14ac:dyDescent="0.8">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5.75" customHeight="1" x14ac:dyDescent="0.8">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5.75" customHeight="1" x14ac:dyDescent="0.8">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5.75" customHeight="1" x14ac:dyDescent="0.8">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5.75" customHeight="1" x14ac:dyDescent="0.8">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5.75" customHeight="1" x14ac:dyDescent="0.8">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5.75" customHeight="1" x14ac:dyDescent="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5.75" customHeight="1" x14ac:dyDescent="0.8">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5.75" customHeight="1" x14ac:dyDescent="0.8">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5.75" customHeight="1" x14ac:dyDescent="0.8">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5.75" customHeight="1" x14ac:dyDescent="0.8">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5.75" customHeight="1" x14ac:dyDescent="0.8">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5.75" customHeight="1" x14ac:dyDescent="0.8">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5.75" customHeight="1" x14ac:dyDescent="0.8">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5.75" customHeight="1" x14ac:dyDescent="0.8">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5.75" customHeight="1" x14ac:dyDescent="0.8">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5.75" customHeight="1" x14ac:dyDescent="0.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5.75" customHeight="1" x14ac:dyDescent="0.8">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5.75" customHeight="1" x14ac:dyDescent="0.8">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5.75" customHeight="1" x14ac:dyDescent="0.8">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5.75" customHeight="1" x14ac:dyDescent="0.8">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5.75" customHeight="1" x14ac:dyDescent="0.8">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5.75" customHeight="1" x14ac:dyDescent="0.8">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5.75" customHeight="1" x14ac:dyDescent="0.8">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5.75" customHeight="1" x14ac:dyDescent="0.8">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5.75" customHeight="1" x14ac:dyDescent="0.8">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5.75" customHeight="1" x14ac:dyDescent="0.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5.75" customHeight="1" x14ac:dyDescent="0.8">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5.75" customHeight="1" x14ac:dyDescent="0.8">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5.75" customHeight="1" x14ac:dyDescent="0.8">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5.75" customHeight="1" x14ac:dyDescent="0.8">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5.75" customHeight="1" x14ac:dyDescent="0.8">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5.75" customHeight="1" x14ac:dyDescent="0.8">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5.75" customHeight="1" x14ac:dyDescent="0.8">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5.75" customHeight="1" x14ac:dyDescent="0.8">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5.75" customHeight="1" x14ac:dyDescent="0.8">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5.75" customHeight="1" x14ac:dyDescent="0.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5.75" customHeight="1" x14ac:dyDescent="0.8">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5.75" customHeight="1" x14ac:dyDescent="0.8">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5.75" customHeight="1" x14ac:dyDescent="0.8">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5.75" customHeight="1" x14ac:dyDescent="0.8">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5.75" customHeight="1" x14ac:dyDescent="0.8">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5.75" customHeight="1" x14ac:dyDescent="0.8">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5.75" customHeight="1" x14ac:dyDescent="0.8">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5.75" customHeight="1" x14ac:dyDescent="0.8">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5.75" customHeight="1" x14ac:dyDescent="0.8">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5.75" customHeight="1" x14ac:dyDescent="0.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5.75" customHeight="1" x14ac:dyDescent="0.8">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5.75" customHeight="1" x14ac:dyDescent="0.8">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5.75" customHeight="1" x14ac:dyDescent="0.8">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5.75" customHeight="1" x14ac:dyDescent="0.8">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5.75" customHeight="1" x14ac:dyDescent="0.8">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5.75" customHeight="1" x14ac:dyDescent="0.8">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5.75" customHeight="1" x14ac:dyDescent="0.8">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5.75" customHeight="1" x14ac:dyDescent="0.8">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5.75" customHeight="1" x14ac:dyDescent="0.8">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5.75" customHeight="1" x14ac:dyDescent="0.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5.75" customHeight="1" x14ac:dyDescent="0.8">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5.75" customHeight="1" x14ac:dyDescent="0.8">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5.75" customHeight="1" x14ac:dyDescent="0.8">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5.75" customHeight="1" x14ac:dyDescent="0.8">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5.75" customHeight="1" x14ac:dyDescent="0.8">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5.75" customHeight="1" x14ac:dyDescent="0.8">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5.75" customHeight="1" x14ac:dyDescent="0.8">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5.75" customHeight="1" x14ac:dyDescent="0.8">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5.75" customHeight="1" x14ac:dyDescent="0.8">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5.75" customHeight="1" x14ac:dyDescent="0.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5.75" customHeight="1" x14ac:dyDescent="0.8">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5.75" customHeight="1" x14ac:dyDescent="0.8">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5.75" customHeight="1" x14ac:dyDescent="0.8">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5.75" customHeight="1" x14ac:dyDescent="0.8">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5.75" customHeight="1" x14ac:dyDescent="0.8">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5.75" customHeight="1" x14ac:dyDescent="0.8">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5.75" customHeight="1" x14ac:dyDescent="0.8">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5.75" customHeight="1" x14ac:dyDescent="0.8">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5.75" customHeight="1" x14ac:dyDescent="0.8">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5.75" customHeight="1" x14ac:dyDescent="0.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5.75" customHeight="1" x14ac:dyDescent="0.8">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5.75" customHeight="1" x14ac:dyDescent="0.8">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5.75" customHeight="1" x14ac:dyDescent="0.8">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5.75" customHeight="1" x14ac:dyDescent="0.8">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5.75" customHeight="1" x14ac:dyDescent="0.8">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5.75" customHeight="1" x14ac:dyDescent="0.8">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5.75" customHeight="1" x14ac:dyDescent="0.8">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5.75" customHeight="1" x14ac:dyDescent="0.8">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5.75" customHeight="1" x14ac:dyDescent="0.8">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5.75" customHeight="1" x14ac:dyDescent="0.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5.75" customHeight="1" x14ac:dyDescent="0.8">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5.75" customHeight="1" x14ac:dyDescent="0.8">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5.75" customHeight="1" x14ac:dyDescent="0.8">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5.75" customHeight="1" x14ac:dyDescent="0.8">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5.75" customHeight="1" x14ac:dyDescent="0.8">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5.75" customHeight="1" x14ac:dyDescent="0.8">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5.75" customHeight="1" x14ac:dyDescent="0.8">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5.75" customHeight="1" x14ac:dyDescent="0.8">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5.75" customHeight="1" x14ac:dyDescent="0.8">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5.75" customHeight="1" x14ac:dyDescent="0.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5.75" customHeight="1" x14ac:dyDescent="0.8">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5.75" customHeight="1" x14ac:dyDescent="0.8">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5.75" customHeight="1" x14ac:dyDescent="0.8">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5.75" customHeight="1" x14ac:dyDescent="0.8">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5.75" customHeight="1" x14ac:dyDescent="0.8">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5.75" customHeight="1" x14ac:dyDescent="0.8">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5.75" customHeight="1" x14ac:dyDescent="0.8">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5.75" customHeight="1" x14ac:dyDescent="0.8">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5.75" customHeight="1" x14ac:dyDescent="0.8">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5.75" customHeight="1" x14ac:dyDescent="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5.75" customHeight="1" x14ac:dyDescent="0.8">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5.75" customHeight="1" x14ac:dyDescent="0.8">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5.75" customHeight="1" x14ac:dyDescent="0.8">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5.75" customHeight="1" x14ac:dyDescent="0.8">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5.75" customHeight="1" x14ac:dyDescent="0.8">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5.75" customHeight="1" x14ac:dyDescent="0.8">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5.75" customHeight="1" x14ac:dyDescent="0.8">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5.75" customHeight="1" x14ac:dyDescent="0.8">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5.75" customHeight="1" x14ac:dyDescent="0.8">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5.75" customHeight="1" x14ac:dyDescent="0.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5.75" customHeight="1" x14ac:dyDescent="0.8">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5.75" customHeight="1" x14ac:dyDescent="0.8">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5.75" customHeight="1" x14ac:dyDescent="0.8">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5.75" customHeight="1" x14ac:dyDescent="0.8">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5.75" customHeight="1" x14ac:dyDescent="0.8">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5.75" customHeight="1" x14ac:dyDescent="0.8">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5.75" customHeight="1" x14ac:dyDescent="0.8">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5.75" customHeight="1" x14ac:dyDescent="0.8">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5.75" customHeight="1" x14ac:dyDescent="0.8">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5.75" customHeight="1" x14ac:dyDescent="0.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5.75" customHeight="1" x14ac:dyDescent="0.8">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5.75" customHeight="1" x14ac:dyDescent="0.8">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5.75" customHeight="1" x14ac:dyDescent="0.8">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5.75" customHeight="1" x14ac:dyDescent="0.8">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5.75" customHeight="1" x14ac:dyDescent="0.8">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5.75" customHeight="1" x14ac:dyDescent="0.8">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5.75" customHeight="1" x14ac:dyDescent="0.8">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5.75" customHeight="1" x14ac:dyDescent="0.8">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5.75" customHeight="1" x14ac:dyDescent="0.8">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5.75" customHeight="1" x14ac:dyDescent="0.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5.75" customHeight="1" x14ac:dyDescent="0.8">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5.75" customHeight="1" x14ac:dyDescent="0.8">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5.75" customHeight="1" x14ac:dyDescent="0.8">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5.75" customHeight="1" x14ac:dyDescent="0.8">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5.75" customHeight="1" x14ac:dyDescent="0.8">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5.75" customHeight="1" x14ac:dyDescent="0.8">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5.75" customHeight="1" x14ac:dyDescent="0.8">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5.75" customHeight="1" x14ac:dyDescent="0.8">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5.75" customHeight="1" x14ac:dyDescent="0.8">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5.75" customHeight="1" x14ac:dyDescent="0.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5.75" customHeight="1" x14ac:dyDescent="0.8">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5.75" customHeight="1" x14ac:dyDescent="0.8">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5.75" customHeight="1" x14ac:dyDescent="0.8">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5.75" customHeight="1" x14ac:dyDescent="0.8">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5.75" customHeight="1" x14ac:dyDescent="0.8">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5.75" customHeight="1" x14ac:dyDescent="0.8">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5.75" customHeight="1" x14ac:dyDescent="0.8">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5.75" customHeight="1" x14ac:dyDescent="0.8">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5.75" customHeight="1" x14ac:dyDescent="0.8">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5.75" customHeight="1" x14ac:dyDescent="0.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5.75" customHeight="1" x14ac:dyDescent="0.8">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5.75" customHeight="1" x14ac:dyDescent="0.8">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5.75" customHeight="1" x14ac:dyDescent="0.8">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5.75" customHeight="1" x14ac:dyDescent="0.8">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5.75" customHeight="1" x14ac:dyDescent="0.8">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5.75" customHeight="1" x14ac:dyDescent="0.8">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5.75" customHeight="1" x14ac:dyDescent="0.8">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5.75" customHeight="1" x14ac:dyDescent="0.8">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5.75" customHeight="1" x14ac:dyDescent="0.8">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5.75" customHeight="1" x14ac:dyDescent="0.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5.75" customHeight="1" x14ac:dyDescent="0.8">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5.75" customHeight="1" x14ac:dyDescent="0.8">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5.75" customHeight="1" x14ac:dyDescent="0.8">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5.75" customHeight="1" x14ac:dyDescent="0.8">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5.75" customHeight="1" x14ac:dyDescent="0.8">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5.75" customHeight="1" x14ac:dyDescent="0.8">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5.75" customHeight="1" x14ac:dyDescent="0.8">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5.75" customHeight="1" x14ac:dyDescent="0.8">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5.75" customHeight="1" x14ac:dyDescent="0.8">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5.75" customHeight="1" x14ac:dyDescent="0.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5.75" customHeight="1" x14ac:dyDescent="0.8">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5.75" customHeight="1" x14ac:dyDescent="0.8">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5.75" customHeight="1" x14ac:dyDescent="0.8">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5.75" customHeight="1" x14ac:dyDescent="0.8">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5.75" customHeight="1" x14ac:dyDescent="0.8">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5.75" customHeight="1" x14ac:dyDescent="0.8">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5.75" customHeight="1" x14ac:dyDescent="0.8">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5.75" customHeight="1" x14ac:dyDescent="0.8">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5.75" customHeight="1" x14ac:dyDescent="0.8">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5.75" customHeight="1" x14ac:dyDescent="0.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5.75" customHeight="1" x14ac:dyDescent="0.8">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5.75" customHeight="1" x14ac:dyDescent="0.8">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5.75" customHeight="1" x14ac:dyDescent="0.8">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5.75" customHeight="1" x14ac:dyDescent="0.8">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15.75" customHeight="1" x14ac:dyDescent="0.8">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15.75" customHeight="1" x14ac:dyDescent="0.8">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15.75" customHeight="1" x14ac:dyDescent="0.8">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15.75" customHeight="1" x14ac:dyDescent="0.8">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15.75" customHeight="1" x14ac:dyDescent="0.8">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15.75" customHeight="1" x14ac:dyDescent="0.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15.75" customHeight="1" x14ac:dyDescent="0.8">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1:26" ht="15.75" customHeight="1" x14ac:dyDescent="0.8">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6D7"/>
  </sheetPr>
  <dimension ref="A1:B1000"/>
  <sheetViews>
    <sheetView workbookViewId="0">
      <pane ySplit="1" topLeftCell="A2" activePane="bottomLeft" state="frozen"/>
      <selection pane="bottomLeft" activeCell="B3" sqref="B3"/>
    </sheetView>
  </sheetViews>
  <sheetFormatPr defaultColWidth="14.40625" defaultRowHeight="15" customHeight="1" x14ac:dyDescent="0.75"/>
  <cols>
    <col min="1" max="1" width="30.54296875" customWidth="1"/>
    <col min="2" max="2" width="37.86328125" customWidth="1"/>
    <col min="3" max="26" width="8.6796875" customWidth="1"/>
  </cols>
  <sheetData>
    <row r="1" spans="1:2" ht="14.75" x14ac:dyDescent="0.75">
      <c r="A1" s="22" t="s">
        <v>1</v>
      </c>
      <c r="B1" s="23" t="s">
        <v>8</v>
      </c>
    </row>
    <row r="2" spans="1:2" ht="14.75" x14ac:dyDescent="0.75">
      <c r="A2" s="24" t="s">
        <v>815</v>
      </c>
      <c r="B2" s="25" t="s">
        <v>1056</v>
      </c>
    </row>
    <row r="3" spans="1:2" ht="14.75" x14ac:dyDescent="0.75">
      <c r="A3" s="24" t="s">
        <v>298</v>
      </c>
      <c r="B3" s="25" t="s">
        <v>1056</v>
      </c>
    </row>
    <row r="4" spans="1:2" ht="14.75" x14ac:dyDescent="0.75">
      <c r="A4" s="24" t="s">
        <v>300</v>
      </c>
      <c r="B4" s="25" t="s">
        <v>1056</v>
      </c>
    </row>
    <row r="5" spans="1:2" ht="14.75" x14ac:dyDescent="0.75">
      <c r="A5" s="24" t="s">
        <v>302</v>
      </c>
      <c r="B5" s="25" t="s">
        <v>1056</v>
      </c>
    </row>
    <row r="6" spans="1:2" ht="14.75" x14ac:dyDescent="0.75">
      <c r="A6" s="24" t="s">
        <v>352</v>
      </c>
      <c r="B6" s="25" t="s">
        <v>1056</v>
      </c>
    </row>
    <row r="7" spans="1:2" ht="14.75" x14ac:dyDescent="0.75">
      <c r="A7" s="24" t="s">
        <v>365</v>
      </c>
      <c r="B7" s="25" t="s">
        <v>1056</v>
      </c>
    </row>
    <row r="8" spans="1:2" ht="14.75" x14ac:dyDescent="0.75">
      <c r="A8" s="24" t="s">
        <v>827</v>
      </c>
      <c r="B8" s="25" t="s">
        <v>1056</v>
      </c>
    </row>
    <row r="9" spans="1:2" ht="29.5" x14ac:dyDescent="0.75">
      <c r="A9" s="24" t="s">
        <v>828</v>
      </c>
      <c r="B9" s="25" t="s">
        <v>1056</v>
      </c>
    </row>
    <row r="10" spans="1:2" ht="14.75" x14ac:dyDescent="0.75">
      <c r="A10" s="24" t="s">
        <v>836</v>
      </c>
      <c r="B10" s="25" t="s">
        <v>1056</v>
      </c>
    </row>
    <row r="11" spans="1:2" ht="29.5" x14ac:dyDescent="0.75">
      <c r="A11" s="24" t="s">
        <v>868</v>
      </c>
      <c r="B11" s="25" t="s">
        <v>1056</v>
      </c>
    </row>
    <row r="12" spans="1:2" ht="14.75" x14ac:dyDescent="0.75">
      <c r="A12" s="24" t="s">
        <v>1070</v>
      </c>
      <c r="B12" s="25" t="s">
        <v>1056</v>
      </c>
    </row>
    <row r="13" spans="1:2" ht="14.75" x14ac:dyDescent="0.75">
      <c r="A13" s="24" t="s">
        <v>326</v>
      </c>
      <c r="B13" s="25" t="s">
        <v>1056</v>
      </c>
    </row>
    <row r="14" spans="1:2" ht="14.75" x14ac:dyDescent="0.75">
      <c r="A14" s="24" t="s">
        <v>437</v>
      </c>
      <c r="B14" s="25" t="s">
        <v>1056</v>
      </c>
    </row>
    <row r="15" spans="1:2" ht="14.75" x14ac:dyDescent="0.75">
      <c r="A15" s="24" t="s">
        <v>821</v>
      </c>
      <c r="B15" s="25" t="s">
        <v>1056</v>
      </c>
    </row>
    <row r="16" spans="1:2" ht="29.5" x14ac:dyDescent="0.75">
      <c r="A16" s="24" t="s">
        <v>826</v>
      </c>
      <c r="B16" s="25" t="s">
        <v>1056</v>
      </c>
    </row>
    <row r="17" spans="1:2" ht="14.75" x14ac:dyDescent="0.75">
      <c r="A17" s="24" t="s">
        <v>339</v>
      </c>
      <c r="B17" s="25" t="s">
        <v>1056</v>
      </c>
    </row>
    <row r="18" spans="1:2" ht="14.75" x14ac:dyDescent="0.75">
      <c r="A18" s="24" t="s">
        <v>442</v>
      </c>
      <c r="B18" s="25" t="s">
        <v>1056</v>
      </c>
    </row>
    <row r="19" spans="1:2" ht="14.75" x14ac:dyDescent="0.75">
      <c r="A19" s="24" t="s">
        <v>830</v>
      </c>
      <c r="B19" s="25" t="s">
        <v>1056</v>
      </c>
    </row>
    <row r="20" spans="1:2" ht="14.75" x14ac:dyDescent="0.75">
      <c r="A20" s="24" t="s">
        <v>91</v>
      </c>
      <c r="B20" s="25" t="s">
        <v>1056</v>
      </c>
    </row>
    <row r="21" spans="1:2" ht="15.75" customHeight="1" x14ac:dyDescent="0.75">
      <c r="A21" s="24" t="s">
        <v>358</v>
      </c>
      <c r="B21" s="25" t="s">
        <v>1056</v>
      </c>
    </row>
    <row r="22" spans="1:2" ht="15.75" customHeight="1" x14ac:dyDescent="0.75">
      <c r="A22" s="24" t="s">
        <v>445</v>
      </c>
      <c r="B22" s="25" t="s">
        <v>1056</v>
      </c>
    </row>
    <row r="23" spans="1:2" ht="15.75" customHeight="1" x14ac:dyDescent="0.75">
      <c r="A23" s="24" t="s">
        <v>841</v>
      </c>
      <c r="B23" s="25" t="s">
        <v>1056</v>
      </c>
    </row>
    <row r="24" spans="1:2" ht="15.75" customHeight="1" x14ac:dyDescent="0.75">
      <c r="A24" s="24" t="s">
        <v>367</v>
      </c>
      <c r="B24" s="25" t="s">
        <v>1056</v>
      </c>
    </row>
    <row r="25" spans="1:2" ht="15.75" customHeight="1" x14ac:dyDescent="0.75">
      <c r="A25" s="24" t="s">
        <v>369</v>
      </c>
      <c r="B25" s="25" t="s">
        <v>1056</v>
      </c>
    </row>
    <row r="26" spans="1:2" ht="15.75" customHeight="1" x14ac:dyDescent="0.75">
      <c r="A26" s="24" t="s">
        <v>1016</v>
      </c>
      <c r="B26" s="25" t="s">
        <v>1056</v>
      </c>
    </row>
    <row r="27" spans="1:2" ht="15.75" customHeight="1" x14ac:dyDescent="0.75">
      <c r="A27" s="24" t="s">
        <v>373</v>
      </c>
      <c r="B27" s="25" t="s">
        <v>1056</v>
      </c>
    </row>
    <row r="28" spans="1:2" ht="15.75" customHeight="1" x14ac:dyDescent="0.75">
      <c r="A28" s="24" t="s">
        <v>395</v>
      </c>
      <c r="B28" s="25" t="s">
        <v>1056</v>
      </c>
    </row>
    <row r="29" spans="1:2" ht="15.75" customHeight="1" x14ac:dyDescent="0.75">
      <c r="A29" s="24" t="s">
        <v>405</v>
      </c>
      <c r="B29" s="25" t="s">
        <v>1056</v>
      </c>
    </row>
    <row r="30" spans="1:2" ht="15.75" customHeight="1" x14ac:dyDescent="0.75">
      <c r="A30" s="24" t="s">
        <v>294</v>
      </c>
      <c r="B30" s="25" t="s">
        <v>1056</v>
      </c>
    </row>
    <row r="31" spans="1:2" ht="15.75" customHeight="1" x14ac:dyDescent="0.75">
      <c r="A31" s="24" t="s">
        <v>831</v>
      </c>
      <c r="B31" s="25" t="s">
        <v>1056</v>
      </c>
    </row>
    <row r="32" spans="1:2" ht="15.75" customHeight="1" x14ac:dyDescent="0.75">
      <c r="A32" s="24" t="s">
        <v>128</v>
      </c>
      <c r="B32" s="25" t="s">
        <v>1056</v>
      </c>
    </row>
    <row r="33" spans="1:2" ht="15.75" customHeight="1" x14ac:dyDescent="0.75">
      <c r="A33" s="24" t="s">
        <v>520</v>
      </c>
      <c r="B33" s="25" t="s">
        <v>1056</v>
      </c>
    </row>
    <row r="34" spans="1:2" ht="15.75" customHeight="1" x14ac:dyDescent="0.75">
      <c r="A34" s="24" t="s">
        <v>855</v>
      </c>
      <c r="B34" t="s">
        <v>1057</v>
      </c>
    </row>
    <row r="35" spans="1:2" ht="15.75" customHeight="1" x14ac:dyDescent="0.75">
      <c r="A35" s="24" t="s">
        <v>22</v>
      </c>
      <c r="B35" t="s">
        <v>1057</v>
      </c>
    </row>
    <row r="36" spans="1:2" ht="15.75" customHeight="1" x14ac:dyDescent="0.75">
      <c r="A36" s="24" t="s">
        <v>799</v>
      </c>
      <c r="B36" t="s">
        <v>1057</v>
      </c>
    </row>
    <row r="37" spans="1:2" ht="15.75" customHeight="1" x14ac:dyDescent="0.75">
      <c r="A37" s="24" t="s">
        <v>1033</v>
      </c>
      <c r="B37" t="s">
        <v>1057</v>
      </c>
    </row>
    <row r="38" spans="1:2" ht="15.75" customHeight="1" x14ac:dyDescent="0.75">
      <c r="A38" s="24" t="s">
        <v>410</v>
      </c>
      <c r="B38" t="s">
        <v>1057</v>
      </c>
    </row>
    <row r="39" spans="1:2" ht="15.75" customHeight="1" x14ac:dyDescent="0.75">
      <c r="A39" s="24" t="s">
        <v>747</v>
      </c>
      <c r="B39" t="s">
        <v>1057</v>
      </c>
    </row>
    <row r="40" spans="1:2" ht="15.75" customHeight="1" x14ac:dyDescent="0.75">
      <c r="A40" s="24" t="s">
        <v>82</v>
      </c>
      <c r="B40" t="s">
        <v>1057</v>
      </c>
    </row>
    <row r="41" spans="1:2" ht="15.75" customHeight="1" x14ac:dyDescent="0.75">
      <c r="A41" s="24" t="s">
        <v>25</v>
      </c>
      <c r="B41" t="s">
        <v>1057</v>
      </c>
    </row>
    <row r="42" spans="1:2" ht="15.75" customHeight="1" x14ac:dyDescent="0.75">
      <c r="A42" s="24" t="s">
        <v>26</v>
      </c>
      <c r="B42" t="s">
        <v>1057</v>
      </c>
    </row>
    <row r="43" spans="1:2" ht="15.75" customHeight="1" x14ac:dyDescent="0.75">
      <c r="A43" s="24" t="s">
        <v>898</v>
      </c>
      <c r="B43" t="s">
        <v>1057</v>
      </c>
    </row>
    <row r="44" spans="1:2" ht="15.75" customHeight="1" x14ac:dyDescent="0.75">
      <c r="A44" s="24" t="s">
        <v>900</v>
      </c>
      <c r="B44" t="s">
        <v>1057</v>
      </c>
    </row>
    <row r="45" spans="1:2" ht="15.75" customHeight="1" x14ac:dyDescent="0.75">
      <c r="A45" s="24" t="s">
        <v>818</v>
      </c>
      <c r="B45" t="s">
        <v>1057</v>
      </c>
    </row>
    <row r="46" spans="1:2" ht="15.75" customHeight="1" x14ac:dyDescent="0.75">
      <c r="A46" s="24" t="s">
        <v>83</v>
      </c>
      <c r="B46" t="s">
        <v>1057</v>
      </c>
    </row>
    <row r="47" spans="1:2" ht="15.75" customHeight="1" x14ac:dyDescent="0.75">
      <c r="A47" s="24" t="s">
        <v>850</v>
      </c>
      <c r="B47" t="s">
        <v>1057</v>
      </c>
    </row>
    <row r="48" spans="1:2" ht="15.75" customHeight="1" x14ac:dyDescent="0.75">
      <c r="A48" s="24" t="s">
        <v>31</v>
      </c>
      <c r="B48" t="s">
        <v>1057</v>
      </c>
    </row>
    <row r="49" spans="1:2" ht="15.75" customHeight="1" x14ac:dyDescent="0.75">
      <c r="A49" s="24" t="s">
        <v>334</v>
      </c>
      <c r="B49" t="s">
        <v>1057</v>
      </c>
    </row>
    <row r="50" spans="1:2" ht="15.75" customHeight="1" x14ac:dyDescent="0.75">
      <c r="A50" s="24" t="s">
        <v>753</v>
      </c>
      <c r="B50" t="s">
        <v>1057</v>
      </c>
    </row>
    <row r="51" spans="1:2" ht="15.75" customHeight="1" x14ac:dyDescent="0.75">
      <c r="A51" s="24" t="s">
        <v>33</v>
      </c>
      <c r="B51" t="s">
        <v>1057</v>
      </c>
    </row>
    <row r="52" spans="1:2" ht="15.75" customHeight="1" x14ac:dyDescent="0.75">
      <c r="A52" s="24" t="s">
        <v>43</v>
      </c>
      <c r="B52" t="s">
        <v>1057</v>
      </c>
    </row>
    <row r="53" spans="1:2" ht="15.75" customHeight="1" x14ac:dyDescent="0.75">
      <c r="A53" s="24" t="s">
        <v>44</v>
      </c>
      <c r="B53" t="s">
        <v>1057</v>
      </c>
    </row>
    <row r="54" spans="1:2" ht="15.75" customHeight="1" x14ac:dyDescent="0.75">
      <c r="A54" s="24" t="s">
        <v>45</v>
      </c>
      <c r="B54" t="s">
        <v>1057</v>
      </c>
    </row>
    <row r="55" spans="1:2" ht="15.75" customHeight="1" x14ac:dyDescent="0.75">
      <c r="A55" s="24" t="s">
        <v>199</v>
      </c>
      <c r="B55" t="s">
        <v>1057</v>
      </c>
    </row>
    <row r="56" spans="1:2" ht="15.75" customHeight="1" x14ac:dyDescent="0.75">
      <c r="A56" s="24" t="s">
        <v>200</v>
      </c>
      <c r="B56" t="s">
        <v>1057</v>
      </c>
    </row>
    <row r="57" spans="1:2" ht="15.75" customHeight="1" x14ac:dyDescent="0.75">
      <c r="A57" s="24" t="s">
        <v>47</v>
      </c>
      <c r="B57" t="s">
        <v>1057</v>
      </c>
    </row>
    <row r="58" spans="1:2" ht="15.75" customHeight="1" x14ac:dyDescent="0.75">
      <c r="A58" s="24" t="s">
        <v>49</v>
      </c>
      <c r="B58" t="s">
        <v>1057</v>
      </c>
    </row>
    <row r="59" spans="1:2" ht="15.75" customHeight="1" x14ac:dyDescent="0.75">
      <c r="A59" s="24" t="s">
        <v>52</v>
      </c>
      <c r="B59" t="s">
        <v>1057</v>
      </c>
    </row>
    <row r="60" spans="1:2" ht="15.75" customHeight="1" x14ac:dyDescent="0.75">
      <c r="A60" s="24" t="s">
        <v>357</v>
      </c>
      <c r="B60" t="s">
        <v>1057</v>
      </c>
    </row>
    <row r="61" spans="1:2" ht="15.75" customHeight="1" x14ac:dyDescent="0.75">
      <c r="A61" s="24" t="s">
        <v>53</v>
      </c>
      <c r="B61" t="s">
        <v>1057</v>
      </c>
    </row>
    <row r="62" spans="1:2" ht="15.75" customHeight="1" x14ac:dyDescent="0.75">
      <c r="A62" s="24" t="s">
        <v>54</v>
      </c>
      <c r="B62" t="s">
        <v>1057</v>
      </c>
    </row>
    <row r="63" spans="1:2" ht="15.75" customHeight="1" x14ac:dyDescent="0.75">
      <c r="A63" s="24" t="s">
        <v>839</v>
      </c>
      <c r="B63" t="s">
        <v>1057</v>
      </c>
    </row>
    <row r="64" spans="1:2" ht="15.75" customHeight="1" x14ac:dyDescent="0.75">
      <c r="A64" s="24" t="s">
        <v>1013</v>
      </c>
      <c r="B64" t="s">
        <v>1057</v>
      </c>
    </row>
    <row r="65" spans="1:2" ht="15.75" customHeight="1" x14ac:dyDescent="0.75">
      <c r="A65" s="24" t="s">
        <v>225</v>
      </c>
      <c r="B65" t="s">
        <v>1057</v>
      </c>
    </row>
    <row r="66" spans="1:2" ht="15.75" customHeight="1" x14ac:dyDescent="0.75">
      <c r="A66" s="24" t="s">
        <v>226</v>
      </c>
      <c r="B66" t="s">
        <v>1057</v>
      </c>
    </row>
    <row r="67" spans="1:2" ht="15.75" customHeight="1" x14ac:dyDescent="0.75">
      <c r="A67" s="24" t="s">
        <v>233</v>
      </c>
      <c r="B67" t="s">
        <v>1057</v>
      </c>
    </row>
    <row r="68" spans="1:2" ht="15.75" customHeight="1" x14ac:dyDescent="0.75">
      <c r="A68" s="24" t="s">
        <v>372</v>
      </c>
      <c r="B68" t="s">
        <v>1057</v>
      </c>
    </row>
    <row r="69" spans="1:2" ht="15.75" customHeight="1" x14ac:dyDescent="0.75">
      <c r="A69" s="24" t="s">
        <v>778</v>
      </c>
      <c r="B69" t="s">
        <v>1057</v>
      </c>
    </row>
    <row r="70" spans="1:2" ht="15.75" customHeight="1" x14ac:dyDescent="0.75">
      <c r="A70" s="24" t="s">
        <v>956</v>
      </c>
      <c r="B70" t="s">
        <v>1057</v>
      </c>
    </row>
    <row r="71" spans="1:2" ht="15.75" customHeight="1" x14ac:dyDescent="0.75">
      <c r="A71" s="24" t="s">
        <v>64</v>
      </c>
      <c r="B71" t="s">
        <v>1057</v>
      </c>
    </row>
    <row r="72" spans="1:2" ht="15.75" customHeight="1" x14ac:dyDescent="0.75">
      <c r="A72" s="24" t="s">
        <v>697</v>
      </c>
      <c r="B72" t="s">
        <v>1057</v>
      </c>
    </row>
    <row r="73" spans="1:2" ht="15.75" customHeight="1" x14ac:dyDescent="0.75">
      <c r="A73" s="24" t="s">
        <v>114</v>
      </c>
      <c r="B73" t="s">
        <v>1057</v>
      </c>
    </row>
    <row r="74" spans="1:2" ht="15.75" customHeight="1" x14ac:dyDescent="0.75">
      <c r="A74" s="24" t="s">
        <v>288</v>
      </c>
      <c r="B74" s="25" t="s">
        <v>1058</v>
      </c>
    </row>
    <row r="75" spans="1:2" ht="15.75" customHeight="1" x14ac:dyDescent="0.75">
      <c r="A75" s="24" t="s">
        <v>318</v>
      </c>
      <c r="B75" s="25" t="s">
        <v>1058</v>
      </c>
    </row>
    <row r="76" spans="1:2" ht="15.75" customHeight="1" x14ac:dyDescent="0.75">
      <c r="A76" s="24" t="s">
        <v>27</v>
      </c>
      <c r="B76" s="25" t="s">
        <v>1058</v>
      </c>
    </row>
    <row r="77" spans="1:2" ht="15.75" customHeight="1" x14ac:dyDescent="0.75">
      <c r="A77" s="24" t="s">
        <v>90</v>
      </c>
      <c r="B77" s="25" t="s">
        <v>1058</v>
      </c>
    </row>
    <row r="78" spans="1:2" ht="15.75" customHeight="1" x14ac:dyDescent="0.75">
      <c r="A78" s="24" t="s">
        <v>327</v>
      </c>
      <c r="B78" s="25" t="s">
        <v>1058</v>
      </c>
    </row>
    <row r="79" spans="1:2" ht="15.75" customHeight="1" x14ac:dyDescent="0.75">
      <c r="A79" s="24" t="s">
        <v>172</v>
      </c>
      <c r="B79" s="25" t="s">
        <v>1058</v>
      </c>
    </row>
    <row r="80" spans="1:2" ht="15.75" customHeight="1" x14ac:dyDescent="0.75">
      <c r="A80" s="24" t="s">
        <v>851</v>
      </c>
      <c r="B80" s="25" t="s">
        <v>1058</v>
      </c>
    </row>
    <row r="81" spans="1:2" ht="15.75" customHeight="1" x14ac:dyDescent="0.75">
      <c r="A81" s="24" t="s">
        <v>822</v>
      </c>
      <c r="B81" s="25" t="s">
        <v>1058</v>
      </c>
    </row>
    <row r="82" spans="1:2" ht="15.75" customHeight="1" x14ac:dyDescent="0.75">
      <c r="A82" s="24" t="s">
        <v>823</v>
      </c>
      <c r="B82" s="25" t="s">
        <v>1058</v>
      </c>
    </row>
    <row r="83" spans="1:2" ht="15.75" customHeight="1" x14ac:dyDescent="0.75">
      <c r="A83" s="24" t="s">
        <v>28</v>
      </c>
      <c r="B83" s="25" t="s">
        <v>1058</v>
      </c>
    </row>
    <row r="84" spans="1:2" ht="15.75" customHeight="1" x14ac:dyDescent="0.75">
      <c r="A84" s="24" t="s">
        <v>715</v>
      </c>
      <c r="B84" s="25" t="s">
        <v>1058</v>
      </c>
    </row>
    <row r="85" spans="1:2" ht="15.75" customHeight="1" x14ac:dyDescent="0.75">
      <c r="A85" s="24" t="s">
        <v>1036</v>
      </c>
      <c r="B85" s="25" t="s">
        <v>1058</v>
      </c>
    </row>
    <row r="86" spans="1:2" ht="15.75" customHeight="1" x14ac:dyDescent="0.75">
      <c r="A86" s="24" t="s">
        <v>30</v>
      </c>
      <c r="B86" s="25" t="s">
        <v>1058</v>
      </c>
    </row>
    <row r="87" spans="1:2" ht="15.75" customHeight="1" x14ac:dyDescent="0.75">
      <c r="A87" s="24" t="s">
        <v>229</v>
      </c>
      <c r="B87" s="25" t="s">
        <v>1058</v>
      </c>
    </row>
    <row r="88" spans="1:2" ht="15.75" customHeight="1" x14ac:dyDescent="0.75">
      <c r="A88" s="24" t="s">
        <v>1014</v>
      </c>
      <c r="B88" s="25" t="s">
        <v>1058</v>
      </c>
    </row>
    <row r="89" spans="1:2" ht="15.75" customHeight="1" x14ac:dyDescent="0.75">
      <c r="A89" s="24" t="s">
        <v>714</v>
      </c>
      <c r="B89" s="25" t="s">
        <v>1058</v>
      </c>
    </row>
    <row r="90" spans="1:2" ht="15.75" customHeight="1" x14ac:dyDescent="0.75">
      <c r="A90" s="24" t="s">
        <v>330</v>
      </c>
      <c r="B90" s="25" t="s">
        <v>1058</v>
      </c>
    </row>
    <row r="91" spans="1:2" ht="15.75" customHeight="1" x14ac:dyDescent="0.75">
      <c r="A91" s="24" t="s">
        <v>439</v>
      </c>
      <c r="B91" s="25" t="s">
        <v>1058</v>
      </c>
    </row>
    <row r="92" spans="1:2" ht="15.75" customHeight="1" x14ac:dyDescent="0.75">
      <c r="A92" s="24" t="s">
        <v>719</v>
      </c>
      <c r="B92" s="25" t="s">
        <v>1058</v>
      </c>
    </row>
    <row r="93" spans="1:2" ht="15.75" customHeight="1" x14ac:dyDescent="0.75">
      <c r="A93" s="24" t="s">
        <v>340</v>
      </c>
      <c r="B93" s="25" t="s">
        <v>1058</v>
      </c>
    </row>
    <row r="94" spans="1:2" ht="15.75" customHeight="1" x14ac:dyDescent="0.75">
      <c r="A94" s="24" t="s">
        <v>833</v>
      </c>
      <c r="B94" s="25" t="s">
        <v>1058</v>
      </c>
    </row>
    <row r="95" spans="1:2" ht="15.75" customHeight="1" x14ac:dyDescent="0.75">
      <c r="A95" s="24" t="s">
        <v>192</v>
      </c>
      <c r="B95" s="25" t="s">
        <v>1058</v>
      </c>
    </row>
    <row r="96" spans="1:2" ht="15.75" customHeight="1" x14ac:dyDescent="0.75">
      <c r="A96" s="24" t="s">
        <v>757</v>
      </c>
      <c r="B96" s="25" t="s">
        <v>1058</v>
      </c>
    </row>
    <row r="97" spans="1:2" ht="15.75" customHeight="1" x14ac:dyDescent="0.75">
      <c r="A97" s="24" t="s">
        <v>923</v>
      </c>
      <c r="B97" s="25" t="s">
        <v>1058</v>
      </c>
    </row>
    <row r="98" spans="1:2" ht="15.75" customHeight="1" x14ac:dyDescent="0.75">
      <c r="A98" s="24" t="s">
        <v>688</v>
      </c>
      <c r="B98" s="25" t="s">
        <v>1058</v>
      </c>
    </row>
    <row r="99" spans="1:2" ht="15.75" customHeight="1" x14ac:dyDescent="0.75">
      <c r="A99" s="24" t="s">
        <v>531</v>
      </c>
      <c r="B99" s="25" t="s">
        <v>1058</v>
      </c>
    </row>
    <row r="100" spans="1:2" ht="15.75" customHeight="1" x14ac:dyDescent="0.75">
      <c r="A100" s="24" t="s">
        <v>50</v>
      </c>
      <c r="B100" s="25" t="s">
        <v>1058</v>
      </c>
    </row>
    <row r="101" spans="1:2" ht="15.75" customHeight="1" x14ac:dyDescent="0.75">
      <c r="A101" s="24" t="s">
        <v>203</v>
      </c>
      <c r="B101" s="25" t="s">
        <v>1058</v>
      </c>
    </row>
    <row r="102" spans="1:2" ht="15.75" customHeight="1" x14ac:dyDescent="0.75">
      <c r="A102" s="24" t="s">
        <v>689</v>
      </c>
      <c r="B102" s="25" t="s">
        <v>1058</v>
      </c>
    </row>
    <row r="103" spans="1:2" ht="15.75" customHeight="1" x14ac:dyDescent="0.75">
      <c r="A103" s="24" t="s">
        <v>133</v>
      </c>
      <c r="B103" s="25" t="s">
        <v>1058</v>
      </c>
    </row>
    <row r="104" spans="1:2" ht="15.75" customHeight="1" x14ac:dyDescent="0.75">
      <c r="A104" s="24" t="s">
        <v>692</v>
      </c>
      <c r="B104" s="25" t="s">
        <v>1058</v>
      </c>
    </row>
    <row r="105" spans="1:2" ht="15.75" customHeight="1" x14ac:dyDescent="0.75">
      <c r="A105" s="24" t="s">
        <v>771</v>
      </c>
      <c r="B105" s="25" t="s">
        <v>1058</v>
      </c>
    </row>
    <row r="106" spans="1:2" ht="15.75" customHeight="1" x14ac:dyDescent="0.75">
      <c r="A106" s="24" t="s">
        <v>208</v>
      </c>
      <c r="B106" s="25" t="s">
        <v>1058</v>
      </c>
    </row>
    <row r="107" spans="1:2" ht="15.75" customHeight="1" x14ac:dyDescent="0.75">
      <c r="A107" s="24" t="s">
        <v>214</v>
      </c>
      <c r="B107" s="25" t="s">
        <v>1058</v>
      </c>
    </row>
    <row r="108" spans="1:2" ht="15.75" customHeight="1" x14ac:dyDescent="0.75">
      <c r="A108" s="24" t="s">
        <v>224</v>
      </c>
      <c r="B108" s="25" t="s">
        <v>1058</v>
      </c>
    </row>
    <row r="109" spans="1:2" ht="15.75" customHeight="1" x14ac:dyDescent="0.75">
      <c r="A109" s="24" t="s">
        <v>237</v>
      </c>
      <c r="B109" s="25" t="s">
        <v>1058</v>
      </c>
    </row>
    <row r="110" spans="1:2" ht="15.75" customHeight="1" x14ac:dyDescent="0.75">
      <c r="A110" s="24" t="s">
        <v>773</v>
      </c>
      <c r="B110" s="25" t="s">
        <v>1058</v>
      </c>
    </row>
    <row r="111" spans="1:2" ht="15.75" customHeight="1" x14ac:dyDescent="0.75">
      <c r="A111" s="24" t="s">
        <v>562</v>
      </c>
      <c r="B111" s="25" t="s">
        <v>1058</v>
      </c>
    </row>
    <row r="112" spans="1:2" ht="15.75" customHeight="1" x14ac:dyDescent="0.75">
      <c r="A112" s="24" t="s">
        <v>729</v>
      </c>
      <c r="B112" s="25" t="s">
        <v>1058</v>
      </c>
    </row>
    <row r="113" spans="1:2" ht="15.75" customHeight="1" x14ac:dyDescent="0.75">
      <c r="A113" s="24" t="s">
        <v>990</v>
      </c>
      <c r="B113" s="25" t="s">
        <v>1058</v>
      </c>
    </row>
    <row r="114" spans="1:2" ht="15.75" customHeight="1" x14ac:dyDescent="0.75">
      <c r="A114" s="24" t="s">
        <v>291</v>
      </c>
      <c r="B114" s="25" t="s">
        <v>1058</v>
      </c>
    </row>
    <row r="115" spans="1:2" ht="15.75" customHeight="1" x14ac:dyDescent="0.75">
      <c r="A115" s="24" t="s">
        <v>292</v>
      </c>
      <c r="B115" s="25" t="s">
        <v>1058</v>
      </c>
    </row>
    <row r="116" spans="1:2" ht="15.75" customHeight="1" x14ac:dyDescent="0.75">
      <c r="A116" s="24" t="s">
        <v>115</v>
      </c>
      <c r="B116" s="25" t="s">
        <v>1058</v>
      </c>
    </row>
    <row r="117" spans="1:2" ht="15.75" customHeight="1" x14ac:dyDescent="0.75">
      <c r="A117" s="24" t="s">
        <v>686</v>
      </c>
      <c r="B117" s="25" t="s">
        <v>1058</v>
      </c>
    </row>
    <row r="118" spans="1:2" ht="15.75" customHeight="1" x14ac:dyDescent="0.75">
      <c r="A118" s="24" t="s">
        <v>77</v>
      </c>
      <c r="B118" s="25" t="s">
        <v>1058</v>
      </c>
    </row>
    <row r="119" spans="1:2" ht="15.75" customHeight="1" x14ac:dyDescent="0.75">
      <c r="A119" s="24" t="s">
        <v>978</v>
      </c>
      <c r="B119" s="25" t="s">
        <v>1058</v>
      </c>
    </row>
    <row r="120" spans="1:2" ht="15.75" customHeight="1" x14ac:dyDescent="0.75">
      <c r="A120" s="24" t="s">
        <v>125</v>
      </c>
      <c r="B120" s="25" t="s">
        <v>1058</v>
      </c>
    </row>
    <row r="121" spans="1:2" ht="15.75" customHeight="1" x14ac:dyDescent="0.75">
      <c r="A121" s="24" t="s">
        <v>942</v>
      </c>
      <c r="B121" s="25" t="s">
        <v>1058</v>
      </c>
    </row>
    <row r="122" spans="1:2" ht="15.75" customHeight="1" x14ac:dyDescent="0.75">
      <c r="A122" s="24" t="s">
        <v>988</v>
      </c>
      <c r="B122" s="25" t="s">
        <v>1058</v>
      </c>
    </row>
    <row r="123" spans="1:2" ht="15.75" customHeight="1" x14ac:dyDescent="0.75">
      <c r="A123" s="24" t="s">
        <v>728</v>
      </c>
      <c r="B123" s="25" t="s">
        <v>1058</v>
      </c>
    </row>
    <row r="124" spans="1:2" ht="15.75" customHeight="1" x14ac:dyDescent="0.75">
      <c r="A124" s="24" t="s">
        <v>283</v>
      </c>
      <c r="B124" s="25" t="s">
        <v>1058</v>
      </c>
    </row>
    <row r="125" spans="1:2" ht="15.75" customHeight="1" x14ac:dyDescent="0.75">
      <c r="A125" s="24" t="s">
        <v>1001</v>
      </c>
      <c r="B125" s="25" t="s">
        <v>1058</v>
      </c>
    </row>
    <row r="126" spans="1:2" ht="15.75" customHeight="1" x14ac:dyDescent="0.75">
      <c r="A126" s="24" t="s">
        <v>170</v>
      </c>
      <c r="B126" s="25" t="s">
        <v>1058</v>
      </c>
    </row>
    <row r="127" spans="1:2" ht="15.75" customHeight="1" x14ac:dyDescent="0.75">
      <c r="A127" s="24" t="s">
        <v>497</v>
      </c>
      <c r="B127" s="25" t="s">
        <v>1058</v>
      </c>
    </row>
    <row r="128" spans="1:2" ht="15.75" customHeight="1" x14ac:dyDescent="0.75">
      <c r="A128" s="24" t="s">
        <v>834</v>
      </c>
      <c r="B128" s="25" t="s">
        <v>1058</v>
      </c>
    </row>
    <row r="129" spans="1:2" ht="15.75" customHeight="1" x14ac:dyDescent="0.75">
      <c r="A129" s="24" t="s">
        <v>552</v>
      </c>
      <c r="B129" s="25" t="s">
        <v>1058</v>
      </c>
    </row>
    <row r="130" spans="1:2" ht="15.75" customHeight="1" x14ac:dyDescent="0.75">
      <c r="A130" s="24" t="s">
        <v>281</v>
      </c>
      <c r="B130" s="25" t="s">
        <v>1058</v>
      </c>
    </row>
    <row r="131" spans="1:2" ht="15.75" customHeight="1" x14ac:dyDescent="0.75">
      <c r="A131" s="24" t="s">
        <v>211</v>
      </c>
      <c r="B131" s="25" t="s">
        <v>1058</v>
      </c>
    </row>
    <row r="132" spans="1:2" ht="15.75" customHeight="1" x14ac:dyDescent="0.75">
      <c r="A132" s="24" t="s">
        <v>624</v>
      </c>
      <c r="B132" t="s">
        <v>89</v>
      </c>
    </row>
    <row r="133" spans="1:2" ht="15.75" customHeight="1" x14ac:dyDescent="0.75">
      <c r="A133" s="24" t="s">
        <v>629</v>
      </c>
      <c r="B133" t="s">
        <v>89</v>
      </c>
    </row>
    <row r="134" spans="1:2" ht="15.75" customHeight="1" x14ac:dyDescent="0.75">
      <c r="A134" s="24" t="s">
        <v>630</v>
      </c>
      <c r="B134" t="s">
        <v>89</v>
      </c>
    </row>
    <row r="135" spans="1:2" ht="15.75" customHeight="1" x14ac:dyDescent="0.75">
      <c r="A135" s="24" t="s">
        <v>89</v>
      </c>
      <c r="B135" t="s">
        <v>89</v>
      </c>
    </row>
    <row r="136" spans="1:2" ht="15.75" customHeight="1" x14ac:dyDescent="0.75">
      <c r="A136" s="24" t="s">
        <v>631</v>
      </c>
      <c r="B136" t="s">
        <v>89</v>
      </c>
    </row>
    <row r="137" spans="1:2" ht="15.75" customHeight="1" x14ac:dyDescent="0.75">
      <c r="A137" s="24" t="s">
        <v>632</v>
      </c>
      <c r="B137" t="s">
        <v>89</v>
      </c>
    </row>
    <row r="138" spans="1:2" ht="15.75" customHeight="1" x14ac:dyDescent="0.75">
      <c r="A138" s="24" t="s">
        <v>633</v>
      </c>
      <c r="B138" t="s">
        <v>89</v>
      </c>
    </row>
    <row r="139" spans="1:2" ht="15.75" customHeight="1" x14ac:dyDescent="0.75">
      <c r="A139" s="24" t="s">
        <v>634</v>
      </c>
      <c r="B139" t="s">
        <v>89</v>
      </c>
    </row>
    <row r="140" spans="1:2" ht="15.75" customHeight="1" x14ac:dyDescent="0.75">
      <c r="A140" s="24" t="s">
        <v>635</v>
      </c>
      <c r="B140" t="s">
        <v>89</v>
      </c>
    </row>
    <row r="141" spans="1:2" ht="15.75" customHeight="1" x14ac:dyDescent="0.75">
      <c r="A141" s="24" t="s">
        <v>644</v>
      </c>
      <c r="B141" t="s">
        <v>89</v>
      </c>
    </row>
    <row r="142" spans="1:2" ht="15.75" customHeight="1" x14ac:dyDescent="0.75">
      <c r="A142" s="24" t="s">
        <v>93</v>
      </c>
      <c r="B142" t="s">
        <v>89</v>
      </c>
    </row>
    <row r="143" spans="1:2" ht="15.75" customHeight="1" x14ac:dyDescent="0.75">
      <c r="A143" s="24" t="s">
        <v>652</v>
      </c>
      <c r="B143" t="s">
        <v>89</v>
      </c>
    </row>
    <row r="144" spans="1:2" ht="15.75" customHeight="1" x14ac:dyDescent="0.75">
      <c r="A144" s="24" t="s">
        <v>653</v>
      </c>
      <c r="B144" t="s">
        <v>89</v>
      </c>
    </row>
    <row r="145" spans="1:2" ht="15.75" customHeight="1" x14ac:dyDescent="0.75">
      <c r="A145" s="24" t="s">
        <v>658</v>
      </c>
      <c r="B145" t="s">
        <v>89</v>
      </c>
    </row>
    <row r="146" spans="1:2" ht="15.75" customHeight="1" x14ac:dyDescent="0.75">
      <c r="A146" s="24" t="s">
        <v>659</v>
      </c>
      <c r="B146" t="s">
        <v>89</v>
      </c>
    </row>
    <row r="147" spans="1:2" ht="15.75" customHeight="1" x14ac:dyDescent="0.75">
      <c r="A147" s="24" t="s">
        <v>663</v>
      </c>
      <c r="B147" t="s">
        <v>89</v>
      </c>
    </row>
    <row r="148" spans="1:2" ht="15.75" customHeight="1" x14ac:dyDescent="0.75">
      <c r="A148" s="24" t="s">
        <v>664</v>
      </c>
      <c r="B148" t="s">
        <v>89</v>
      </c>
    </row>
    <row r="149" spans="1:2" ht="15.75" customHeight="1" x14ac:dyDescent="0.75">
      <c r="A149" s="24" t="s">
        <v>666</v>
      </c>
      <c r="B149" t="s">
        <v>89</v>
      </c>
    </row>
    <row r="150" spans="1:2" ht="15.75" customHeight="1" x14ac:dyDescent="0.75">
      <c r="A150" s="24" t="s">
        <v>138</v>
      </c>
      <c r="B150" t="s">
        <v>89</v>
      </c>
    </row>
    <row r="151" spans="1:2" ht="15.75" customHeight="1" x14ac:dyDescent="0.75">
      <c r="A151" s="24" t="s">
        <v>449</v>
      </c>
      <c r="B151" t="s">
        <v>89</v>
      </c>
    </row>
    <row r="152" spans="1:2" ht="15.75" customHeight="1" x14ac:dyDescent="0.75">
      <c r="A152" s="24" t="s">
        <v>667</v>
      </c>
      <c r="B152" t="s">
        <v>89</v>
      </c>
    </row>
    <row r="153" spans="1:2" ht="15.75" customHeight="1" x14ac:dyDescent="0.75">
      <c r="A153" s="24" t="s">
        <v>668</v>
      </c>
      <c r="B153" t="s">
        <v>89</v>
      </c>
    </row>
    <row r="154" spans="1:2" ht="15.75" customHeight="1" x14ac:dyDescent="0.75">
      <c r="A154" s="24" t="s">
        <v>672</v>
      </c>
      <c r="B154" t="s">
        <v>89</v>
      </c>
    </row>
    <row r="155" spans="1:2" ht="15.75" customHeight="1" x14ac:dyDescent="0.75">
      <c r="A155" s="24" t="s">
        <v>698</v>
      </c>
      <c r="B155" t="s">
        <v>89</v>
      </c>
    </row>
    <row r="156" spans="1:2" ht="15.75" customHeight="1" x14ac:dyDescent="0.75">
      <c r="A156" s="24" t="s">
        <v>452</v>
      </c>
      <c r="B156" t="s">
        <v>89</v>
      </c>
    </row>
    <row r="157" spans="1:2" ht="15.75" customHeight="1" x14ac:dyDescent="0.75">
      <c r="A157" s="24" t="s">
        <v>141</v>
      </c>
      <c r="B157" t="s">
        <v>89</v>
      </c>
    </row>
    <row r="158" spans="1:2" ht="15.75" customHeight="1" x14ac:dyDescent="0.75">
      <c r="A158" s="24" t="s">
        <v>674</v>
      </c>
      <c r="B158" t="s">
        <v>89</v>
      </c>
    </row>
    <row r="159" spans="1:2" ht="15.75" customHeight="1" x14ac:dyDescent="0.75">
      <c r="A159" s="24" t="s">
        <v>675</v>
      </c>
      <c r="B159" t="s">
        <v>89</v>
      </c>
    </row>
    <row r="160" spans="1:2" ht="15.75" customHeight="1" x14ac:dyDescent="0.75">
      <c r="A160" s="24" t="s">
        <v>676</v>
      </c>
      <c r="B160" t="s">
        <v>89</v>
      </c>
    </row>
    <row r="161" spans="1:2" ht="15.75" customHeight="1" x14ac:dyDescent="0.75">
      <c r="A161" s="24" t="s">
        <v>677</v>
      </c>
      <c r="B161" t="s">
        <v>89</v>
      </c>
    </row>
    <row r="162" spans="1:2" ht="15.75" customHeight="1" x14ac:dyDescent="0.75">
      <c r="A162" s="24" t="s">
        <v>145</v>
      </c>
      <c r="B162" t="s">
        <v>1059</v>
      </c>
    </row>
    <row r="163" spans="1:2" ht="15.75" customHeight="1" x14ac:dyDescent="0.75">
      <c r="A163" s="24" t="s">
        <v>455</v>
      </c>
      <c r="B163" t="s">
        <v>1059</v>
      </c>
    </row>
    <row r="164" spans="1:2" ht="15.75" customHeight="1" x14ac:dyDescent="0.75">
      <c r="A164" s="24" t="s">
        <v>992</v>
      </c>
      <c r="B164" t="s">
        <v>1059</v>
      </c>
    </row>
    <row r="165" spans="1:2" ht="15.75" customHeight="1" x14ac:dyDescent="0.75">
      <c r="A165" s="24" t="s">
        <v>456</v>
      </c>
      <c r="B165" t="s">
        <v>1059</v>
      </c>
    </row>
    <row r="166" spans="1:2" ht="15.75" customHeight="1" x14ac:dyDescent="0.75">
      <c r="A166" s="24" t="s">
        <v>880</v>
      </c>
      <c r="B166" t="s">
        <v>1059</v>
      </c>
    </row>
    <row r="167" spans="1:2" ht="15.75" customHeight="1" x14ac:dyDescent="0.75">
      <c r="A167" s="24" t="s">
        <v>881</v>
      </c>
      <c r="B167" t="s">
        <v>1059</v>
      </c>
    </row>
    <row r="168" spans="1:2" ht="15.75" customHeight="1" x14ac:dyDescent="0.75">
      <c r="A168" s="24" t="s">
        <v>882</v>
      </c>
      <c r="B168" t="s">
        <v>1059</v>
      </c>
    </row>
    <row r="169" spans="1:2" ht="15.75" customHeight="1" x14ac:dyDescent="0.75">
      <c r="A169" s="24" t="s">
        <v>993</v>
      </c>
      <c r="B169" t="s">
        <v>1059</v>
      </c>
    </row>
    <row r="170" spans="1:2" ht="15.75" customHeight="1" x14ac:dyDescent="0.75">
      <c r="A170" s="24" t="s">
        <v>457</v>
      </c>
      <c r="B170" t="s">
        <v>1059</v>
      </c>
    </row>
    <row r="171" spans="1:2" ht="15.75" customHeight="1" x14ac:dyDescent="0.75">
      <c r="A171" s="24" t="s">
        <v>883</v>
      </c>
      <c r="B171" t="s">
        <v>1059</v>
      </c>
    </row>
    <row r="172" spans="1:2" ht="15.75" customHeight="1" x14ac:dyDescent="0.75">
      <c r="A172" s="24" t="s">
        <v>458</v>
      </c>
      <c r="B172" t="s">
        <v>1059</v>
      </c>
    </row>
    <row r="173" spans="1:2" ht="15.75" customHeight="1" x14ac:dyDescent="0.75">
      <c r="A173" s="24" t="s">
        <v>459</v>
      </c>
      <c r="B173" t="s">
        <v>1059</v>
      </c>
    </row>
    <row r="174" spans="1:2" ht="15.75" customHeight="1" x14ac:dyDescent="0.75">
      <c r="A174" s="24" t="s">
        <v>460</v>
      </c>
      <c r="B174" t="s">
        <v>1059</v>
      </c>
    </row>
    <row r="175" spans="1:2" ht="15.75" customHeight="1" x14ac:dyDescent="0.75">
      <c r="A175" s="24" t="s">
        <v>994</v>
      </c>
      <c r="B175" t="s">
        <v>1059</v>
      </c>
    </row>
    <row r="176" spans="1:2" ht="15.75" customHeight="1" x14ac:dyDescent="0.75">
      <c r="A176" s="24" t="s">
        <v>461</v>
      </c>
      <c r="B176" t="s">
        <v>1059</v>
      </c>
    </row>
    <row r="177" spans="1:2" ht="15.75" customHeight="1" x14ac:dyDescent="0.75">
      <c r="A177" s="24" t="s">
        <v>884</v>
      </c>
      <c r="B177" t="s">
        <v>1059</v>
      </c>
    </row>
    <row r="178" spans="1:2" ht="15.75" customHeight="1" x14ac:dyDescent="0.75">
      <c r="A178" s="24" t="s">
        <v>885</v>
      </c>
      <c r="B178" t="s">
        <v>1059</v>
      </c>
    </row>
    <row r="179" spans="1:2" ht="15.75" customHeight="1" x14ac:dyDescent="0.75">
      <c r="A179" s="24" t="s">
        <v>886</v>
      </c>
      <c r="B179" t="s">
        <v>1059</v>
      </c>
    </row>
    <row r="180" spans="1:2" ht="15.75" customHeight="1" x14ac:dyDescent="0.75">
      <c r="A180" s="24" t="s">
        <v>995</v>
      </c>
      <c r="B180" t="s">
        <v>1059</v>
      </c>
    </row>
    <row r="181" spans="1:2" ht="15.75" customHeight="1" x14ac:dyDescent="0.75">
      <c r="A181" s="24" t="s">
        <v>462</v>
      </c>
      <c r="B181" t="s">
        <v>1059</v>
      </c>
    </row>
    <row r="182" spans="1:2" ht="15.75" customHeight="1" x14ac:dyDescent="0.75">
      <c r="A182" s="24" t="s">
        <v>887</v>
      </c>
      <c r="B182" t="s">
        <v>1059</v>
      </c>
    </row>
    <row r="183" spans="1:2" ht="15.75" customHeight="1" x14ac:dyDescent="0.75">
      <c r="A183" s="24" t="s">
        <v>888</v>
      </c>
      <c r="B183" t="s">
        <v>1059</v>
      </c>
    </row>
    <row r="184" spans="1:2" ht="15.75" customHeight="1" x14ac:dyDescent="0.75">
      <c r="A184" s="24" t="s">
        <v>463</v>
      </c>
      <c r="B184" t="s">
        <v>1059</v>
      </c>
    </row>
    <row r="185" spans="1:2" ht="15.75" customHeight="1" x14ac:dyDescent="0.75">
      <c r="A185" s="24" t="s">
        <v>464</v>
      </c>
      <c r="B185" t="s">
        <v>1059</v>
      </c>
    </row>
    <row r="186" spans="1:2" ht="15.75" customHeight="1" x14ac:dyDescent="0.75">
      <c r="A186" s="24" t="s">
        <v>744</v>
      </c>
      <c r="B186" t="s">
        <v>1059</v>
      </c>
    </row>
    <row r="187" spans="1:2" ht="15.75" customHeight="1" x14ac:dyDescent="0.75">
      <c r="A187" s="24" t="s">
        <v>468</v>
      </c>
      <c r="B187" t="s">
        <v>1059</v>
      </c>
    </row>
    <row r="188" spans="1:2" ht="15.75" customHeight="1" x14ac:dyDescent="0.75">
      <c r="A188" s="24" t="s">
        <v>153</v>
      </c>
      <c r="B188" t="s">
        <v>1059</v>
      </c>
    </row>
    <row r="189" spans="1:2" ht="15.75" customHeight="1" x14ac:dyDescent="0.75">
      <c r="A189" s="24" t="s">
        <v>156</v>
      </c>
      <c r="B189" t="s">
        <v>1059</v>
      </c>
    </row>
    <row r="190" spans="1:2" ht="15.75" customHeight="1" x14ac:dyDescent="0.75">
      <c r="A190" s="24" t="s">
        <v>119</v>
      </c>
      <c r="B190" t="s">
        <v>1059</v>
      </c>
    </row>
    <row r="191" spans="1:2" ht="15.75" customHeight="1" x14ac:dyDescent="0.75">
      <c r="A191" s="24" t="s">
        <v>305</v>
      </c>
      <c r="B191" t="s">
        <v>1059</v>
      </c>
    </row>
    <row r="192" spans="1:2" ht="15.75" customHeight="1" x14ac:dyDescent="0.75">
      <c r="A192" s="24" t="s">
        <v>307</v>
      </c>
      <c r="B192" t="s">
        <v>1059</v>
      </c>
    </row>
    <row r="193" spans="1:2" ht="15.75" customHeight="1" x14ac:dyDescent="0.75">
      <c r="A193" s="24" t="s">
        <v>308</v>
      </c>
      <c r="B193" t="s">
        <v>1059</v>
      </c>
    </row>
    <row r="194" spans="1:2" ht="15.75" customHeight="1" x14ac:dyDescent="0.75">
      <c r="A194" s="24" t="s">
        <v>159</v>
      </c>
      <c r="B194" t="s">
        <v>1059</v>
      </c>
    </row>
    <row r="195" spans="1:2" ht="15.75" customHeight="1" x14ac:dyDescent="0.75">
      <c r="A195" s="24" t="s">
        <v>894</v>
      </c>
      <c r="B195" t="s">
        <v>1059</v>
      </c>
    </row>
    <row r="196" spans="1:2" ht="15.75" customHeight="1" x14ac:dyDescent="0.75">
      <c r="A196" s="24" t="s">
        <v>895</v>
      </c>
      <c r="B196" t="s">
        <v>1059</v>
      </c>
    </row>
    <row r="197" spans="1:2" ht="15.75" customHeight="1" x14ac:dyDescent="0.75">
      <c r="A197" s="24" t="s">
        <v>477</v>
      </c>
      <c r="B197" t="s">
        <v>1059</v>
      </c>
    </row>
    <row r="198" spans="1:2" ht="15.75" customHeight="1" x14ac:dyDescent="0.75">
      <c r="A198" s="24" t="s">
        <v>309</v>
      </c>
      <c r="B198" t="s">
        <v>1059</v>
      </c>
    </row>
    <row r="199" spans="1:2" ht="15.75" customHeight="1" x14ac:dyDescent="0.75">
      <c r="A199" s="24" t="s">
        <v>746</v>
      </c>
      <c r="B199" t="s">
        <v>1059</v>
      </c>
    </row>
    <row r="200" spans="1:2" ht="15.75" customHeight="1" x14ac:dyDescent="0.75">
      <c r="A200" s="24" t="s">
        <v>478</v>
      </c>
      <c r="B200" t="s">
        <v>1059</v>
      </c>
    </row>
    <row r="201" spans="1:2" ht="15.75" customHeight="1" x14ac:dyDescent="0.75">
      <c r="A201" s="24" t="s">
        <v>310</v>
      </c>
      <c r="B201" t="s">
        <v>1059</v>
      </c>
    </row>
    <row r="202" spans="1:2" ht="15.75" customHeight="1" x14ac:dyDescent="0.75">
      <c r="A202" s="24" t="s">
        <v>311</v>
      </c>
      <c r="B202" t="s">
        <v>1059</v>
      </c>
    </row>
    <row r="203" spans="1:2" ht="15.75" customHeight="1" x14ac:dyDescent="0.75">
      <c r="A203" s="24" t="s">
        <v>161</v>
      </c>
      <c r="B203" t="s">
        <v>1059</v>
      </c>
    </row>
    <row r="204" spans="1:2" ht="15.75" customHeight="1" x14ac:dyDescent="0.75">
      <c r="A204" s="24" t="s">
        <v>162</v>
      </c>
      <c r="B204" t="s">
        <v>1059</v>
      </c>
    </row>
    <row r="205" spans="1:2" ht="15.75" customHeight="1" x14ac:dyDescent="0.75">
      <c r="A205" s="24" t="s">
        <v>897</v>
      </c>
      <c r="B205" t="s">
        <v>1059</v>
      </c>
    </row>
    <row r="206" spans="1:2" ht="15.75" customHeight="1" x14ac:dyDescent="0.75">
      <c r="A206" s="24" t="s">
        <v>819</v>
      </c>
      <c r="B206" t="s">
        <v>1059</v>
      </c>
    </row>
    <row r="207" spans="1:2" ht="15.75" customHeight="1" x14ac:dyDescent="0.75">
      <c r="A207" s="24" t="s">
        <v>165</v>
      </c>
      <c r="B207" t="s">
        <v>1059</v>
      </c>
    </row>
    <row r="208" spans="1:2" ht="15.75" customHeight="1" x14ac:dyDescent="0.75">
      <c r="A208" s="24" t="s">
        <v>484</v>
      </c>
      <c r="B208" t="s">
        <v>1059</v>
      </c>
    </row>
    <row r="209" spans="1:2" ht="15.75" customHeight="1" x14ac:dyDescent="0.75">
      <c r="A209" s="24" t="s">
        <v>903</v>
      </c>
      <c r="B209" t="s">
        <v>1059</v>
      </c>
    </row>
    <row r="210" spans="1:2" ht="15.75" customHeight="1" x14ac:dyDescent="0.75">
      <c r="A210" s="24" t="s">
        <v>84</v>
      </c>
      <c r="B210" t="s">
        <v>1059</v>
      </c>
    </row>
    <row r="211" spans="1:2" ht="15.75" customHeight="1" x14ac:dyDescent="0.75">
      <c r="A211" s="24" t="s">
        <v>999</v>
      </c>
      <c r="B211" t="s">
        <v>1059</v>
      </c>
    </row>
    <row r="212" spans="1:2" ht="15.75" customHeight="1" x14ac:dyDescent="0.75">
      <c r="A212" s="24" t="s">
        <v>166</v>
      </c>
      <c r="B212" t="s">
        <v>1059</v>
      </c>
    </row>
    <row r="213" spans="1:2" ht="15.75" customHeight="1" x14ac:dyDescent="0.75">
      <c r="A213" s="24" t="s">
        <v>324</v>
      </c>
      <c r="B213" t="s">
        <v>1059</v>
      </c>
    </row>
    <row r="214" spans="1:2" ht="15.75" customHeight="1" x14ac:dyDescent="0.75">
      <c r="A214" s="24" t="s">
        <v>325</v>
      </c>
      <c r="B214" t="s">
        <v>1059</v>
      </c>
    </row>
    <row r="215" spans="1:2" ht="15.75" customHeight="1" x14ac:dyDescent="0.75">
      <c r="A215" s="24" t="s">
        <v>904</v>
      </c>
      <c r="B215" t="s">
        <v>1059</v>
      </c>
    </row>
    <row r="216" spans="1:2" ht="15.75" customHeight="1" x14ac:dyDescent="0.75">
      <c r="A216" s="24" t="s">
        <v>167</v>
      </c>
      <c r="B216" t="s">
        <v>1059</v>
      </c>
    </row>
    <row r="217" spans="1:2" ht="15.75" customHeight="1" x14ac:dyDescent="0.75">
      <c r="A217" s="24" t="s">
        <v>168</v>
      </c>
      <c r="B217" t="s">
        <v>1059</v>
      </c>
    </row>
    <row r="218" spans="1:2" ht="15.75" customHeight="1" x14ac:dyDescent="0.75">
      <c r="A218" s="24" t="s">
        <v>485</v>
      </c>
      <c r="B218" t="s">
        <v>1059</v>
      </c>
    </row>
    <row r="219" spans="1:2" ht="15.75" customHeight="1" x14ac:dyDescent="0.75">
      <c r="A219" s="24" t="s">
        <v>486</v>
      </c>
      <c r="B219" t="s">
        <v>1059</v>
      </c>
    </row>
    <row r="220" spans="1:2" ht="15.75" customHeight="1" x14ac:dyDescent="0.75">
      <c r="A220" s="24" t="s">
        <v>487</v>
      </c>
      <c r="B220" t="s">
        <v>1059</v>
      </c>
    </row>
    <row r="221" spans="1:2" ht="15.75" customHeight="1" x14ac:dyDescent="0.75">
      <c r="A221" s="24" t="s">
        <v>488</v>
      </c>
      <c r="B221" t="s">
        <v>1059</v>
      </c>
    </row>
    <row r="222" spans="1:2" ht="15.75" customHeight="1" x14ac:dyDescent="0.75">
      <c r="A222" s="24" t="s">
        <v>489</v>
      </c>
      <c r="B222" t="s">
        <v>1059</v>
      </c>
    </row>
    <row r="223" spans="1:2" ht="15.75" customHeight="1" x14ac:dyDescent="0.75">
      <c r="A223" s="24" t="s">
        <v>490</v>
      </c>
      <c r="B223" t="s">
        <v>1059</v>
      </c>
    </row>
    <row r="224" spans="1:2" ht="15.75" customHeight="1" x14ac:dyDescent="0.75">
      <c r="A224" s="24" t="s">
        <v>905</v>
      </c>
      <c r="B224" t="s">
        <v>1059</v>
      </c>
    </row>
    <row r="225" spans="1:2" ht="15.75" customHeight="1" x14ac:dyDescent="0.75">
      <c r="A225" s="24" t="s">
        <v>169</v>
      </c>
      <c r="B225" t="s">
        <v>1059</v>
      </c>
    </row>
    <row r="226" spans="1:2" ht="15.75" customHeight="1" x14ac:dyDescent="0.75">
      <c r="A226" s="24" t="s">
        <v>1000</v>
      </c>
      <c r="B226" t="s">
        <v>1059</v>
      </c>
    </row>
    <row r="227" spans="1:2" ht="15.75" customHeight="1" x14ac:dyDescent="0.75">
      <c r="A227" s="24" t="s">
        <v>491</v>
      </c>
      <c r="B227" t="s">
        <v>1059</v>
      </c>
    </row>
    <row r="228" spans="1:2" ht="15.75" customHeight="1" x14ac:dyDescent="0.75">
      <c r="A228" s="24" t="s">
        <v>492</v>
      </c>
      <c r="B228" t="s">
        <v>1059</v>
      </c>
    </row>
    <row r="229" spans="1:2" ht="15.75" customHeight="1" x14ac:dyDescent="0.75">
      <c r="A229" s="24" t="s">
        <v>493</v>
      </c>
      <c r="B229" t="s">
        <v>1059</v>
      </c>
    </row>
    <row r="230" spans="1:2" ht="15.75" customHeight="1" x14ac:dyDescent="0.75">
      <c r="A230" s="24" t="s">
        <v>494</v>
      </c>
      <c r="B230" t="s">
        <v>1059</v>
      </c>
    </row>
    <row r="231" spans="1:2" ht="15.75" customHeight="1" x14ac:dyDescent="0.75">
      <c r="A231" s="24" t="s">
        <v>906</v>
      </c>
      <c r="B231" t="s">
        <v>1059</v>
      </c>
    </row>
    <row r="232" spans="1:2" ht="15.75" customHeight="1" x14ac:dyDescent="0.75">
      <c r="A232" s="24" t="s">
        <v>496</v>
      </c>
      <c r="B232" t="s">
        <v>1059</v>
      </c>
    </row>
    <row r="233" spans="1:2" ht="15.75" customHeight="1" x14ac:dyDescent="0.75">
      <c r="A233" s="24" t="s">
        <v>749</v>
      </c>
      <c r="B233" t="s">
        <v>1059</v>
      </c>
    </row>
    <row r="234" spans="1:2" ht="15.75" customHeight="1" x14ac:dyDescent="0.75">
      <c r="A234" s="24" t="s">
        <v>910</v>
      </c>
      <c r="B234" t="s">
        <v>1059</v>
      </c>
    </row>
    <row r="235" spans="1:2" ht="15.75" customHeight="1" x14ac:dyDescent="0.75">
      <c r="A235" s="24" t="s">
        <v>503</v>
      </c>
      <c r="B235" t="s">
        <v>1059</v>
      </c>
    </row>
    <row r="236" spans="1:2" ht="15.75" customHeight="1" x14ac:dyDescent="0.75">
      <c r="A236" s="24" t="s">
        <v>504</v>
      </c>
      <c r="B236" t="s">
        <v>1059</v>
      </c>
    </row>
    <row r="237" spans="1:2" ht="15.75" customHeight="1" x14ac:dyDescent="0.75">
      <c r="A237" s="24" t="s">
        <v>126</v>
      </c>
      <c r="B237" t="s">
        <v>1059</v>
      </c>
    </row>
    <row r="238" spans="1:2" ht="15.75" customHeight="1" x14ac:dyDescent="0.75">
      <c r="A238" s="24" t="s">
        <v>505</v>
      </c>
      <c r="B238" t="s">
        <v>1059</v>
      </c>
    </row>
    <row r="239" spans="1:2" ht="15.75" customHeight="1" x14ac:dyDescent="0.75">
      <c r="A239" s="24" t="s">
        <v>331</v>
      </c>
      <c r="B239" t="s">
        <v>1059</v>
      </c>
    </row>
    <row r="240" spans="1:2" ht="15.75" customHeight="1" x14ac:dyDescent="0.75">
      <c r="A240" s="24" t="s">
        <v>332</v>
      </c>
      <c r="B240" t="s">
        <v>1059</v>
      </c>
    </row>
    <row r="241" spans="1:2" ht="15.75" customHeight="1" x14ac:dyDescent="0.75">
      <c r="A241" s="24" t="s">
        <v>441</v>
      </c>
      <c r="B241" t="s">
        <v>1059</v>
      </c>
    </row>
    <row r="242" spans="1:2" ht="15.75" customHeight="1" x14ac:dyDescent="0.75">
      <c r="A242" s="24" t="s">
        <v>178</v>
      </c>
      <c r="B242" t="s">
        <v>1059</v>
      </c>
    </row>
    <row r="243" spans="1:2" ht="15.75" customHeight="1" x14ac:dyDescent="0.75">
      <c r="A243" s="24" t="s">
        <v>751</v>
      </c>
      <c r="B243" t="s">
        <v>1059</v>
      </c>
    </row>
    <row r="244" spans="1:2" ht="15.75" customHeight="1" x14ac:dyDescent="0.75">
      <c r="A244" s="24" t="s">
        <v>915</v>
      </c>
      <c r="B244" t="s">
        <v>1059</v>
      </c>
    </row>
    <row r="245" spans="1:2" ht="15.75" customHeight="1" x14ac:dyDescent="0.75">
      <c r="A245" s="24" t="s">
        <v>506</v>
      </c>
      <c r="B245" t="s">
        <v>1059</v>
      </c>
    </row>
    <row r="246" spans="1:2" ht="15.75" customHeight="1" x14ac:dyDescent="0.75">
      <c r="A246" s="24" t="s">
        <v>916</v>
      </c>
      <c r="B246" t="s">
        <v>1059</v>
      </c>
    </row>
    <row r="247" spans="1:2" ht="15.75" customHeight="1" x14ac:dyDescent="0.75">
      <c r="A247" s="24" t="s">
        <v>180</v>
      </c>
      <c r="B247" t="s">
        <v>1059</v>
      </c>
    </row>
    <row r="248" spans="1:2" ht="15.75" customHeight="1" x14ac:dyDescent="0.75">
      <c r="A248" s="24" t="s">
        <v>682</v>
      </c>
      <c r="B248" t="s">
        <v>1059</v>
      </c>
    </row>
    <row r="249" spans="1:2" ht="15.75" customHeight="1" x14ac:dyDescent="0.75">
      <c r="A249" s="24" t="s">
        <v>179</v>
      </c>
      <c r="B249" t="s">
        <v>1059</v>
      </c>
    </row>
    <row r="250" spans="1:2" ht="15.75" customHeight="1" x14ac:dyDescent="0.75">
      <c r="A250" s="24" t="s">
        <v>507</v>
      </c>
      <c r="B250" t="s">
        <v>1059</v>
      </c>
    </row>
    <row r="251" spans="1:2" ht="15.75" customHeight="1" x14ac:dyDescent="0.75">
      <c r="A251" s="24" t="s">
        <v>508</v>
      </c>
      <c r="B251" t="s">
        <v>1059</v>
      </c>
    </row>
    <row r="252" spans="1:2" ht="15.75" customHeight="1" x14ac:dyDescent="0.75">
      <c r="A252" s="24" t="s">
        <v>509</v>
      </c>
      <c r="B252" t="s">
        <v>1059</v>
      </c>
    </row>
    <row r="253" spans="1:2" ht="15.75" customHeight="1" x14ac:dyDescent="0.75">
      <c r="A253" s="24" t="s">
        <v>510</v>
      </c>
      <c r="B253" t="s">
        <v>1059</v>
      </c>
    </row>
    <row r="254" spans="1:2" ht="15.75" customHeight="1" x14ac:dyDescent="0.75">
      <c r="A254" s="24" t="s">
        <v>183</v>
      </c>
      <c r="B254" t="s">
        <v>1059</v>
      </c>
    </row>
    <row r="255" spans="1:2" ht="15.75" customHeight="1" x14ac:dyDescent="0.75">
      <c r="A255" s="24" t="s">
        <v>511</v>
      </c>
      <c r="B255" t="s">
        <v>1059</v>
      </c>
    </row>
    <row r="256" spans="1:2" ht="15.75" customHeight="1" x14ac:dyDescent="0.75">
      <c r="A256" s="24" t="s">
        <v>184</v>
      </c>
      <c r="B256" t="s">
        <v>1059</v>
      </c>
    </row>
    <row r="257" spans="1:2" ht="15.75" customHeight="1" x14ac:dyDescent="0.75">
      <c r="A257" s="24" t="s">
        <v>185</v>
      </c>
      <c r="B257" t="s">
        <v>1059</v>
      </c>
    </row>
    <row r="258" spans="1:2" ht="15.75" customHeight="1" x14ac:dyDescent="0.75">
      <c r="A258" s="24" t="s">
        <v>918</v>
      </c>
      <c r="B258" t="s">
        <v>1059</v>
      </c>
    </row>
    <row r="259" spans="1:2" ht="15.75" customHeight="1" x14ac:dyDescent="0.75">
      <c r="A259" s="24" t="s">
        <v>754</v>
      </c>
      <c r="B259" t="s">
        <v>1059</v>
      </c>
    </row>
    <row r="260" spans="1:2" ht="15.75" customHeight="1" x14ac:dyDescent="0.75">
      <c r="A260" s="24" t="s">
        <v>127</v>
      </c>
      <c r="B260" t="s">
        <v>1059</v>
      </c>
    </row>
    <row r="261" spans="1:2" ht="15.75" customHeight="1" x14ac:dyDescent="0.75">
      <c r="A261" s="24" t="s">
        <v>720</v>
      </c>
      <c r="B261" t="s">
        <v>1059</v>
      </c>
    </row>
    <row r="262" spans="1:2" ht="15.75" customHeight="1" x14ac:dyDescent="0.75">
      <c r="A262" s="24" t="s">
        <v>684</v>
      </c>
      <c r="B262" t="s">
        <v>1059</v>
      </c>
    </row>
    <row r="263" spans="1:2" ht="15.75" customHeight="1" x14ac:dyDescent="0.75">
      <c r="A263" s="24" t="s">
        <v>512</v>
      </c>
      <c r="B263" t="s">
        <v>1059</v>
      </c>
    </row>
    <row r="264" spans="1:2" ht="15.75" customHeight="1" x14ac:dyDescent="0.75">
      <c r="A264" s="24" t="s">
        <v>186</v>
      </c>
      <c r="B264" t="s">
        <v>1059</v>
      </c>
    </row>
    <row r="265" spans="1:2" ht="15.75" customHeight="1" x14ac:dyDescent="0.75">
      <c r="A265" s="24" t="s">
        <v>513</v>
      </c>
      <c r="B265" t="s">
        <v>1059</v>
      </c>
    </row>
    <row r="266" spans="1:2" ht="15.75" customHeight="1" x14ac:dyDescent="0.75">
      <c r="A266" s="24" t="s">
        <v>415</v>
      </c>
      <c r="B266" t="s">
        <v>1059</v>
      </c>
    </row>
    <row r="267" spans="1:2" ht="15.75" customHeight="1" x14ac:dyDescent="0.75">
      <c r="A267" s="24" t="s">
        <v>335</v>
      </c>
      <c r="B267" t="s">
        <v>1059</v>
      </c>
    </row>
    <row r="268" spans="1:2" ht="15.75" customHeight="1" x14ac:dyDescent="0.75">
      <c r="A268" s="24" t="s">
        <v>514</v>
      </c>
      <c r="B268" t="s">
        <v>1059</v>
      </c>
    </row>
    <row r="269" spans="1:2" ht="15.75" customHeight="1" x14ac:dyDescent="0.75">
      <c r="A269" s="24" t="s">
        <v>336</v>
      </c>
      <c r="B269" t="s">
        <v>1059</v>
      </c>
    </row>
    <row r="270" spans="1:2" ht="15.75" customHeight="1" x14ac:dyDescent="0.75">
      <c r="A270" s="24" t="s">
        <v>337</v>
      </c>
      <c r="B270" t="s">
        <v>1059</v>
      </c>
    </row>
    <row r="271" spans="1:2" ht="15.75" customHeight="1" x14ac:dyDescent="0.75">
      <c r="A271" s="24" t="s">
        <v>338</v>
      </c>
      <c r="B271" t="s">
        <v>1059</v>
      </c>
    </row>
    <row r="272" spans="1:2" ht="15.75" customHeight="1" x14ac:dyDescent="0.75">
      <c r="A272" s="24" t="s">
        <v>755</v>
      </c>
      <c r="B272" t="s">
        <v>1059</v>
      </c>
    </row>
    <row r="273" spans="1:2" ht="15.75" customHeight="1" x14ac:dyDescent="0.75">
      <c r="A273" s="24" t="s">
        <v>756</v>
      </c>
      <c r="B273" t="s">
        <v>1059</v>
      </c>
    </row>
    <row r="274" spans="1:2" ht="15.75" customHeight="1" x14ac:dyDescent="0.75">
      <c r="A274" s="24" t="s">
        <v>515</v>
      </c>
      <c r="B274" t="s">
        <v>1059</v>
      </c>
    </row>
    <row r="275" spans="1:2" ht="15.75" customHeight="1" x14ac:dyDescent="0.75">
      <c r="A275" s="24" t="s">
        <v>1037</v>
      </c>
      <c r="B275" t="s">
        <v>1059</v>
      </c>
    </row>
    <row r="276" spans="1:2" ht="15.75" customHeight="1" x14ac:dyDescent="0.75">
      <c r="A276" s="24" t="s">
        <v>187</v>
      </c>
      <c r="B276" t="s">
        <v>1059</v>
      </c>
    </row>
    <row r="277" spans="1:2" ht="15.75" customHeight="1" x14ac:dyDescent="0.75">
      <c r="A277" s="24" t="s">
        <v>188</v>
      </c>
      <c r="B277" t="s">
        <v>1059</v>
      </c>
    </row>
    <row r="278" spans="1:2" ht="15.75" customHeight="1" x14ac:dyDescent="0.75">
      <c r="A278" s="24" t="s">
        <v>919</v>
      </c>
      <c r="B278" t="s">
        <v>1059</v>
      </c>
    </row>
    <row r="279" spans="1:2" ht="15.75" customHeight="1" x14ac:dyDescent="0.75">
      <c r="A279" s="24" t="s">
        <v>921</v>
      </c>
      <c r="B279" t="s">
        <v>1059</v>
      </c>
    </row>
    <row r="280" spans="1:2" ht="15.75" customHeight="1" x14ac:dyDescent="0.75">
      <c r="A280" s="24" t="s">
        <v>194</v>
      </c>
      <c r="B280" t="s">
        <v>1059</v>
      </c>
    </row>
    <row r="281" spans="1:2" ht="15.75" customHeight="1" x14ac:dyDescent="0.75">
      <c r="A281" s="24" t="s">
        <v>924</v>
      </c>
      <c r="B281" t="s">
        <v>1059</v>
      </c>
    </row>
    <row r="282" spans="1:2" ht="15.75" customHeight="1" x14ac:dyDescent="0.75">
      <c r="A282" s="24" t="s">
        <v>926</v>
      </c>
      <c r="B282" t="s">
        <v>1059</v>
      </c>
    </row>
    <row r="283" spans="1:2" ht="15.75" customHeight="1" x14ac:dyDescent="0.75">
      <c r="A283" s="24" t="s">
        <v>525</v>
      </c>
      <c r="B283" t="s">
        <v>1059</v>
      </c>
    </row>
    <row r="284" spans="1:2" ht="15.75" customHeight="1" x14ac:dyDescent="0.75">
      <c r="A284" s="24" t="s">
        <v>759</v>
      </c>
      <c r="B284" t="s">
        <v>1059</v>
      </c>
    </row>
    <row r="285" spans="1:2" ht="15.75" customHeight="1" x14ac:dyDescent="0.75">
      <c r="A285" s="24" t="s">
        <v>763</v>
      </c>
      <c r="B285" t="s">
        <v>1059</v>
      </c>
    </row>
    <row r="286" spans="1:2" ht="15.75" customHeight="1" x14ac:dyDescent="0.75">
      <c r="A286" s="24" t="s">
        <v>40</v>
      </c>
      <c r="B286" t="s">
        <v>1059</v>
      </c>
    </row>
    <row r="287" spans="1:2" ht="15.75" customHeight="1" x14ac:dyDescent="0.75">
      <c r="A287" s="24" t="s">
        <v>764</v>
      </c>
      <c r="B287" t="s">
        <v>1059</v>
      </c>
    </row>
    <row r="288" spans="1:2" ht="15.75" customHeight="1" x14ac:dyDescent="0.75">
      <c r="A288" s="24" t="s">
        <v>1005</v>
      </c>
      <c r="B288" t="s">
        <v>1059</v>
      </c>
    </row>
    <row r="289" spans="1:2" ht="15.75" customHeight="1" x14ac:dyDescent="0.75">
      <c r="A289" s="24" t="s">
        <v>927</v>
      </c>
      <c r="B289" t="s">
        <v>1059</v>
      </c>
    </row>
    <row r="290" spans="1:2" ht="15.75" customHeight="1" x14ac:dyDescent="0.75">
      <c r="A290" s="24" t="s">
        <v>529</v>
      </c>
      <c r="B290" t="s">
        <v>1059</v>
      </c>
    </row>
    <row r="291" spans="1:2" ht="15.75" customHeight="1" x14ac:dyDescent="0.75">
      <c r="A291" s="24" t="s">
        <v>1044</v>
      </c>
      <c r="B291" t="s">
        <v>1059</v>
      </c>
    </row>
    <row r="292" spans="1:2" ht="15.75" customHeight="1" x14ac:dyDescent="0.75">
      <c r="A292" s="24" t="s">
        <v>1008</v>
      </c>
      <c r="B292" t="s">
        <v>1059</v>
      </c>
    </row>
    <row r="293" spans="1:2" ht="15.75" customHeight="1" x14ac:dyDescent="0.75">
      <c r="A293" s="24" t="s">
        <v>532</v>
      </c>
      <c r="B293" t="s">
        <v>1059</v>
      </c>
    </row>
    <row r="294" spans="1:2" ht="15.75" customHeight="1" x14ac:dyDescent="0.75">
      <c r="A294" s="24" t="s">
        <v>930</v>
      </c>
      <c r="B294" t="s">
        <v>1059</v>
      </c>
    </row>
    <row r="295" spans="1:2" ht="15.75" customHeight="1" x14ac:dyDescent="0.75">
      <c r="A295" s="24" t="s">
        <v>537</v>
      </c>
      <c r="B295" t="s">
        <v>1059</v>
      </c>
    </row>
    <row r="296" spans="1:2" ht="15.75" customHeight="1" x14ac:dyDescent="0.75">
      <c r="A296" s="24" t="s">
        <v>1009</v>
      </c>
      <c r="B296" t="s">
        <v>1059</v>
      </c>
    </row>
    <row r="297" spans="1:2" ht="15.75" customHeight="1" x14ac:dyDescent="0.75">
      <c r="A297" s="24" t="s">
        <v>1010</v>
      </c>
      <c r="B297" t="s">
        <v>1059</v>
      </c>
    </row>
    <row r="298" spans="1:2" ht="15.75" customHeight="1" x14ac:dyDescent="0.75">
      <c r="A298" s="24" t="s">
        <v>1011</v>
      </c>
      <c r="B298" t="s">
        <v>1059</v>
      </c>
    </row>
    <row r="299" spans="1:2" ht="15.75" customHeight="1" x14ac:dyDescent="0.75">
      <c r="A299" s="24" t="s">
        <v>101</v>
      </c>
      <c r="B299" t="s">
        <v>1059</v>
      </c>
    </row>
    <row r="300" spans="1:2" ht="15.75" customHeight="1" x14ac:dyDescent="0.75">
      <c r="A300" s="24" t="s">
        <v>102</v>
      </c>
      <c r="B300" t="s">
        <v>1059</v>
      </c>
    </row>
    <row r="301" spans="1:2" ht="15.75" customHeight="1" x14ac:dyDescent="0.75">
      <c r="A301" s="24" t="s">
        <v>984</v>
      </c>
      <c r="B301" t="s">
        <v>1059</v>
      </c>
    </row>
    <row r="302" spans="1:2" ht="15.75" customHeight="1" x14ac:dyDescent="0.75">
      <c r="A302" s="24" t="s">
        <v>933</v>
      </c>
      <c r="B302" t="s">
        <v>1059</v>
      </c>
    </row>
    <row r="303" spans="1:2" ht="15.75" customHeight="1" x14ac:dyDescent="0.75">
      <c r="A303" s="24" t="s">
        <v>935</v>
      </c>
      <c r="B303" t="s">
        <v>1059</v>
      </c>
    </row>
    <row r="304" spans="1:2" ht="15.75" customHeight="1" x14ac:dyDescent="0.75">
      <c r="A304" s="24" t="s">
        <v>936</v>
      </c>
      <c r="B304" t="s">
        <v>1059</v>
      </c>
    </row>
    <row r="305" spans="1:2" ht="15.75" customHeight="1" x14ac:dyDescent="0.75">
      <c r="A305" s="24" t="s">
        <v>355</v>
      </c>
      <c r="B305" t="s">
        <v>1059</v>
      </c>
    </row>
    <row r="306" spans="1:2" ht="15.75" customHeight="1" x14ac:dyDescent="0.75">
      <c r="A306" s="24" t="s">
        <v>356</v>
      </c>
      <c r="B306" t="s">
        <v>1059</v>
      </c>
    </row>
    <row r="307" spans="1:2" ht="15.75" customHeight="1" x14ac:dyDescent="0.75">
      <c r="A307" s="24" t="s">
        <v>538</v>
      </c>
      <c r="B307" t="s">
        <v>1059</v>
      </c>
    </row>
    <row r="308" spans="1:2" ht="15.75" customHeight="1" x14ac:dyDescent="0.75">
      <c r="A308" s="24" t="s">
        <v>767</v>
      </c>
      <c r="B308" t="s">
        <v>1059</v>
      </c>
    </row>
    <row r="309" spans="1:2" ht="15.75" customHeight="1" x14ac:dyDescent="0.75">
      <c r="A309" s="24" t="s">
        <v>938</v>
      </c>
      <c r="B309" t="s">
        <v>1059</v>
      </c>
    </row>
    <row r="310" spans="1:2" ht="15.75" customHeight="1" x14ac:dyDescent="0.75">
      <c r="A310" s="24" t="s">
        <v>939</v>
      </c>
      <c r="B310" t="s">
        <v>1059</v>
      </c>
    </row>
    <row r="311" spans="1:2" ht="15.75" customHeight="1" x14ac:dyDescent="0.75">
      <c r="A311" s="24" t="s">
        <v>104</v>
      </c>
      <c r="B311" t="s">
        <v>1059</v>
      </c>
    </row>
    <row r="312" spans="1:2" ht="15.75" customHeight="1" x14ac:dyDescent="0.75">
      <c r="A312" s="24" t="s">
        <v>1045</v>
      </c>
      <c r="B312" t="s">
        <v>1059</v>
      </c>
    </row>
    <row r="313" spans="1:2" ht="15.75" customHeight="1" x14ac:dyDescent="0.75">
      <c r="A313" s="24" t="s">
        <v>540</v>
      </c>
      <c r="B313" t="s">
        <v>1059</v>
      </c>
    </row>
    <row r="314" spans="1:2" ht="15.75" customHeight="1" x14ac:dyDescent="0.75">
      <c r="A314" s="24" t="s">
        <v>541</v>
      </c>
      <c r="B314" t="s">
        <v>1059</v>
      </c>
    </row>
    <row r="315" spans="1:2" ht="15.75" customHeight="1" x14ac:dyDescent="0.75">
      <c r="A315" s="24" t="s">
        <v>940</v>
      </c>
      <c r="B315" t="s">
        <v>1059</v>
      </c>
    </row>
    <row r="316" spans="1:2" ht="15.75" customHeight="1" x14ac:dyDescent="0.75">
      <c r="A316" s="24" t="s">
        <v>768</v>
      </c>
      <c r="B316" t="s">
        <v>1059</v>
      </c>
    </row>
    <row r="317" spans="1:2" ht="15.75" customHeight="1" x14ac:dyDescent="0.75">
      <c r="A317" s="24" t="s">
        <v>840</v>
      </c>
      <c r="B317" t="s">
        <v>1059</v>
      </c>
    </row>
    <row r="318" spans="1:2" ht="15.75" customHeight="1" x14ac:dyDescent="0.75">
      <c r="A318" s="24" t="s">
        <v>542</v>
      </c>
      <c r="B318" t="s">
        <v>1059</v>
      </c>
    </row>
    <row r="319" spans="1:2" ht="15.75" customHeight="1" x14ac:dyDescent="0.75">
      <c r="A319" s="24" t="s">
        <v>543</v>
      </c>
      <c r="B319" t="s">
        <v>1059</v>
      </c>
    </row>
    <row r="320" spans="1:2" ht="15.75" customHeight="1" x14ac:dyDescent="0.75">
      <c r="A320" s="24" t="s">
        <v>769</v>
      </c>
      <c r="B320" t="s">
        <v>1059</v>
      </c>
    </row>
    <row r="321" spans="1:2" ht="15.75" customHeight="1" x14ac:dyDescent="0.75">
      <c r="A321" s="24" t="s">
        <v>206</v>
      </c>
      <c r="B321" t="s">
        <v>1059</v>
      </c>
    </row>
    <row r="322" spans="1:2" ht="15.75" customHeight="1" x14ac:dyDescent="0.75">
      <c r="A322" s="24" t="s">
        <v>770</v>
      </c>
      <c r="B322" t="s">
        <v>1059</v>
      </c>
    </row>
    <row r="323" spans="1:2" ht="15.75" customHeight="1" x14ac:dyDescent="0.75">
      <c r="A323" s="24" t="s">
        <v>941</v>
      </c>
      <c r="B323" t="s">
        <v>1059</v>
      </c>
    </row>
    <row r="324" spans="1:2" ht="15.75" customHeight="1" x14ac:dyDescent="0.75">
      <c r="A324" s="24" t="s">
        <v>363</v>
      </c>
      <c r="B324" t="s">
        <v>1059</v>
      </c>
    </row>
    <row r="325" spans="1:2" ht="15.75" customHeight="1" x14ac:dyDescent="0.75">
      <c r="A325" s="24" t="s">
        <v>210</v>
      </c>
      <c r="B325" t="s">
        <v>1059</v>
      </c>
    </row>
    <row r="326" spans="1:2" ht="15.75" customHeight="1" x14ac:dyDescent="0.75">
      <c r="A326" s="24" t="s">
        <v>212</v>
      </c>
      <c r="B326" t="s">
        <v>1059</v>
      </c>
    </row>
    <row r="327" spans="1:2" ht="15.75" customHeight="1" x14ac:dyDescent="0.75">
      <c r="A327" s="24" t="s">
        <v>228</v>
      </c>
      <c r="B327" t="s">
        <v>1059</v>
      </c>
    </row>
    <row r="328" spans="1:2" ht="15.75" customHeight="1" x14ac:dyDescent="0.75">
      <c r="A328" s="24" t="s">
        <v>556</v>
      </c>
      <c r="B328" t="s">
        <v>1059</v>
      </c>
    </row>
    <row r="329" spans="1:2" ht="15.75" customHeight="1" x14ac:dyDescent="0.75">
      <c r="A329" s="24" t="s">
        <v>235</v>
      </c>
      <c r="B329" t="s">
        <v>1059</v>
      </c>
    </row>
    <row r="330" spans="1:2" ht="15.75" customHeight="1" x14ac:dyDescent="0.75">
      <c r="A330" s="24" t="s">
        <v>246</v>
      </c>
      <c r="B330" t="s">
        <v>1059</v>
      </c>
    </row>
    <row r="331" spans="1:2" ht="15.75" customHeight="1" x14ac:dyDescent="0.75">
      <c r="A331" s="24" t="s">
        <v>255</v>
      </c>
      <c r="B331" t="s">
        <v>1059</v>
      </c>
    </row>
    <row r="332" spans="1:2" ht="15.75" customHeight="1" x14ac:dyDescent="0.75">
      <c r="A332" s="24" t="s">
        <v>256</v>
      </c>
      <c r="B332" t="s">
        <v>1059</v>
      </c>
    </row>
    <row r="333" spans="1:2" ht="15.75" customHeight="1" x14ac:dyDescent="0.75">
      <c r="A333" s="24" t="s">
        <v>257</v>
      </c>
      <c r="B333" t="s">
        <v>1059</v>
      </c>
    </row>
    <row r="334" spans="1:2" ht="15.75" customHeight="1" x14ac:dyDescent="0.75">
      <c r="A334" s="24" t="s">
        <v>775</v>
      </c>
      <c r="B334" t="s">
        <v>1059</v>
      </c>
    </row>
    <row r="335" spans="1:2" ht="15.75" customHeight="1" x14ac:dyDescent="0.75">
      <c r="A335" s="24" t="s">
        <v>376</v>
      </c>
      <c r="B335" t="s">
        <v>1059</v>
      </c>
    </row>
    <row r="336" spans="1:2" ht="15.75" customHeight="1" x14ac:dyDescent="0.75">
      <c r="A336" s="24" t="s">
        <v>377</v>
      </c>
      <c r="B336" t="s">
        <v>1059</v>
      </c>
    </row>
    <row r="337" spans="1:2" ht="15.75" customHeight="1" x14ac:dyDescent="0.75">
      <c r="A337" s="24" t="s">
        <v>943</v>
      </c>
      <c r="B337" t="s">
        <v>1059</v>
      </c>
    </row>
    <row r="338" spans="1:2" ht="15.75" customHeight="1" x14ac:dyDescent="0.75">
      <c r="A338" s="24" t="s">
        <v>260</v>
      </c>
      <c r="B338" t="s">
        <v>1059</v>
      </c>
    </row>
    <row r="339" spans="1:2" ht="15.75" customHeight="1" x14ac:dyDescent="0.75">
      <c r="A339" s="24" t="s">
        <v>575</v>
      </c>
      <c r="B339" t="s">
        <v>1059</v>
      </c>
    </row>
    <row r="340" spans="1:2" ht="15.75" customHeight="1" x14ac:dyDescent="0.75">
      <c r="A340" s="24" t="s">
        <v>269</v>
      </c>
      <c r="B340" t="s">
        <v>1059</v>
      </c>
    </row>
    <row r="341" spans="1:2" ht="15.75" customHeight="1" x14ac:dyDescent="0.75">
      <c r="A341" s="24" t="s">
        <v>270</v>
      </c>
      <c r="B341" t="s">
        <v>1059</v>
      </c>
    </row>
    <row r="342" spans="1:2" ht="15.75" customHeight="1" x14ac:dyDescent="0.75">
      <c r="A342" s="24" t="s">
        <v>950</v>
      </c>
      <c r="B342" t="s">
        <v>1059</v>
      </c>
    </row>
    <row r="343" spans="1:2" ht="15.75" customHeight="1" x14ac:dyDescent="0.75">
      <c r="A343" s="24" t="s">
        <v>272</v>
      </c>
      <c r="B343" t="s">
        <v>1059</v>
      </c>
    </row>
    <row r="344" spans="1:2" ht="15.75" customHeight="1" x14ac:dyDescent="0.75">
      <c r="A344" s="24" t="s">
        <v>952</v>
      </c>
      <c r="B344" t="s">
        <v>1059</v>
      </c>
    </row>
    <row r="345" spans="1:2" ht="15.75" customHeight="1" x14ac:dyDescent="0.75">
      <c r="A345" s="24" t="s">
        <v>954</v>
      </c>
      <c r="B345" t="s">
        <v>1059</v>
      </c>
    </row>
    <row r="346" spans="1:2" ht="15.75" customHeight="1" x14ac:dyDescent="0.75">
      <c r="A346" s="24" t="s">
        <v>780</v>
      </c>
      <c r="B346" t="s">
        <v>1059</v>
      </c>
    </row>
    <row r="347" spans="1:2" ht="15.75" customHeight="1" x14ac:dyDescent="0.75">
      <c r="A347" s="24" t="s">
        <v>781</v>
      </c>
      <c r="B347" t="s">
        <v>1059</v>
      </c>
    </row>
    <row r="348" spans="1:2" ht="15.75" customHeight="1" x14ac:dyDescent="0.75">
      <c r="A348" s="24" t="s">
        <v>782</v>
      </c>
      <c r="B348" t="s">
        <v>1059</v>
      </c>
    </row>
    <row r="349" spans="1:2" ht="15.75" customHeight="1" x14ac:dyDescent="0.75">
      <c r="A349" s="24" t="s">
        <v>783</v>
      </c>
      <c r="B349" t="s">
        <v>1059</v>
      </c>
    </row>
    <row r="350" spans="1:2" ht="15.75" customHeight="1" x14ac:dyDescent="0.75">
      <c r="A350" s="24" t="s">
        <v>962</v>
      </c>
      <c r="B350" t="s">
        <v>1059</v>
      </c>
    </row>
    <row r="351" spans="1:2" ht="15.75" customHeight="1" x14ac:dyDescent="0.75">
      <c r="A351" s="24" t="s">
        <v>963</v>
      </c>
      <c r="B351" t="s">
        <v>1059</v>
      </c>
    </row>
    <row r="352" spans="1:2" ht="15.75" customHeight="1" x14ac:dyDescent="0.75">
      <c r="A352" s="24" t="s">
        <v>382</v>
      </c>
      <c r="B352" t="s">
        <v>1059</v>
      </c>
    </row>
    <row r="353" spans="1:2" ht="15.75" customHeight="1" x14ac:dyDescent="0.75">
      <c r="A353" s="24" t="s">
        <v>278</v>
      </c>
      <c r="B353" t="s">
        <v>1059</v>
      </c>
    </row>
    <row r="354" spans="1:2" ht="15.75" customHeight="1" x14ac:dyDescent="0.75">
      <c r="A354" s="24" t="s">
        <v>596</v>
      </c>
      <c r="B354" t="s">
        <v>1059</v>
      </c>
    </row>
    <row r="355" spans="1:2" ht="15.75" customHeight="1" x14ac:dyDescent="0.75">
      <c r="A355" s="24" t="s">
        <v>279</v>
      </c>
      <c r="B355" t="s">
        <v>1059</v>
      </c>
    </row>
    <row r="356" spans="1:2" ht="15.75" customHeight="1" x14ac:dyDescent="0.75">
      <c r="A356" s="24" t="s">
        <v>383</v>
      </c>
      <c r="B356" t="s">
        <v>1059</v>
      </c>
    </row>
    <row r="357" spans="1:2" ht="15.75" customHeight="1" x14ac:dyDescent="0.75">
      <c r="A357" s="24" t="s">
        <v>111</v>
      </c>
      <c r="B357" t="s">
        <v>1059</v>
      </c>
    </row>
    <row r="358" spans="1:2" ht="15.75" customHeight="1" x14ac:dyDescent="0.75">
      <c r="A358" s="24" t="s">
        <v>280</v>
      </c>
      <c r="B358" t="s">
        <v>1059</v>
      </c>
    </row>
    <row r="359" spans="1:2" ht="15.75" customHeight="1" x14ac:dyDescent="0.75">
      <c r="A359" s="24" t="s">
        <v>384</v>
      </c>
      <c r="B359" t="s">
        <v>1059</v>
      </c>
    </row>
    <row r="360" spans="1:2" ht="15.75" customHeight="1" x14ac:dyDescent="0.75">
      <c r="A360" s="24" t="s">
        <v>385</v>
      </c>
      <c r="B360" t="s">
        <v>1059</v>
      </c>
    </row>
    <row r="361" spans="1:2" ht="15.75" customHeight="1" x14ac:dyDescent="0.75">
      <c r="A361" s="24" t="s">
        <v>386</v>
      </c>
      <c r="B361" t="s">
        <v>1059</v>
      </c>
    </row>
    <row r="362" spans="1:2" ht="15.75" customHeight="1" x14ac:dyDescent="0.75">
      <c r="A362" s="24" t="s">
        <v>387</v>
      </c>
      <c r="B362" t="s">
        <v>1059</v>
      </c>
    </row>
    <row r="363" spans="1:2" ht="15.75" customHeight="1" x14ac:dyDescent="0.75">
      <c r="A363" s="24" t="s">
        <v>784</v>
      </c>
      <c r="B363" t="s">
        <v>1059</v>
      </c>
    </row>
    <row r="364" spans="1:2" ht="15.75" customHeight="1" x14ac:dyDescent="0.75">
      <c r="A364" s="24" t="s">
        <v>785</v>
      </c>
      <c r="B364" t="s">
        <v>1059</v>
      </c>
    </row>
    <row r="365" spans="1:2" ht="15.75" customHeight="1" x14ac:dyDescent="0.75">
      <c r="A365" s="24" t="s">
        <v>597</v>
      </c>
      <c r="B365" t="s">
        <v>1059</v>
      </c>
    </row>
    <row r="366" spans="1:2" ht="15.75" customHeight="1" x14ac:dyDescent="0.75">
      <c r="A366" s="24" t="s">
        <v>964</v>
      </c>
      <c r="B366" t="s">
        <v>1059</v>
      </c>
    </row>
    <row r="367" spans="1:2" ht="15.75" customHeight="1" x14ac:dyDescent="0.75">
      <c r="A367" s="24" t="s">
        <v>599</v>
      </c>
      <c r="B367" t="s">
        <v>1059</v>
      </c>
    </row>
    <row r="368" spans="1:2" ht="15.75" customHeight="1" x14ac:dyDescent="0.75">
      <c r="A368" s="24" t="s">
        <v>282</v>
      </c>
      <c r="B368" t="s">
        <v>1059</v>
      </c>
    </row>
    <row r="369" spans="1:2" ht="15.75" customHeight="1" x14ac:dyDescent="0.75">
      <c r="A369" s="24" t="s">
        <v>388</v>
      </c>
      <c r="B369" t="s">
        <v>1059</v>
      </c>
    </row>
    <row r="370" spans="1:2" ht="15.75" customHeight="1" x14ac:dyDescent="0.75">
      <c r="A370" s="24" t="s">
        <v>389</v>
      </c>
      <c r="B370" t="s">
        <v>1059</v>
      </c>
    </row>
    <row r="371" spans="1:2" ht="15.75" customHeight="1" x14ac:dyDescent="0.75">
      <c r="A371" s="24" t="s">
        <v>787</v>
      </c>
      <c r="B371" t="s">
        <v>1059</v>
      </c>
    </row>
    <row r="372" spans="1:2" ht="15.75" customHeight="1" x14ac:dyDescent="0.75">
      <c r="A372" s="24" t="s">
        <v>965</v>
      </c>
      <c r="B372" t="s">
        <v>1059</v>
      </c>
    </row>
    <row r="373" spans="1:2" ht="15.75" customHeight="1" x14ac:dyDescent="0.75">
      <c r="A373" s="24" t="s">
        <v>390</v>
      </c>
      <c r="B373" t="s">
        <v>1059</v>
      </c>
    </row>
    <row r="374" spans="1:2" ht="15.75" customHeight="1" x14ac:dyDescent="0.75">
      <c r="A374" s="24" t="s">
        <v>391</v>
      </c>
      <c r="B374" t="s">
        <v>1059</v>
      </c>
    </row>
    <row r="375" spans="1:2" ht="15.75" customHeight="1" x14ac:dyDescent="0.75">
      <c r="A375" s="24" t="s">
        <v>284</v>
      </c>
      <c r="B375" t="s">
        <v>1059</v>
      </c>
    </row>
    <row r="376" spans="1:2" ht="15.75" customHeight="1" x14ac:dyDescent="0.75">
      <c r="A376" s="24" t="s">
        <v>394</v>
      </c>
      <c r="B376" t="s">
        <v>1059</v>
      </c>
    </row>
    <row r="377" spans="1:2" ht="15.75" customHeight="1" x14ac:dyDescent="0.75">
      <c r="A377" s="24" t="s">
        <v>966</v>
      </c>
      <c r="B377" t="s">
        <v>1059</v>
      </c>
    </row>
    <row r="378" spans="1:2" ht="15.75" customHeight="1" x14ac:dyDescent="0.75">
      <c r="A378" s="24" t="s">
        <v>1026</v>
      </c>
      <c r="B378" t="s">
        <v>1059</v>
      </c>
    </row>
    <row r="379" spans="1:2" ht="15.75" customHeight="1" x14ac:dyDescent="0.75">
      <c r="A379" s="24" t="s">
        <v>806</v>
      </c>
      <c r="B379" t="s">
        <v>1059</v>
      </c>
    </row>
    <row r="380" spans="1:2" ht="15.75" customHeight="1" x14ac:dyDescent="0.75">
      <c r="A380" s="24" t="s">
        <v>807</v>
      </c>
      <c r="B380" t="s">
        <v>1059</v>
      </c>
    </row>
    <row r="381" spans="1:2" ht="15.75" customHeight="1" x14ac:dyDescent="0.75">
      <c r="A381" s="24" t="s">
        <v>789</v>
      </c>
      <c r="B381" t="s">
        <v>1059</v>
      </c>
    </row>
    <row r="382" spans="1:2" ht="15.75" customHeight="1" x14ac:dyDescent="0.75">
      <c r="A382" s="24" t="s">
        <v>790</v>
      </c>
      <c r="B382" t="s">
        <v>1059</v>
      </c>
    </row>
    <row r="383" spans="1:2" ht="15.75" customHeight="1" x14ac:dyDescent="0.75">
      <c r="A383" s="24" t="s">
        <v>791</v>
      </c>
      <c r="B383" t="s">
        <v>1059</v>
      </c>
    </row>
    <row r="384" spans="1:2" ht="15.75" customHeight="1" x14ac:dyDescent="0.75">
      <c r="A384" s="24" t="s">
        <v>792</v>
      </c>
      <c r="B384" t="s">
        <v>1059</v>
      </c>
    </row>
    <row r="385" spans="1:2" ht="15.75" customHeight="1" x14ac:dyDescent="0.75">
      <c r="A385" s="24" t="s">
        <v>793</v>
      </c>
      <c r="B385" t="s">
        <v>1059</v>
      </c>
    </row>
    <row r="386" spans="1:2" ht="15.75" customHeight="1" x14ac:dyDescent="0.75">
      <c r="A386" s="24" t="s">
        <v>794</v>
      </c>
      <c r="B386" t="s">
        <v>1059</v>
      </c>
    </row>
    <row r="387" spans="1:2" ht="15.75" customHeight="1" x14ac:dyDescent="0.75">
      <c r="A387" s="24" t="s">
        <v>795</v>
      </c>
      <c r="B387" t="s">
        <v>1059</v>
      </c>
    </row>
    <row r="388" spans="1:2" ht="15.75" customHeight="1" x14ac:dyDescent="0.75">
      <c r="A388" s="24" t="s">
        <v>603</v>
      </c>
      <c r="B388" t="s">
        <v>1059</v>
      </c>
    </row>
    <row r="389" spans="1:2" ht="15.75" customHeight="1" x14ac:dyDescent="0.75">
      <c r="A389" s="24" t="s">
        <v>967</v>
      </c>
      <c r="B389" t="s">
        <v>1059</v>
      </c>
    </row>
    <row r="390" spans="1:2" ht="15.75" customHeight="1" x14ac:dyDescent="0.75">
      <c r="A390" s="24" t="s">
        <v>968</v>
      </c>
      <c r="B390" t="s">
        <v>1059</v>
      </c>
    </row>
    <row r="391" spans="1:2" ht="15.75" customHeight="1" x14ac:dyDescent="0.75">
      <c r="A391" s="24" t="s">
        <v>808</v>
      </c>
      <c r="B391" t="s">
        <v>1059</v>
      </c>
    </row>
    <row r="392" spans="1:2" ht="15.75" customHeight="1" x14ac:dyDescent="0.75">
      <c r="A392" s="24" t="s">
        <v>797</v>
      </c>
      <c r="B392" t="s">
        <v>1059</v>
      </c>
    </row>
    <row r="393" spans="1:2" ht="15.75" customHeight="1" x14ac:dyDescent="0.75">
      <c r="A393" s="24" t="s">
        <v>970</v>
      </c>
      <c r="B393" t="s">
        <v>1059</v>
      </c>
    </row>
    <row r="394" spans="1:2" ht="15.75" customHeight="1" x14ac:dyDescent="0.75">
      <c r="A394" s="24" t="s">
        <v>609</v>
      </c>
      <c r="B394" t="s">
        <v>1059</v>
      </c>
    </row>
    <row r="395" spans="1:2" ht="15.75" customHeight="1" x14ac:dyDescent="0.75">
      <c r="A395" s="24" t="s">
        <v>289</v>
      </c>
      <c r="B395" t="s">
        <v>1059</v>
      </c>
    </row>
    <row r="396" spans="1:2" ht="15.75" customHeight="1" x14ac:dyDescent="0.75">
      <c r="A396" s="24" t="s">
        <v>290</v>
      </c>
      <c r="B396" t="s">
        <v>1059</v>
      </c>
    </row>
    <row r="397" spans="1:2" ht="15.75" customHeight="1" x14ac:dyDescent="0.75">
      <c r="A397" s="24" t="s">
        <v>610</v>
      </c>
      <c r="B397" t="s">
        <v>1059</v>
      </c>
    </row>
    <row r="398" spans="1:2" ht="15.75" customHeight="1" x14ac:dyDescent="0.75">
      <c r="A398" s="24" t="s">
        <v>611</v>
      </c>
      <c r="B398" t="s">
        <v>1059</v>
      </c>
    </row>
    <row r="399" spans="1:2" ht="15.75" customHeight="1" x14ac:dyDescent="0.75">
      <c r="A399" s="24" t="s">
        <v>612</v>
      </c>
      <c r="B399" t="s">
        <v>1059</v>
      </c>
    </row>
    <row r="400" spans="1:2" ht="15.75" customHeight="1" x14ac:dyDescent="0.75">
      <c r="A400" s="24" t="s">
        <v>613</v>
      </c>
      <c r="B400" t="s">
        <v>1059</v>
      </c>
    </row>
    <row r="401" spans="1:2" ht="15.75" customHeight="1" x14ac:dyDescent="0.75">
      <c r="A401" s="24" t="s">
        <v>614</v>
      </c>
      <c r="B401" t="s">
        <v>1059</v>
      </c>
    </row>
    <row r="402" spans="1:2" ht="15.75" customHeight="1" x14ac:dyDescent="0.75">
      <c r="A402" s="24" t="s">
        <v>396</v>
      </c>
      <c r="B402" t="s">
        <v>1059</v>
      </c>
    </row>
    <row r="403" spans="1:2" ht="15.75" customHeight="1" x14ac:dyDescent="0.75">
      <c r="A403" s="24" t="s">
        <v>615</v>
      </c>
      <c r="B403" t="s">
        <v>1059</v>
      </c>
    </row>
    <row r="404" spans="1:2" ht="15.75" customHeight="1" x14ac:dyDescent="0.75">
      <c r="A404" s="24" t="s">
        <v>397</v>
      </c>
      <c r="B404" t="s">
        <v>1059</v>
      </c>
    </row>
    <row r="405" spans="1:2" ht="15.75" customHeight="1" x14ac:dyDescent="0.75">
      <c r="A405" s="24" t="s">
        <v>1027</v>
      </c>
      <c r="B405" t="s">
        <v>1059</v>
      </c>
    </row>
    <row r="406" spans="1:2" ht="15.75" customHeight="1" x14ac:dyDescent="0.75">
      <c r="A406" s="24" t="s">
        <v>1028</v>
      </c>
      <c r="B406" t="s">
        <v>1059</v>
      </c>
    </row>
    <row r="407" spans="1:2" ht="15.75" customHeight="1" x14ac:dyDescent="0.75">
      <c r="A407" s="24" t="s">
        <v>1029</v>
      </c>
      <c r="B407" t="s">
        <v>1059</v>
      </c>
    </row>
    <row r="408" spans="1:2" ht="15.75" customHeight="1" x14ac:dyDescent="0.75">
      <c r="A408" s="24" t="s">
        <v>616</v>
      </c>
      <c r="B408" t="s">
        <v>1059</v>
      </c>
    </row>
    <row r="409" spans="1:2" ht="15.75" customHeight="1" x14ac:dyDescent="0.75">
      <c r="A409" s="24" t="s">
        <v>617</v>
      </c>
      <c r="B409" t="s">
        <v>1059</v>
      </c>
    </row>
    <row r="410" spans="1:2" ht="15.75" customHeight="1" x14ac:dyDescent="0.75">
      <c r="A410" s="24" t="s">
        <v>398</v>
      </c>
      <c r="B410" t="s">
        <v>1059</v>
      </c>
    </row>
    <row r="411" spans="1:2" ht="15.75" customHeight="1" x14ac:dyDescent="0.75">
      <c r="A411" s="24" t="s">
        <v>399</v>
      </c>
      <c r="B411" t="s">
        <v>1059</v>
      </c>
    </row>
    <row r="412" spans="1:2" ht="15.75" customHeight="1" x14ac:dyDescent="0.75">
      <c r="A412" s="24" t="s">
        <v>400</v>
      </c>
      <c r="B412" t="s">
        <v>1059</v>
      </c>
    </row>
    <row r="413" spans="1:2" ht="15.75" customHeight="1" x14ac:dyDescent="0.75">
      <c r="A413" s="24" t="s">
        <v>972</v>
      </c>
      <c r="B413" t="s">
        <v>1059</v>
      </c>
    </row>
    <row r="414" spans="1:2" ht="15.75" customHeight="1" x14ac:dyDescent="0.75">
      <c r="A414" s="24" t="s">
        <v>401</v>
      </c>
      <c r="B414" t="s">
        <v>1059</v>
      </c>
    </row>
    <row r="415" spans="1:2" ht="15.75" customHeight="1" x14ac:dyDescent="0.75">
      <c r="A415" s="24" t="s">
        <v>402</v>
      </c>
      <c r="B415" t="s">
        <v>1059</v>
      </c>
    </row>
    <row r="416" spans="1:2" ht="15.75" customHeight="1" x14ac:dyDescent="0.75">
      <c r="A416" s="24" t="s">
        <v>846</v>
      </c>
      <c r="B416" t="s">
        <v>1059</v>
      </c>
    </row>
    <row r="417" spans="1:2" ht="15.75" customHeight="1" x14ac:dyDescent="0.75">
      <c r="A417" s="24" t="s">
        <v>973</v>
      </c>
      <c r="B417" t="s">
        <v>1059</v>
      </c>
    </row>
    <row r="418" spans="1:2" ht="15.75" customHeight="1" x14ac:dyDescent="0.75">
      <c r="A418" s="24" t="s">
        <v>976</v>
      </c>
      <c r="B418" t="s">
        <v>1059</v>
      </c>
    </row>
    <row r="419" spans="1:2" ht="15.75" customHeight="1" x14ac:dyDescent="0.75">
      <c r="A419" s="24" t="s">
        <v>620</v>
      </c>
      <c r="B419" t="s">
        <v>1059</v>
      </c>
    </row>
    <row r="420" spans="1:2" ht="15.75" customHeight="1" x14ac:dyDescent="0.75">
      <c r="A420" s="24" t="s">
        <v>621</v>
      </c>
      <c r="B420" t="s">
        <v>1059</v>
      </c>
    </row>
    <row r="421" spans="1:2" ht="15.75" customHeight="1" x14ac:dyDescent="0.75">
      <c r="A421" s="24" t="s">
        <v>971</v>
      </c>
      <c r="B421" s="25" t="s">
        <v>1059</v>
      </c>
    </row>
    <row r="422" spans="1:2" ht="15.75" customHeight="1" x14ac:dyDescent="0.75">
      <c r="A422" s="24" t="s">
        <v>313</v>
      </c>
      <c r="B422" s="25" t="s">
        <v>1060</v>
      </c>
    </row>
    <row r="423" spans="1:2" ht="15.75" customHeight="1" x14ac:dyDescent="0.75">
      <c r="A423" s="24" t="s">
        <v>320</v>
      </c>
      <c r="B423" s="25" t="s">
        <v>1060</v>
      </c>
    </row>
    <row r="424" spans="1:2" ht="15.75" customHeight="1" x14ac:dyDescent="0.75">
      <c r="A424" s="24" t="s">
        <v>321</v>
      </c>
      <c r="B424" s="25" t="s">
        <v>1060</v>
      </c>
    </row>
    <row r="425" spans="1:2" ht="15.75" customHeight="1" x14ac:dyDescent="0.75">
      <c r="A425" s="24" t="s">
        <v>323</v>
      </c>
      <c r="B425" s="25" t="s">
        <v>1060</v>
      </c>
    </row>
    <row r="426" spans="1:2" ht="15.75" customHeight="1" x14ac:dyDescent="0.75">
      <c r="A426" s="24" t="s">
        <v>436</v>
      </c>
      <c r="B426" s="25" t="s">
        <v>1060</v>
      </c>
    </row>
    <row r="427" spans="1:2" ht="15.75" customHeight="1" x14ac:dyDescent="0.75">
      <c r="A427" s="24" t="s">
        <v>333</v>
      </c>
      <c r="B427" s="25" t="s">
        <v>1060</v>
      </c>
    </row>
    <row r="428" spans="1:2" ht="15.75" customHeight="1" x14ac:dyDescent="0.75">
      <c r="A428" s="24" t="s">
        <v>832</v>
      </c>
      <c r="B428" s="25" t="s">
        <v>1060</v>
      </c>
    </row>
    <row r="429" spans="1:2" ht="15.75" customHeight="1" x14ac:dyDescent="0.75">
      <c r="A429" s="24" t="s">
        <v>979</v>
      </c>
      <c r="B429" s="25" t="s">
        <v>1060</v>
      </c>
    </row>
    <row r="430" spans="1:2" ht="15.75" customHeight="1" x14ac:dyDescent="0.75">
      <c r="A430" s="24" t="s">
        <v>361</v>
      </c>
      <c r="B430" s="25" t="s">
        <v>1060</v>
      </c>
    </row>
    <row r="431" spans="1:2" ht="15.75" customHeight="1" x14ac:dyDescent="0.75">
      <c r="A431" s="24" t="s">
        <v>362</v>
      </c>
      <c r="B431" s="25" t="s">
        <v>1060</v>
      </c>
    </row>
    <row r="432" spans="1:2" ht="15.75" customHeight="1" x14ac:dyDescent="0.75">
      <c r="A432" s="24" t="s">
        <v>364</v>
      </c>
      <c r="B432" s="25" t="s">
        <v>1060</v>
      </c>
    </row>
    <row r="433" spans="1:2" ht="15.75" customHeight="1" x14ac:dyDescent="0.75">
      <c r="A433" s="24" t="s">
        <v>847</v>
      </c>
      <c r="B433" s="25" t="s">
        <v>1060</v>
      </c>
    </row>
    <row r="434" spans="1:2" ht="15.75" customHeight="1" x14ac:dyDescent="0.75">
      <c r="A434" s="24" t="s">
        <v>645</v>
      </c>
      <c r="B434" s="25" t="s">
        <v>1061</v>
      </c>
    </row>
    <row r="435" spans="1:2" ht="15.75" customHeight="1" x14ac:dyDescent="0.75">
      <c r="A435" s="24" t="s">
        <v>899</v>
      </c>
      <c r="B435" s="25" t="s">
        <v>1061</v>
      </c>
    </row>
    <row r="436" spans="1:2" ht="15.75" customHeight="1" x14ac:dyDescent="0.75">
      <c r="A436" s="24" t="s">
        <v>63</v>
      </c>
      <c r="B436" t="s">
        <v>1061</v>
      </c>
    </row>
    <row r="437" spans="1:2" ht="15.75" customHeight="1" x14ac:dyDescent="0.75">
      <c r="A437" s="24" t="s">
        <v>958</v>
      </c>
      <c r="B437" t="s">
        <v>1061</v>
      </c>
    </row>
    <row r="438" spans="1:2" ht="15.75" customHeight="1" x14ac:dyDescent="0.75">
      <c r="A438" s="24" t="s">
        <v>960</v>
      </c>
      <c r="B438" t="s">
        <v>1061</v>
      </c>
    </row>
    <row r="439" spans="1:2" ht="15.75" customHeight="1" x14ac:dyDescent="0.75">
      <c r="A439" s="24" t="s">
        <v>13</v>
      </c>
      <c r="B439" t="s">
        <v>1061</v>
      </c>
    </row>
    <row r="440" spans="1:2" ht="15.75" customHeight="1" x14ac:dyDescent="0.75">
      <c r="A440" s="24" t="s">
        <v>17</v>
      </c>
      <c r="B440" t="s">
        <v>1061</v>
      </c>
    </row>
    <row r="441" spans="1:2" ht="15.75" customHeight="1" x14ac:dyDescent="0.75">
      <c r="A441" s="24" t="s">
        <v>454</v>
      </c>
      <c r="B441" t="s">
        <v>1061</v>
      </c>
    </row>
    <row r="442" spans="1:2" ht="15.75" customHeight="1" x14ac:dyDescent="0.75">
      <c r="A442" s="24" t="s">
        <v>75</v>
      </c>
      <c r="B442" t="s">
        <v>1061</v>
      </c>
    </row>
    <row r="443" spans="1:2" ht="15.75" customHeight="1" x14ac:dyDescent="0.75">
      <c r="A443" s="24" t="s">
        <v>434</v>
      </c>
      <c r="B443" t="s">
        <v>1061</v>
      </c>
    </row>
    <row r="444" spans="1:2" ht="15.75" customHeight="1" x14ac:dyDescent="0.75">
      <c r="A444" s="24" t="s">
        <v>20</v>
      </c>
      <c r="B444" t="s">
        <v>1061</v>
      </c>
    </row>
    <row r="445" spans="1:2" ht="15.75" customHeight="1" x14ac:dyDescent="0.75">
      <c r="A445" s="24" t="s">
        <v>34</v>
      </c>
      <c r="B445" t="s">
        <v>1061</v>
      </c>
    </row>
    <row r="446" spans="1:2" ht="15.75" customHeight="1" x14ac:dyDescent="0.75">
      <c r="A446" s="24" t="s">
        <v>802</v>
      </c>
      <c r="B446" t="s">
        <v>1061</v>
      </c>
    </row>
    <row r="447" spans="1:2" ht="15.75" customHeight="1" x14ac:dyDescent="0.75">
      <c r="A447" s="24" t="s">
        <v>35</v>
      </c>
      <c r="B447" t="s">
        <v>1061</v>
      </c>
    </row>
    <row r="448" spans="1:2" ht="15.75" customHeight="1" x14ac:dyDescent="0.75">
      <c r="A448" s="24" t="s">
        <v>92</v>
      </c>
      <c r="B448" t="s">
        <v>1061</v>
      </c>
    </row>
    <row r="449" spans="1:2" ht="15.75" customHeight="1" x14ac:dyDescent="0.75">
      <c r="A449" s="24" t="s">
        <v>36</v>
      </c>
      <c r="B449" t="s">
        <v>1061</v>
      </c>
    </row>
    <row r="450" spans="1:2" ht="15.75" customHeight="1" x14ac:dyDescent="0.75">
      <c r="A450" s="24" t="s">
        <v>38</v>
      </c>
      <c r="B450" t="s">
        <v>1061</v>
      </c>
    </row>
    <row r="451" spans="1:2" ht="15.75" customHeight="1" x14ac:dyDescent="0.75">
      <c r="A451" s="24" t="s">
        <v>641</v>
      </c>
      <c r="B451" t="s">
        <v>1061</v>
      </c>
    </row>
    <row r="452" spans="1:2" ht="15.75" customHeight="1" x14ac:dyDescent="0.75">
      <c r="A452" s="24" t="s">
        <v>201</v>
      </c>
      <c r="B452" t="s">
        <v>1061</v>
      </c>
    </row>
    <row r="453" spans="1:2" ht="15.75" customHeight="1" x14ac:dyDescent="0.75">
      <c r="A453" s="24" t="s">
        <v>209</v>
      </c>
      <c r="B453" t="s">
        <v>1061</v>
      </c>
    </row>
    <row r="454" spans="1:2" ht="15.75" customHeight="1" x14ac:dyDescent="0.75">
      <c r="A454" s="24" t="s">
        <v>217</v>
      </c>
      <c r="B454" t="s">
        <v>1061</v>
      </c>
    </row>
    <row r="455" spans="1:2" ht="15.75" customHeight="1" x14ac:dyDescent="0.75">
      <c r="A455" s="24" t="s">
        <v>238</v>
      </c>
      <c r="B455" t="s">
        <v>1061</v>
      </c>
    </row>
    <row r="456" spans="1:2" ht="15.75" customHeight="1" x14ac:dyDescent="0.75">
      <c r="A456" s="24" t="s">
        <v>275</v>
      </c>
      <c r="B456" t="s">
        <v>1061</v>
      </c>
    </row>
    <row r="457" spans="1:2" ht="15.75" customHeight="1" x14ac:dyDescent="0.75">
      <c r="A457" s="24" t="s">
        <v>959</v>
      </c>
      <c r="B457" t="s">
        <v>1061</v>
      </c>
    </row>
    <row r="458" spans="1:2" ht="15.75" customHeight="1" x14ac:dyDescent="0.75">
      <c r="A458" s="24" t="s">
        <v>961</v>
      </c>
      <c r="B458" t="s">
        <v>1061</v>
      </c>
    </row>
    <row r="459" spans="1:2" ht="15.75" customHeight="1" x14ac:dyDescent="0.75">
      <c r="A459" s="24" t="s">
        <v>69</v>
      </c>
      <c r="B459" t="s">
        <v>1061</v>
      </c>
    </row>
    <row r="460" spans="1:2" ht="15.75" customHeight="1" x14ac:dyDescent="0.75">
      <c r="A460" s="24" t="s">
        <v>144</v>
      </c>
      <c r="B460" s="25" t="s">
        <v>1061</v>
      </c>
    </row>
    <row r="461" spans="1:2" ht="15.75" customHeight="1" x14ac:dyDescent="0.75">
      <c r="A461" s="24" t="s">
        <v>218</v>
      </c>
      <c r="B461" s="25" t="s">
        <v>1061</v>
      </c>
    </row>
    <row r="462" spans="1:2" ht="15.75" customHeight="1" x14ac:dyDescent="0.75">
      <c r="A462" s="24" t="s">
        <v>62</v>
      </c>
      <c r="B462" s="25" t="s">
        <v>1062</v>
      </c>
    </row>
    <row r="463" spans="1:2" ht="15.75" customHeight="1" x14ac:dyDescent="0.75">
      <c r="A463" s="24" t="s">
        <v>705</v>
      </c>
      <c r="B463" t="s">
        <v>1062</v>
      </c>
    </row>
    <row r="464" spans="1:2" ht="15.75" customHeight="1" x14ac:dyDescent="0.75">
      <c r="A464" s="24" t="s">
        <v>911</v>
      </c>
      <c r="B464" t="s">
        <v>1062</v>
      </c>
    </row>
    <row r="465" spans="1:2" ht="15.75" customHeight="1" x14ac:dyDescent="0.75">
      <c r="A465" s="24" t="s">
        <v>341</v>
      </c>
      <c r="B465" t="s">
        <v>1062</v>
      </c>
    </row>
    <row r="466" spans="1:2" ht="15.75" customHeight="1" x14ac:dyDescent="0.75">
      <c r="A466" s="24" t="s">
        <v>639</v>
      </c>
      <c r="B466" t="s">
        <v>1062</v>
      </c>
    </row>
    <row r="467" spans="1:2" ht="15.75" customHeight="1" x14ac:dyDescent="0.75">
      <c r="A467" s="24" t="s">
        <v>640</v>
      </c>
      <c r="B467" t="s">
        <v>1062</v>
      </c>
    </row>
    <row r="468" spans="1:2" ht="15.75" customHeight="1" x14ac:dyDescent="0.75">
      <c r="A468" s="24" t="s">
        <v>707</v>
      </c>
      <c r="B468" t="s">
        <v>1062</v>
      </c>
    </row>
    <row r="469" spans="1:2" ht="15.75" customHeight="1" x14ac:dyDescent="0.75">
      <c r="A469" s="24" t="s">
        <v>931</v>
      </c>
      <c r="B469" t="s">
        <v>1062</v>
      </c>
    </row>
    <row r="470" spans="1:2" ht="15.75" customHeight="1" x14ac:dyDescent="0.75">
      <c r="A470" s="24" t="s">
        <v>708</v>
      </c>
      <c r="B470" t="s">
        <v>1062</v>
      </c>
    </row>
    <row r="471" spans="1:2" ht="15.75" customHeight="1" x14ac:dyDescent="0.75">
      <c r="A471" s="24" t="s">
        <v>709</v>
      </c>
      <c r="B471" t="s">
        <v>1062</v>
      </c>
    </row>
    <row r="472" spans="1:2" ht="15.75" customHeight="1" x14ac:dyDescent="0.75">
      <c r="A472" s="24" t="s">
        <v>710</v>
      </c>
      <c r="B472" t="s">
        <v>1062</v>
      </c>
    </row>
    <row r="473" spans="1:2" ht="15.75" customHeight="1" x14ac:dyDescent="0.75">
      <c r="A473" s="24" t="s">
        <v>661</v>
      </c>
      <c r="B473" t="s">
        <v>1062</v>
      </c>
    </row>
    <row r="474" spans="1:2" ht="15.75" customHeight="1" x14ac:dyDescent="0.75">
      <c r="A474" s="24" t="s">
        <v>662</v>
      </c>
      <c r="B474" t="s">
        <v>1062</v>
      </c>
    </row>
    <row r="475" spans="1:2" ht="15.75" customHeight="1" x14ac:dyDescent="0.75">
      <c r="A475" s="24" t="s">
        <v>953</v>
      </c>
      <c r="B475" t="s">
        <v>1062</v>
      </c>
    </row>
    <row r="476" spans="1:2" ht="15.75" customHeight="1" x14ac:dyDescent="0.75">
      <c r="A476" s="24" t="s">
        <v>60</v>
      </c>
      <c r="B476" t="s">
        <v>1062</v>
      </c>
    </row>
    <row r="477" spans="1:2" ht="15.75" customHeight="1" x14ac:dyDescent="0.75">
      <c r="A477" s="24" t="s">
        <v>711</v>
      </c>
      <c r="B477" t="s">
        <v>1062</v>
      </c>
    </row>
    <row r="478" spans="1:2" ht="15.75" customHeight="1" x14ac:dyDescent="0.75">
      <c r="A478" s="24" t="s">
        <v>670</v>
      </c>
      <c r="B478" t="s">
        <v>1062</v>
      </c>
    </row>
    <row r="479" spans="1:2" ht="15.75" customHeight="1" x14ac:dyDescent="0.75">
      <c r="A479" s="24" t="s">
        <v>671</v>
      </c>
      <c r="B479" t="s">
        <v>1062</v>
      </c>
    </row>
    <row r="480" spans="1:2" ht="15.75" customHeight="1" x14ac:dyDescent="0.75">
      <c r="A480" s="24" t="s">
        <v>380</v>
      </c>
      <c r="B480" t="s">
        <v>1062</v>
      </c>
    </row>
    <row r="481" spans="1:2" ht="15.75" customHeight="1" x14ac:dyDescent="0.75">
      <c r="A481" s="24" t="s">
        <v>425</v>
      </c>
      <c r="B481" t="s">
        <v>1062</v>
      </c>
    </row>
    <row r="482" spans="1:2" ht="15.75" customHeight="1" x14ac:dyDescent="0.75">
      <c r="A482" s="24" t="s">
        <v>975</v>
      </c>
      <c r="B482" t="s">
        <v>1062</v>
      </c>
    </row>
    <row r="483" spans="1:2" ht="15.75" customHeight="1" x14ac:dyDescent="0.75">
      <c r="A483" s="24" t="s">
        <v>712</v>
      </c>
      <c r="B483" t="s">
        <v>1062</v>
      </c>
    </row>
    <row r="484" spans="1:2" ht="15.75" customHeight="1" x14ac:dyDescent="0.75">
      <c r="A484" s="24" t="s">
        <v>428</v>
      </c>
      <c r="B484" t="s">
        <v>1062</v>
      </c>
    </row>
    <row r="485" spans="1:2" ht="15.75" customHeight="1" x14ac:dyDescent="0.75">
      <c r="A485" s="24" t="s">
        <v>618</v>
      </c>
      <c r="B485" t="s">
        <v>1062</v>
      </c>
    </row>
    <row r="486" spans="1:2" ht="15.75" customHeight="1" x14ac:dyDescent="0.75">
      <c r="A486" s="24" t="s">
        <v>619</v>
      </c>
      <c r="B486" t="s">
        <v>1062</v>
      </c>
    </row>
    <row r="487" spans="1:2" ht="15.75" customHeight="1" x14ac:dyDescent="0.75">
      <c r="A487" s="24" t="s">
        <v>432</v>
      </c>
      <c r="B487" t="s">
        <v>1062</v>
      </c>
    </row>
    <row r="488" spans="1:2" ht="15.75" customHeight="1" x14ac:dyDescent="0.75">
      <c r="A488" s="24" t="s">
        <v>669</v>
      </c>
      <c r="B488" s="25" t="s">
        <v>1062</v>
      </c>
    </row>
    <row r="489" spans="1:2" ht="15.75" customHeight="1" x14ac:dyDescent="0.75">
      <c r="A489" s="24" t="s">
        <v>345</v>
      </c>
      <c r="B489" s="25" t="s">
        <v>1062</v>
      </c>
    </row>
    <row r="490" spans="1:2" ht="15.75" customHeight="1" x14ac:dyDescent="0.75">
      <c r="A490" s="24" t="s">
        <v>346</v>
      </c>
      <c r="B490" s="25" t="s">
        <v>1062</v>
      </c>
    </row>
    <row r="491" spans="1:2" ht="15.75" customHeight="1" x14ac:dyDescent="0.75">
      <c r="A491" s="24" t="s">
        <v>1018</v>
      </c>
      <c r="B491" s="25" t="s">
        <v>1062</v>
      </c>
    </row>
    <row r="492" spans="1:2" ht="15.75" customHeight="1" x14ac:dyDescent="0.75">
      <c r="A492" s="24" t="s">
        <v>251</v>
      </c>
      <c r="B492" s="25" t="s">
        <v>1062</v>
      </c>
    </row>
    <row r="493" spans="1:2" ht="15.75" customHeight="1" x14ac:dyDescent="0.75">
      <c r="A493" s="24" t="s">
        <v>648</v>
      </c>
      <c r="B493" s="25" t="s">
        <v>1063</v>
      </c>
    </row>
    <row r="494" spans="1:2" ht="15.75" customHeight="1" x14ac:dyDescent="0.75">
      <c r="A494" s="24" t="s">
        <v>981</v>
      </c>
      <c r="B494" s="25" t="s">
        <v>1063</v>
      </c>
    </row>
    <row r="495" spans="1:2" ht="15.75" customHeight="1" x14ac:dyDescent="0.75">
      <c r="A495" s="24" t="s">
        <v>706</v>
      </c>
      <c r="B495" s="25" t="s">
        <v>1063</v>
      </c>
    </row>
    <row r="496" spans="1:2" ht="15.75" customHeight="1" x14ac:dyDescent="0.75">
      <c r="A496" s="24" t="s">
        <v>878</v>
      </c>
      <c r="B496" s="25" t="s">
        <v>1063</v>
      </c>
    </row>
    <row r="497" spans="1:2" ht="15.75" customHeight="1" x14ac:dyDescent="0.75">
      <c r="A497" s="24" t="s">
        <v>39</v>
      </c>
      <c r="B497" s="25" t="s">
        <v>1063</v>
      </c>
    </row>
    <row r="498" spans="1:2" ht="15.75" customHeight="1" x14ac:dyDescent="0.75">
      <c r="A498" s="24" t="s">
        <v>1048</v>
      </c>
      <c r="B498" s="25" t="s">
        <v>1063</v>
      </c>
    </row>
    <row r="499" spans="1:2" ht="15.75" customHeight="1" x14ac:dyDescent="0.75">
      <c r="A499" s="24" t="s">
        <v>435</v>
      </c>
      <c r="B499" t="s">
        <v>1063</v>
      </c>
    </row>
    <row r="500" spans="1:2" ht="15.75" customHeight="1" x14ac:dyDescent="0.75">
      <c r="A500" s="24" t="s">
        <v>408</v>
      </c>
      <c r="B500" t="s">
        <v>1063</v>
      </c>
    </row>
    <row r="501" spans="1:2" ht="15.75" customHeight="1" x14ac:dyDescent="0.75">
      <c r="A501" s="24" t="s">
        <v>157</v>
      </c>
      <c r="B501" t="s">
        <v>1063</v>
      </c>
    </row>
    <row r="502" spans="1:2" ht="15.75" customHeight="1" x14ac:dyDescent="0.75">
      <c r="A502" s="24" t="s">
        <v>998</v>
      </c>
      <c r="B502" t="s">
        <v>1063</v>
      </c>
    </row>
    <row r="503" spans="1:2" ht="15.75" customHeight="1" x14ac:dyDescent="0.75">
      <c r="A503" s="24" t="s">
        <v>817</v>
      </c>
      <c r="B503" t="s">
        <v>1063</v>
      </c>
    </row>
    <row r="504" spans="1:2" ht="15.75" customHeight="1" x14ac:dyDescent="0.75">
      <c r="A504" s="24" t="s">
        <v>481</v>
      </c>
      <c r="B504" t="s">
        <v>1063</v>
      </c>
    </row>
    <row r="505" spans="1:2" ht="15.75" customHeight="1" x14ac:dyDescent="0.75">
      <c r="A505" s="24" t="s">
        <v>317</v>
      </c>
      <c r="B505" t="s">
        <v>1063</v>
      </c>
    </row>
    <row r="506" spans="1:2" ht="15.75" customHeight="1" x14ac:dyDescent="0.75">
      <c r="A506" s="24" t="s">
        <v>680</v>
      </c>
      <c r="B506" t="s">
        <v>1063</v>
      </c>
    </row>
    <row r="507" spans="1:2" ht="15.75" customHeight="1" x14ac:dyDescent="0.75">
      <c r="A507" s="24" t="s">
        <v>1035</v>
      </c>
      <c r="B507" t="s">
        <v>1063</v>
      </c>
    </row>
    <row r="508" spans="1:2" ht="15.75" customHeight="1" x14ac:dyDescent="0.75">
      <c r="A508" s="24" t="s">
        <v>1002</v>
      </c>
      <c r="B508" t="s">
        <v>1063</v>
      </c>
    </row>
    <row r="509" spans="1:2" ht="15.75" customHeight="1" x14ac:dyDescent="0.75">
      <c r="A509" s="24" t="s">
        <v>909</v>
      </c>
      <c r="B509" t="s">
        <v>1063</v>
      </c>
    </row>
    <row r="510" spans="1:2" ht="15.75" customHeight="1" x14ac:dyDescent="0.75">
      <c r="A510" s="24" t="s">
        <v>173</v>
      </c>
      <c r="B510" t="s">
        <v>1063</v>
      </c>
    </row>
    <row r="511" spans="1:2" ht="15.75" customHeight="1" x14ac:dyDescent="0.75">
      <c r="A511" s="24" t="s">
        <v>86</v>
      </c>
      <c r="B511" t="s">
        <v>1063</v>
      </c>
    </row>
    <row r="512" spans="1:2" ht="15.75" customHeight="1" x14ac:dyDescent="0.75">
      <c r="A512" s="24" t="s">
        <v>122</v>
      </c>
      <c r="B512" t="s">
        <v>1063</v>
      </c>
    </row>
    <row r="513" spans="1:2" ht="15.75" customHeight="1" x14ac:dyDescent="0.75">
      <c r="A513" s="24" t="s">
        <v>501</v>
      </c>
      <c r="B513" t="s">
        <v>1063</v>
      </c>
    </row>
    <row r="514" spans="1:2" ht="15.75" customHeight="1" x14ac:dyDescent="0.75">
      <c r="A514" s="24" t="s">
        <v>438</v>
      </c>
      <c r="B514" t="s">
        <v>1063</v>
      </c>
    </row>
    <row r="515" spans="1:2" ht="15.75" customHeight="1" x14ac:dyDescent="0.75">
      <c r="A515" s="24" t="s">
        <v>829</v>
      </c>
      <c r="B515" t="s">
        <v>1063</v>
      </c>
    </row>
    <row r="516" spans="1:2" ht="15.75" customHeight="1" x14ac:dyDescent="0.75">
      <c r="A516" s="24" t="s">
        <v>124</v>
      </c>
      <c r="B516" t="s">
        <v>1063</v>
      </c>
    </row>
    <row r="517" spans="1:2" ht="15.75" customHeight="1" x14ac:dyDescent="0.75">
      <c r="A517" s="24" t="s">
        <v>750</v>
      </c>
      <c r="B517" t="s">
        <v>1063</v>
      </c>
    </row>
    <row r="518" spans="1:2" ht="15.75" customHeight="1" x14ac:dyDescent="0.75">
      <c r="A518" s="24" t="s">
        <v>853</v>
      </c>
      <c r="B518" t="s">
        <v>1063</v>
      </c>
    </row>
    <row r="519" spans="1:2" ht="15.75" customHeight="1" x14ac:dyDescent="0.75">
      <c r="A519" s="24" t="s">
        <v>854</v>
      </c>
      <c r="B519" t="s">
        <v>1063</v>
      </c>
    </row>
    <row r="520" spans="1:2" ht="15.75" customHeight="1" x14ac:dyDescent="0.75">
      <c r="A520" s="24" t="s">
        <v>637</v>
      </c>
      <c r="B520" t="s">
        <v>1063</v>
      </c>
    </row>
    <row r="521" spans="1:2" ht="15.75" customHeight="1" x14ac:dyDescent="0.75">
      <c r="A521" s="24" t="s">
        <v>685</v>
      </c>
      <c r="B521" t="s">
        <v>1063</v>
      </c>
    </row>
    <row r="522" spans="1:2" ht="15.75" customHeight="1" x14ac:dyDescent="0.75">
      <c r="A522" s="24" t="s">
        <v>721</v>
      </c>
      <c r="B522" t="s">
        <v>1063</v>
      </c>
    </row>
    <row r="523" spans="1:2" ht="15.75" customHeight="1" x14ac:dyDescent="0.75">
      <c r="A523" s="24" t="s">
        <v>638</v>
      </c>
      <c r="B523" t="s">
        <v>1063</v>
      </c>
    </row>
    <row r="524" spans="1:2" ht="15.75" customHeight="1" x14ac:dyDescent="0.75">
      <c r="A524" s="24" t="s">
        <v>189</v>
      </c>
      <c r="B524" t="s">
        <v>1063</v>
      </c>
    </row>
    <row r="525" spans="1:2" ht="15.75" customHeight="1" x14ac:dyDescent="0.75">
      <c r="A525" s="24" t="s">
        <v>190</v>
      </c>
      <c r="B525" t="s">
        <v>1063</v>
      </c>
    </row>
    <row r="526" spans="1:2" ht="15.75" customHeight="1" x14ac:dyDescent="0.75">
      <c r="A526" s="24" t="s">
        <v>129</v>
      </c>
      <c r="B526" t="s">
        <v>1063</v>
      </c>
    </row>
    <row r="527" spans="1:2" ht="15.75" customHeight="1" x14ac:dyDescent="0.75">
      <c r="A527" s="24" t="s">
        <v>443</v>
      </c>
      <c r="B527" t="s">
        <v>1063</v>
      </c>
    </row>
    <row r="528" spans="1:2" ht="15.75" customHeight="1" x14ac:dyDescent="0.75">
      <c r="A528" s="24" t="s">
        <v>643</v>
      </c>
      <c r="B528" t="s">
        <v>1063</v>
      </c>
    </row>
    <row r="529" spans="1:2" ht="15.75" customHeight="1" x14ac:dyDescent="0.75">
      <c r="A529" s="24" t="s">
        <v>1039</v>
      </c>
      <c r="B529" t="s">
        <v>1063</v>
      </c>
    </row>
    <row r="530" spans="1:2" ht="15.75" customHeight="1" x14ac:dyDescent="0.75">
      <c r="A530" s="24" t="s">
        <v>96</v>
      </c>
      <c r="B530" t="s">
        <v>1063</v>
      </c>
    </row>
    <row r="531" spans="1:2" ht="15.75" customHeight="1" x14ac:dyDescent="0.75">
      <c r="A531" s="24" t="s">
        <v>198</v>
      </c>
      <c r="B531" t="s">
        <v>1063</v>
      </c>
    </row>
    <row r="532" spans="1:2" ht="15.75" customHeight="1" x14ac:dyDescent="0.75">
      <c r="A532" s="24" t="s">
        <v>526</v>
      </c>
      <c r="B532" t="s">
        <v>1063</v>
      </c>
    </row>
    <row r="533" spans="1:2" ht="15.75" customHeight="1" x14ac:dyDescent="0.75">
      <c r="A533" s="24" t="s">
        <v>760</v>
      </c>
      <c r="B533" t="s">
        <v>1063</v>
      </c>
    </row>
    <row r="534" spans="1:2" ht="15.75" customHeight="1" x14ac:dyDescent="0.75">
      <c r="A534" s="24" t="s">
        <v>761</v>
      </c>
      <c r="B534" t="s">
        <v>1063</v>
      </c>
    </row>
    <row r="535" spans="1:2" ht="15.75" customHeight="1" x14ac:dyDescent="0.75">
      <c r="A535" s="24" t="s">
        <v>97</v>
      </c>
      <c r="B535" t="s">
        <v>1063</v>
      </c>
    </row>
    <row r="536" spans="1:2" ht="15.75" customHeight="1" x14ac:dyDescent="0.75">
      <c r="A536" s="24" t="s">
        <v>856</v>
      </c>
      <c r="B536" t="s">
        <v>1063</v>
      </c>
    </row>
    <row r="537" spans="1:2" ht="15.75" customHeight="1" x14ac:dyDescent="0.75">
      <c r="A537" s="24" t="s">
        <v>98</v>
      </c>
      <c r="B537" t="s">
        <v>1063</v>
      </c>
    </row>
    <row r="538" spans="1:2" ht="15.75" customHeight="1" x14ac:dyDescent="0.75">
      <c r="A538" s="24" t="s">
        <v>1040</v>
      </c>
      <c r="B538" t="s">
        <v>1063</v>
      </c>
    </row>
    <row r="539" spans="1:2" ht="15.75" customHeight="1" x14ac:dyDescent="0.75">
      <c r="A539" s="24" t="s">
        <v>416</v>
      </c>
      <c r="B539" t="s">
        <v>1063</v>
      </c>
    </row>
    <row r="540" spans="1:2" ht="15.75" customHeight="1" x14ac:dyDescent="0.75">
      <c r="A540" s="24" t="s">
        <v>1041</v>
      </c>
      <c r="B540" t="s">
        <v>1063</v>
      </c>
    </row>
    <row r="541" spans="1:2" ht="15.75" customHeight="1" x14ac:dyDescent="0.75">
      <c r="A541" s="24" t="s">
        <v>982</v>
      </c>
      <c r="B541" t="s">
        <v>1063</v>
      </c>
    </row>
    <row r="542" spans="1:2" ht="15.75" customHeight="1" x14ac:dyDescent="0.75">
      <c r="A542" s="24" t="s">
        <v>762</v>
      </c>
      <c r="B542" t="s">
        <v>1063</v>
      </c>
    </row>
    <row r="543" spans="1:2" ht="15.75" customHeight="1" x14ac:dyDescent="0.75">
      <c r="A543" s="24" t="s">
        <v>1004</v>
      </c>
      <c r="B543" t="s">
        <v>1063</v>
      </c>
    </row>
    <row r="544" spans="1:2" ht="15.75" customHeight="1" x14ac:dyDescent="0.75">
      <c r="A544" s="24" t="s">
        <v>986</v>
      </c>
      <c r="B544" t="s">
        <v>1063</v>
      </c>
    </row>
    <row r="545" spans="1:2" ht="15.75" customHeight="1" x14ac:dyDescent="0.75">
      <c r="A545" s="24" t="s">
        <v>861</v>
      </c>
      <c r="B545" t="s">
        <v>1063</v>
      </c>
    </row>
    <row r="546" spans="1:2" ht="15.75" customHeight="1" x14ac:dyDescent="0.75">
      <c r="A546" s="24" t="s">
        <v>810</v>
      </c>
      <c r="B546" t="s">
        <v>1063</v>
      </c>
    </row>
    <row r="547" spans="1:2" ht="15.75" customHeight="1" x14ac:dyDescent="0.75">
      <c r="A547" s="24" t="s">
        <v>544</v>
      </c>
      <c r="B547" t="s">
        <v>1063</v>
      </c>
    </row>
    <row r="548" spans="1:2" ht="15.75" customHeight="1" x14ac:dyDescent="0.75">
      <c r="A548" s="24" t="s">
        <v>545</v>
      </c>
      <c r="B548" t="s">
        <v>1063</v>
      </c>
    </row>
    <row r="549" spans="1:2" ht="15.75" customHeight="1" x14ac:dyDescent="0.75">
      <c r="A549" s="24" t="s">
        <v>134</v>
      </c>
      <c r="B549" t="s">
        <v>1063</v>
      </c>
    </row>
    <row r="550" spans="1:2" ht="15.75" customHeight="1" x14ac:dyDescent="0.75">
      <c r="A550" s="24" t="s">
        <v>546</v>
      </c>
      <c r="B550" t="s">
        <v>1063</v>
      </c>
    </row>
    <row r="551" spans="1:2" ht="15.75" customHeight="1" x14ac:dyDescent="0.75">
      <c r="A551" s="24" t="s">
        <v>135</v>
      </c>
      <c r="B551" t="s">
        <v>1063</v>
      </c>
    </row>
    <row r="552" spans="1:2" ht="15.75" customHeight="1" x14ac:dyDescent="0.75">
      <c r="A552" s="24" t="s">
        <v>1012</v>
      </c>
      <c r="B552" t="s">
        <v>1063</v>
      </c>
    </row>
    <row r="553" spans="1:2" ht="15.75" customHeight="1" x14ac:dyDescent="0.75">
      <c r="A553" s="24" t="s">
        <v>693</v>
      </c>
      <c r="B553" t="s">
        <v>1063</v>
      </c>
    </row>
    <row r="554" spans="1:2" ht="15.75" customHeight="1" x14ac:dyDescent="0.75">
      <c r="A554" s="24" t="s">
        <v>56</v>
      </c>
      <c r="B554" t="s">
        <v>1063</v>
      </c>
    </row>
    <row r="555" spans="1:2" ht="15.75" customHeight="1" x14ac:dyDescent="0.75">
      <c r="A555" s="24" t="s">
        <v>554</v>
      </c>
      <c r="B555" t="s">
        <v>1063</v>
      </c>
    </row>
    <row r="556" spans="1:2" ht="15.75" customHeight="1" x14ac:dyDescent="0.75">
      <c r="A556" s="24" t="s">
        <v>660</v>
      </c>
      <c r="B556" t="s">
        <v>1063</v>
      </c>
    </row>
    <row r="557" spans="1:2" ht="15.75" customHeight="1" x14ac:dyDescent="0.75">
      <c r="A557" s="24" t="s">
        <v>236</v>
      </c>
      <c r="B557" t="s">
        <v>1063</v>
      </c>
    </row>
    <row r="558" spans="1:2" ht="15.75" customHeight="1" x14ac:dyDescent="0.75">
      <c r="A558" s="24" t="s">
        <v>240</v>
      </c>
      <c r="B558" t="s">
        <v>1063</v>
      </c>
    </row>
    <row r="559" spans="1:2" ht="15.75" customHeight="1" x14ac:dyDescent="0.75">
      <c r="A559" s="24" t="s">
        <v>563</v>
      </c>
      <c r="B559" t="s">
        <v>1063</v>
      </c>
    </row>
    <row r="560" spans="1:2" ht="15.75" customHeight="1" x14ac:dyDescent="0.75">
      <c r="A560" s="24" t="s">
        <v>567</v>
      </c>
      <c r="B560" t="s">
        <v>1063</v>
      </c>
    </row>
    <row r="561" spans="1:2" ht="15.75" customHeight="1" x14ac:dyDescent="0.75">
      <c r="A561" s="24" t="s">
        <v>253</v>
      </c>
      <c r="B561" t="s">
        <v>1063</v>
      </c>
    </row>
    <row r="562" spans="1:2" ht="15.75" customHeight="1" x14ac:dyDescent="0.75">
      <c r="A562" s="24" t="s">
        <v>1046</v>
      </c>
      <c r="B562" t="s">
        <v>1063</v>
      </c>
    </row>
    <row r="563" spans="1:2" ht="15.75" customHeight="1" x14ac:dyDescent="0.75">
      <c r="A563" s="24" t="s">
        <v>1020</v>
      </c>
      <c r="B563" t="s">
        <v>1063</v>
      </c>
    </row>
    <row r="564" spans="1:2" ht="15.75" customHeight="1" x14ac:dyDescent="0.75">
      <c r="A564" s="24" t="s">
        <v>136</v>
      </c>
      <c r="B564" t="s">
        <v>1063</v>
      </c>
    </row>
    <row r="565" spans="1:2" ht="15.75" customHeight="1" x14ac:dyDescent="0.75">
      <c r="A565" s="24" t="s">
        <v>266</v>
      </c>
      <c r="B565" t="s">
        <v>1063</v>
      </c>
    </row>
    <row r="566" spans="1:2" ht="15.75" customHeight="1" x14ac:dyDescent="0.75">
      <c r="A566" s="24" t="s">
        <v>730</v>
      </c>
      <c r="B566" t="s">
        <v>1063</v>
      </c>
    </row>
    <row r="567" spans="1:2" ht="15.75" customHeight="1" x14ac:dyDescent="0.75">
      <c r="A567" s="24" t="s">
        <v>579</v>
      </c>
      <c r="B567" t="s">
        <v>1063</v>
      </c>
    </row>
    <row r="568" spans="1:2" ht="15.75" customHeight="1" x14ac:dyDescent="0.75">
      <c r="A568" s="24" t="s">
        <v>947</v>
      </c>
      <c r="B568" t="s">
        <v>1063</v>
      </c>
    </row>
    <row r="569" spans="1:2" ht="15.75" customHeight="1" x14ac:dyDescent="0.75">
      <c r="A569" s="24" t="s">
        <v>948</v>
      </c>
      <c r="B569" t="s">
        <v>1063</v>
      </c>
    </row>
    <row r="570" spans="1:2" ht="15.75" customHeight="1" x14ac:dyDescent="0.75">
      <c r="A570" s="24" t="s">
        <v>580</v>
      </c>
      <c r="B570" t="s">
        <v>1063</v>
      </c>
    </row>
    <row r="571" spans="1:2" ht="15.75" customHeight="1" x14ac:dyDescent="0.75">
      <c r="A571" s="24" t="s">
        <v>581</v>
      </c>
      <c r="B571" t="s">
        <v>1063</v>
      </c>
    </row>
    <row r="572" spans="1:2" ht="15.75" customHeight="1" x14ac:dyDescent="0.75">
      <c r="A572" s="24" t="s">
        <v>1047</v>
      </c>
      <c r="B572" t="s">
        <v>1063</v>
      </c>
    </row>
    <row r="573" spans="1:2" ht="15.75" customHeight="1" x14ac:dyDescent="0.75">
      <c r="A573" s="24" t="s">
        <v>731</v>
      </c>
      <c r="B573" t="s">
        <v>1063</v>
      </c>
    </row>
    <row r="574" spans="1:2" ht="15.75" customHeight="1" x14ac:dyDescent="0.75">
      <c r="A574" s="24" t="s">
        <v>446</v>
      </c>
      <c r="B574" t="s">
        <v>1063</v>
      </c>
    </row>
    <row r="575" spans="1:2" ht="15.75" customHeight="1" x14ac:dyDescent="0.75">
      <c r="A575" s="24" t="s">
        <v>842</v>
      </c>
      <c r="B575" t="s">
        <v>1063</v>
      </c>
    </row>
    <row r="576" spans="1:2" ht="15.75" customHeight="1" x14ac:dyDescent="0.75">
      <c r="A576" s="24" t="s">
        <v>108</v>
      </c>
      <c r="B576" t="s">
        <v>1063</v>
      </c>
    </row>
    <row r="577" spans="1:2" ht="15.75" customHeight="1" x14ac:dyDescent="0.75">
      <c r="A577" s="24" t="s">
        <v>139</v>
      </c>
      <c r="B577" t="s">
        <v>1063</v>
      </c>
    </row>
    <row r="578" spans="1:2" ht="15.75" customHeight="1" x14ac:dyDescent="0.75">
      <c r="A578" s="24" t="s">
        <v>1049</v>
      </c>
      <c r="B578" t="s">
        <v>1063</v>
      </c>
    </row>
    <row r="579" spans="1:2" ht="15.75" customHeight="1" x14ac:dyDescent="0.75">
      <c r="A579" s="24" t="s">
        <v>695</v>
      </c>
      <c r="B579" t="s">
        <v>1063</v>
      </c>
    </row>
    <row r="580" spans="1:2" ht="15.75" customHeight="1" x14ac:dyDescent="0.75">
      <c r="A580" s="24" t="s">
        <v>583</v>
      </c>
      <c r="B580" t="s">
        <v>1063</v>
      </c>
    </row>
    <row r="581" spans="1:2" ht="15.75" customHeight="1" x14ac:dyDescent="0.75">
      <c r="A581" s="24" t="s">
        <v>378</v>
      </c>
      <c r="B581" t="s">
        <v>1063</v>
      </c>
    </row>
    <row r="582" spans="1:2" ht="15.75" customHeight="1" x14ac:dyDescent="0.75">
      <c r="A582" s="24" t="s">
        <v>273</v>
      </c>
      <c r="B582" t="s">
        <v>1063</v>
      </c>
    </row>
    <row r="583" spans="1:2" ht="15.75" customHeight="1" x14ac:dyDescent="0.75">
      <c r="A583" s="24" t="s">
        <v>696</v>
      </c>
      <c r="B583" t="s">
        <v>1063</v>
      </c>
    </row>
    <row r="584" spans="1:2" ht="15.75" customHeight="1" x14ac:dyDescent="0.75">
      <c r="A584" s="24" t="s">
        <v>424</v>
      </c>
      <c r="B584" t="s">
        <v>1063</v>
      </c>
    </row>
    <row r="585" spans="1:2" ht="15.75" customHeight="1" x14ac:dyDescent="0.75">
      <c r="A585" s="24" t="s">
        <v>379</v>
      </c>
      <c r="B585" t="s">
        <v>1063</v>
      </c>
    </row>
    <row r="586" spans="1:2" ht="15.75" customHeight="1" x14ac:dyDescent="0.75">
      <c r="A586" s="24" t="s">
        <v>733</v>
      </c>
      <c r="B586" t="s">
        <v>1063</v>
      </c>
    </row>
    <row r="587" spans="1:2" ht="15.75" customHeight="1" x14ac:dyDescent="0.75">
      <c r="A587" s="24" t="s">
        <v>109</v>
      </c>
      <c r="B587" t="s">
        <v>1063</v>
      </c>
    </row>
    <row r="588" spans="1:2" ht="15.75" customHeight="1" x14ac:dyDescent="0.75">
      <c r="A588" s="24" t="s">
        <v>1050</v>
      </c>
      <c r="B588" t="s">
        <v>1063</v>
      </c>
    </row>
    <row r="589" spans="1:2" ht="15.75" customHeight="1" x14ac:dyDescent="0.75">
      <c r="A589" s="24" t="s">
        <v>140</v>
      </c>
      <c r="B589" t="s">
        <v>1063</v>
      </c>
    </row>
    <row r="590" spans="1:2" ht="15.75" customHeight="1" x14ac:dyDescent="0.75">
      <c r="A590" s="24" t="s">
        <v>844</v>
      </c>
      <c r="B590" t="s">
        <v>1063</v>
      </c>
    </row>
    <row r="591" spans="1:2" ht="15.75" customHeight="1" x14ac:dyDescent="0.75">
      <c r="A591" s="24" t="s">
        <v>845</v>
      </c>
      <c r="B591" t="s">
        <v>1063</v>
      </c>
    </row>
    <row r="592" spans="1:2" ht="15.75" customHeight="1" x14ac:dyDescent="0.75">
      <c r="A592" s="24" t="s">
        <v>110</v>
      </c>
      <c r="B592" t="s">
        <v>1063</v>
      </c>
    </row>
    <row r="593" spans="1:2" ht="15.75" customHeight="1" x14ac:dyDescent="0.75">
      <c r="A593" s="24" t="s">
        <v>113</v>
      </c>
      <c r="B593" t="s">
        <v>1063</v>
      </c>
    </row>
    <row r="594" spans="1:2" ht="15.75" customHeight="1" x14ac:dyDescent="0.75">
      <c r="A594" s="24" t="s">
        <v>605</v>
      </c>
      <c r="B594" t="s">
        <v>1063</v>
      </c>
    </row>
    <row r="595" spans="1:2" ht="15.75" customHeight="1" x14ac:dyDescent="0.75">
      <c r="A595" s="24" t="s">
        <v>286</v>
      </c>
      <c r="B595" t="s">
        <v>1063</v>
      </c>
    </row>
    <row r="596" spans="1:2" ht="15.75" customHeight="1" x14ac:dyDescent="0.75">
      <c r="A596" s="24" t="s">
        <v>287</v>
      </c>
      <c r="B596" t="s">
        <v>1063</v>
      </c>
    </row>
    <row r="597" spans="1:2" ht="15.75" customHeight="1" x14ac:dyDescent="0.75">
      <c r="A597" s="24" t="s">
        <v>796</v>
      </c>
      <c r="B597" t="s">
        <v>1063</v>
      </c>
    </row>
    <row r="598" spans="1:2" ht="15.75" customHeight="1" x14ac:dyDescent="0.75">
      <c r="A598" s="24" t="s">
        <v>426</v>
      </c>
      <c r="B598" t="s">
        <v>1063</v>
      </c>
    </row>
    <row r="599" spans="1:2" ht="15.75" customHeight="1" x14ac:dyDescent="0.75">
      <c r="A599" s="24" t="s">
        <v>700</v>
      </c>
      <c r="B599" t="s">
        <v>1063</v>
      </c>
    </row>
    <row r="600" spans="1:2" ht="15.75" customHeight="1" x14ac:dyDescent="0.75">
      <c r="A600" s="24" t="s">
        <v>142</v>
      </c>
      <c r="B600" t="s">
        <v>1063</v>
      </c>
    </row>
    <row r="601" spans="1:2" ht="15.75" customHeight="1" x14ac:dyDescent="0.75">
      <c r="A601" s="24" t="s">
        <v>404</v>
      </c>
      <c r="B601" t="s">
        <v>1063</v>
      </c>
    </row>
    <row r="602" spans="1:2" ht="15.75" customHeight="1" x14ac:dyDescent="0.75">
      <c r="A602" s="24" t="s">
        <v>837</v>
      </c>
      <c r="B602" s="25" t="s">
        <v>1064</v>
      </c>
    </row>
    <row r="603" spans="1:2" ht="15.75" customHeight="1" x14ac:dyDescent="0.75">
      <c r="A603" s="24" t="s">
        <v>702</v>
      </c>
      <c r="B603" s="25" t="s">
        <v>1064</v>
      </c>
    </row>
    <row r="604" spans="1:2" ht="15.75" customHeight="1" x14ac:dyDescent="0.75">
      <c r="A604" s="24" t="s">
        <v>736</v>
      </c>
      <c r="B604" s="25" t="s">
        <v>1064</v>
      </c>
    </row>
    <row r="605" spans="1:2" ht="15.75" customHeight="1" x14ac:dyDescent="0.75">
      <c r="A605" s="24" t="s">
        <v>858</v>
      </c>
      <c r="B605" t="s">
        <v>739</v>
      </c>
    </row>
    <row r="606" spans="1:2" ht="15.75" customHeight="1" x14ac:dyDescent="0.75">
      <c r="A606" s="24" t="s">
        <v>739</v>
      </c>
      <c r="B606" t="s">
        <v>739</v>
      </c>
    </row>
    <row r="607" spans="1:2" ht="15.75" customHeight="1" x14ac:dyDescent="0.75">
      <c r="A607" s="24" t="s">
        <v>741</v>
      </c>
      <c r="B607" t="s">
        <v>739</v>
      </c>
    </row>
    <row r="608" spans="1:2" ht="15.75" customHeight="1" x14ac:dyDescent="0.75">
      <c r="A608" s="24" t="s">
        <v>655</v>
      </c>
      <c r="B608" t="s">
        <v>739</v>
      </c>
    </row>
    <row r="609" spans="1:2" ht="15.75" customHeight="1" x14ac:dyDescent="0.75">
      <c r="A609" s="24" t="s">
        <v>838</v>
      </c>
      <c r="B609" t="s">
        <v>739</v>
      </c>
    </row>
    <row r="610" spans="1:2" ht="15.75" customHeight="1" x14ac:dyDescent="0.75">
      <c r="A610" s="24" t="s">
        <v>656</v>
      </c>
      <c r="B610" t="s">
        <v>739</v>
      </c>
    </row>
    <row r="611" spans="1:2" ht="15.75" customHeight="1" x14ac:dyDescent="0.75">
      <c r="A611" s="24" t="s">
        <v>451</v>
      </c>
      <c r="B611" t="s">
        <v>739</v>
      </c>
    </row>
    <row r="612" spans="1:2" ht="15.75" customHeight="1" x14ac:dyDescent="0.75">
      <c r="A612" s="24" t="s">
        <v>745</v>
      </c>
      <c r="B612" t="s">
        <v>100</v>
      </c>
    </row>
    <row r="613" spans="1:2" ht="15.75" customHeight="1" x14ac:dyDescent="0.75">
      <c r="A613" s="24" t="s">
        <v>997</v>
      </c>
      <c r="B613" t="s">
        <v>100</v>
      </c>
    </row>
    <row r="614" spans="1:2" ht="15.75" customHeight="1" x14ac:dyDescent="0.75">
      <c r="A614" s="24" t="s">
        <v>469</v>
      </c>
      <c r="B614" t="s">
        <v>100</v>
      </c>
    </row>
    <row r="615" spans="1:2" ht="15.75" customHeight="1" x14ac:dyDescent="0.75">
      <c r="A615" s="24" t="s">
        <v>147</v>
      </c>
      <c r="B615" t="s">
        <v>100</v>
      </c>
    </row>
    <row r="616" spans="1:2" ht="15.75" customHeight="1" x14ac:dyDescent="0.75">
      <c r="A616" s="24" t="s">
        <v>148</v>
      </c>
      <c r="B616" t="s">
        <v>100</v>
      </c>
    </row>
    <row r="617" spans="1:2" ht="15.75" customHeight="1" x14ac:dyDescent="0.75">
      <c r="A617" s="24" t="s">
        <v>149</v>
      </c>
      <c r="B617" t="s">
        <v>100</v>
      </c>
    </row>
    <row r="618" spans="1:2" ht="15.75" customHeight="1" x14ac:dyDescent="0.75">
      <c r="A618" s="24" t="s">
        <v>889</v>
      </c>
      <c r="B618" t="s">
        <v>100</v>
      </c>
    </row>
    <row r="619" spans="1:2" ht="15.75" customHeight="1" x14ac:dyDescent="0.75">
      <c r="A619" s="24" t="s">
        <v>891</v>
      </c>
      <c r="B619" t="s">
        <v>100</v>
      </c>
    </row>
    <row r="620" spans="1:2" ht="15.75" customHeight="1" x14ac:dyDescent="0.75">
      <c r="A620" s="24" t="s">
        <v>474</v>
      </c>
      <c r="B620" t="s">
        <v>100</v>
      </c>
    </row>
    <row r="621" spans="1:2" ht="15.75" customHeight="1" x14ac:dyDescent="0.75">
      <c r="A621" s="24" t="s">
        <v>475</v>
      </c>
      <c r="B621" t="s">
        <v>100</v>
      </c>
    </row>
    <row r="622" spans="1:2" ht="15.75" customHeight="1" x14ac:dyDescent="0.75">
      <c r="A622" s="24" t="s">
        <v>892</v>
      </c>
      <c r="B622" t="s">
        <v>100</v>
      </c>
    </row>
    <row r="623" spans="1:2" ht="15.75" customHeight="1" x14ac:dyDescent="0.75">
      <c r="A623" s="24" t="s">
        <v>303</v>
      </c>
      <c r="B623" t="s">
        <v>100</v>
      </c>
    </row>
    <row r="624" spans="1:2" ht="15.75" customHeight="1" x14ac:dyDescent="0.75">
      <c r="A624" s="24" t="s">
        <v>304</v>
      </c>
      <c r="B624" t="s">
        <v>100</v>
      </c>
    </row>
    <row r="625" spans="1:2" ht="15.75" customHeight="1" x14ac:dyDescent="0.75">
      <c r="A625" s="24" t="s">
        <v>78</v>
      </c>
      <c r="B625" t="s">
        <v>100</v>
      </c>
    </row>
    <row r="626" spans="1:2" ht="15.75" customHeight="1" x14ac:dyDescent="0.75">
      <c r="A626" s="24" t="s">
        <v>155</v>
      </c>
      <c r="B626" t="s">
        <v>100</v>
      </c>
    </row>
    <row r="627" spans="1:2" ht="15.75" customHeight="1" x14ac:dyDescent="0.75">
      <c r="A627" s="24" t="s">
        <v>476</v>
      </c>
      <c r="B627" t="s">
        <v>100</v>
      </c>
    </row>
    <row r="628" spans="1:2" ht="15.75" customHeight="1" x14ac:dyDescent="0.75">
      <c r="A628" s="24" t="s">
        <v>1034</v>
      </c>
      <c r="B628" t="s">
        <v>100</v>
      </c>
    </row>
    <row r="629" spans="1:2" ht="15.75" customHeight="1" x14ac:dyDescent="0.75">
      <c r="A629" s="24" t="s">
        <v>901</v>
      </c>
      <c r="B629" t="s">
        <v>100</v>
      </c>
    </row>
    <row r="630" spans="1:2" ht="15.75" customHeight="1" x14ac:dyDescent="0.75">
      <c r="A630" s="24" t="s">
        <v>85</v>
      </c>
      <c r="B630" t="s">
        <v>100</v>
      </c>
    </row>
    <row r="631" spans="1:2" ht="15.75" customHeight="1" x14ac:dyDescent="0.75">
      <c r="A631" s="24" t="s">
        <v>907</v>
      </c>
      <c r="B631" t="s">
        <v>100</v>
      </c>
    </row>
    <row r="632" spans="1:2" ht="15.75" customHeight="1" x14ac:dyDescent="0.75">
      <c r="A632" s="24" t="s">
        <v>495</v>
      </c>
      <c r="B632" t="s">
        <v>100</v>
      </c>
    </row>
    <row r="633" spans="1:2" ht="15.75" customHeight="1" x14ac:dyDescent="0.75">
      <c r="A633" s="24" t="s">
        <v>498</v>
      </c>
      <c r="B633" t="s">
        <v>100</v>
      </c>
    </row>
    <row r="634" spans="1:2" ht="15.75" customHeight="1" x14ac:dyDescent="0.75">
      <c r="A634" s="24" t="s">
        <v>171</v>
      </c>
      <c r="B634" t="s">
        <v>100</v>
      </c>
    </row>
    <row r="635" spans="1:2" ht="15.75" customHeight="1" x14ac:dyDescent="0.75">
      <c r="A635" s="24" t="s">
        <v>411</v>
      </c>
      <c r="B635" t="s">
        <v>100</v>
      </c>
    </row>
    <row r="636" spans="1:2" ht="15.75" customHeight="1" x14ac:dyDescent="0.75">
      <c r="A636" s="24" t="s">
        <v>174</v>
      </c>
      <c r="B636" t="s">
        <v>100</v>
      </c>
    </row>
    <row r="637" spans="1:2" ht="15.75" customHeight="1" x14ac:dyDescent="0.75">
      <c r="A637" s="24" t="s">
        <v>177</v>
      </c>
      <c r="B637" t="s">
        <v>100</v>
      </c>
    </row>
    <row r="638" spans="1:2" ht="15.75" customHeight="1" x14ac:dyDescent="0.75">
      <c r="A638" s="24" t="s">
        <v>681</v>
      </c>
      <c r="B638" t="s">
        <v>100</v>
      </c>
    </row>
    <row r="639" spans="1:2" ht="15.75" customHeight="1" x14ac:dyDescent="0.75">
      <c r="A639" s="24" t="s">
        <v>414</v>
      </c>
      <c r="B639" t="s">
        <v>100</v>
      </c>
    </row>
    <row r="640" spans="1:2" ht="15.75" customHeight="1" x14ac:dyDescent="0.75">
      <c r="A640" s="24" t="s">
        <v>917</v>
      </c>
      <c r="B640" t="s">
        <v>100</v>
      </c>
    </row>
    <row r="641" spans="1:2" ht="15.75" customHeight="1" x14ac:dyDescent="0.75">
      <c r="A641" s="24" t="s">
        <v>32</v>
      </c>
      <c r="B641" t="s">
        <v>100</v>
      </c>
    </row>
    <row r="642" spans="1:2" ht="15.75" customHeight="1" x14ac:dyDescent="0.75">
      <c r="A642" s="24" t="s">
        <v>516</v>
      </c>
      <c r="B642" t="s">
        <v>100</v>
      </c>
    </row>
    <row r="643" spans="1:2" ht="15.75" customHeight="1" x14ac:dyDescent="0.75">
      <c r="A643" s="24" t="s">
        <v>517</v>
      </c>
      <c r="B643" t="s">
        <v>100</v>
      </c>
    </row>
    <row r="644" spans="1:2" ht="15.75" customHeight="1" x14ac:dyDescent="0.75">
      <c r="A644" s="24" t="s">
        <v>191</v>
      </c>
      <c r="B644" t="s">
        <v>100</v>
      </c>
    </row>
    <row r="645" spans="1:2" ht="15.75" customHeight="1" x14ac:dyDescent="0.75">
      <c r="A645" s="24" t="s">
        <v>193</v>
      </c>
      <c r="B645" t="s">
        <v>100</v>
      </c>
    </row>
    <row r="646" spans="1:2" ht="15.75" customHeight="1" x14ac:dyDescent="0.75">
      <c r="A646" s="24" t="s">
        <v>94</v>
      </c>
      <c r="B646" t="s">
        <v>100</v>
      </c>
    </row>
    <row r="647" spans="1:2" ht="15.75" customHeight="1" x14ac:dyDescent="0.75">
      <c r="A647" s="24" t="s">
        <v>646</v>
      </c>
      <c r="B647" t="s">
        <v>100</v>
      </c>
    </row>
    <row r="648" spans="1:2" ht="15.75" customHeight="1" x14ac:dyDescent="0.75">
      <c r="A648" s="24" t="s">
        <v>523</v>
      </c>
      <c r="B648" t="s">
        <v>100</v>
      </c>
    </row>
    <row r="649" spans="1:2" ht="15.75" customHeight="1" x14ac:dyDescent="0.75">
      <c r="A649" s="24" t="s">
        <v>647</v>
      </c>
      <c r="B649" t="s">
        <v>100</v>
      </c>
    </row>
    <row r="650" spans="1:2" ht="15.75" customHeight="1" x14ac:dyDescent="0.75">
      <c r="A650" s="24" t="s">
        <v>527</v>
      </c>
      <c r="B650" t="s">
        <v>100</v>
      </c>
    </row>
    <row r="651" spans="1:2" ht="15.75" customHeight="1" x14ac:dyDescent="0.75">
      <c r="A651" s="24" t="s">
        <v>42</v>
      </c>
      <c r="B651" t="s">
        <v>100</v>
      </c>
    </row>
    <row r="652" spans="1:2" ht="15.75" customHeight="1" x14ac:dyDescent="0.75">
      <c r="A652" s="24" t="s">
        <v>857</v>
      </c>
      <c r="B652" t="s">
        <v>100</v>
      </c>
    </row>
    <row r="653" spans="1:2" ht="15.75" customHeight="1" x14ac:dyDescent="0.75">
      <c r="A653" s="24" t="s">
        <v>649</v>
      </c>
      <c r="B653" t="s">
        <v>100</v>
      </c>
    </row>
    <row r="654" spans="1:2" ht="15.75" customHeight="1" x14ac:dyDescent="0.75">
      <c r="A654" s="24" t="s">
        <v>99</v>
      </c>
      <c r="B654" t="s">
        <v>100</v>
      </c>
    </row>
    <row r="655" spans="1:2" ht="15.75" customHeight="1" x14ac:dyDescent="0.75">
      <c r="A655" s="24" t="s">
        <v>650</v>
      </c>
      <c r="B655" t="s">
        <v>100</v>
      </c>
    </row>
    <row r="656" spans="1:2" ht="15.75" customHeight="1" x14ac:dyDescent="0.75">
      <c r="A656" s="24" t="s">
        <v>724</v>
      </c>
      <c r="B656" t="s">
        <v>100</v>
      </c>
    </row>
    <row r="657" spans="1:2" ht="15.75" customHeight="1" x14ac:dyDescent="0.75">
      <c r="A657" s="24" t="s">
        <v>651</v>
      </c>
      <c r="B657" t="s">
        <v>100</v>
      </c>
    </row>
    <row r="658" spans="1:2" ht="15.75" customHeight="1" x14ac:dyDescent="0.75">
      <c r="A658" s="24" t="s">
        <v>765</v>
      </c>
      <c r="B658" t="s">
        <v>100</v>
      </c>
    </row>
    <row r="659" spans="1:2" ht="15.75" customHeight="1" x14ac:dyDescent="0.75">
      <c r="A659" s="24" t="s">
        <v>344</v>
      </c>
      <c r="B659" t="s">
        <v>100</v>
      </c>
    </row>
    <row r="660" spans="1:2" ht="15.75" customHeight="1" x14ac:dyDescent="0.75">
      <c r="A660" s="24" t="s">
        <v>417</v>
      </c>
      <c r="B660" t="s">
        <v>100</v>
      </c>
    </row>
    <row r="661" spans="1:2" ht="15.75" customHeight="1" x14ac:dyDescent="0.75">
      <c r="A661" s="24" t="s">
        <v>202</v>
      </c>
      <c r="B661" t="s">
        <v>100</v>
      </c>
    </row>
    <row r="662" spans="1:2" ht="15.75" customHeight="1" x14ac:dyDescent="0.75">
      <c r="A662" s="24" t="s">
        <v>929</v>
      </c>
      <c r="B662" t="s">
        <v>100</v>
      </c>
    </row>
    <row r="663" spans="1:2" ht="15.75" customHeight="1" x14ac:dyDescent="0.75">
      <c r="A663" s="24" t="s">
        <v>1007</v>
      </c>
      <c r="B663" t="s">
        <v>100</v>
      </c>
    </row>
    <row r="664" spans="1:2" ht="15.75" customHeight="1" x14ac:dyDescent="0.75">
      <c r="A664" s="24" t="s">
        <v>533</v>
      </c>
      <c r="B664" t="s">
        <v>100</v>
      </c>
    </row>
    <row r="665" spans="1:2" ht="15.75" customHeight="1" x14ac:dyDescent="0.75">
      <c r="A665" s="24" t="s">
        <v>204</v>
      </c>
      <c r="B665" t="s">
        <v>100</v>
      </c>
    </row>
    <row r="666" spans="1:2" ht="15.75" customHeight="1" x14ac:dyDescent="0.75">
      <c r="A666" s="24" t="s">
        <v>354</v>
      </c>
      <c r="B666" t="s">
        <v>100</v>
      </c>
    </row>
    <row r="667" spans="1:2" ht="15.75" customHeight="1" x14ac:dyDescent="0.75">
      <c r="A667" s="24" t="s">
        <v>534</v>
      </c>
      <c r="B667" t="s">
        <v>100</v>
      </c>
    </row>
    <row r="668" spans="1:2" ht="15.75" customHeight="1" x14ac:dyDescent="0.75">
      <c r="A668" s="24" t="s">
        <v>535</v>
      </c>
      <c r="B668" t="s">
        <v>100</v>
      </c>
    </row>
    <row r="669" spans="1:2" ht="15.75" customHeight="1" x14ac:dyDescent="0.75">
      <c r="A669" s="24" t="s">
        <v>654</v>
      </c>
      <c r="B669" t="s">
        <v>100</v>
      </c>
    </row>
    <row r="670" spans="1:2" ht="15.75" customHeight="1" x14ac:dyDescent="0.75">
      <c r="A670" s="24" t="s">
        <v>932</v>
      </c>
      <c r="B670" t="s">
        <v>100</v>
      </c>
    </row>
    <row r="671" spans="1:2" ht="15.75" customHeight="1" x14ac:dyDescent="0.75">
      <c r="A671" s="24" t="s">
        <v>418</v>
      </c>
      <c r="B671" t="s">
        <v>100</v>
      </c>
    </row>
    <row r="672" spans="1:2" ht="15.75" customHeight="1" x14ac:dyDescent="0.75">
      <c r="A672" s="24" t="s">
        <v>536</v>
      </c>
      <c r="B672" t="s">
        <v>100</v>
      </c>
    </row>
    <row r="673" spans="1:2" ht="15.75" customHeight="1" x14ac:dyDescent="0.75">
      <c r="A673" s="24" t="s">
        <v>100</v>
      </c>
      <c r="B673" t="s">
        <v>100</v>
      </c>
    </row>
    <row r="674" spans="1:2" ht="15.75" customHeight="1" x14ac:dyDescent="0.75">
      <c r="A674" s="24" t="s">
        <v>100</v>
      </c>
      <c r="B674" t="s">
        <v>100</v>
      </c>
    </row>
    <row r="675" spans="1:2" ht="15.75" customHeight="1" x14ac:dyDescent="0.75">
      <c r="A675" s="24" t="s">
        <v>51</v>
      </c>
      <c r="B675" t="s">
        <v>100</v>
      </c>
    </row>
    <row r="676" spans="1:2" ht="15.75" customHeight="1" x14ac:dyDescent="0.75">
      <c r="A676" s="24" t="s">
        <v>131</v>
      </c>
      <c r="B676" t="s">
        <v>100</v>
      </c>
    </row>
    <row r="677" spans="1:2" ht="15.75" customHeight="1" x14ac:dyDescent="0.75">
      <c r="A677" s="24" t="s">
        <v>985</v>
      </c>
      <c r="B677" t="s">
        <v>100</v>
      </c>
    </row>
    <row r="678" spans="1:2" ht="15.75" customHeight="1" x14ac:dyDescent="0.75">
      <c r="A678" s="24" t="s">
        <v>726</v>
      </c>
      <c r="B678" t="s">
        <v>100</v>
      </c>
    </row>
    <row r="679" spans="1:2" ht="15.75" customHeight="1" x14ac:dyDescent="0.75">
      <c r="A679" s="24" t="s">
        <v>727</v>
      </c>
      <c r="B679" t="s">
        <v>100</v>
      </c>
    </row>
    <row r="680" spans="1:2" ht="15.75" customHeight="1" x14ac:dyDescent="0.75">
      <c r="A680" s="24" t="s">
        <v>419</v>
      </c>
      <c r="B680" t="s">
        <v>100</v>
      </c>
    </row>
    <row r="681" spans="1:2" ht="15.75" customHeight="1" x14ac:dyDescent="0.75">
      <c r="A681" s="24" t="s">
        <v>205</v>
      </c>
      <c r="B681" t="s">
        <v>100</v>
      </c>
    </row>
    <row r="682" spans="1:2" ht="15.75" customHeight="1" x14ac:dyDescent="0.75">
      <c r="A682" s="24" t="s">
        <v>103</v>
      </c>
      <c r="B682" t="s">
        <v>100</v>
      </c>
    </row>
    <row r="683" spans="1:2" ht="15.75" customHeight="1" x14ac:dyDescent="0.75">
      <c r="A683" s="24" t="s">
        <v>937</v>
      </c>
      <c r="B683" t="s">
        <v>100</v>
      </c>
    </row>
    <row r="684" spans="1:2" ht="15.75" customHeight="1" x14ac:dyDescent="0.75">
      <c r="A684" s="24" t="s">
        <v>539</v>
      </c>
      <c r="B684" t="s">
        <v>100</v>
      </c>
    </row>
    <row r="685" spans="1:2" ht="15.75" customHeight="1" x14ac:dyDescent="0.75">
      <c r="A685" s="24" t="s">
        <v>359</v>
      </c>
      <c r="B685" t="s">
        <v>100</v>
      </c>
    </row>
    <row r="686" spans="1:2" ht="15.75" customHeight="1" x14ac:dyDescent="0.75">
      <c r="A686" s="24" t="s">
        <v>547</v>
      </c>
      <c r="B686" t="s">
        <v>100</v>
      </c>
    </row>
    <row r="687" spans="1:2" ht="15.75" customHeight="1" x14ac:dyDescent="0.75">
      <c r="A687" s="24" t="s">
        <v>657</v>
      </c>
      <c r="B687" t="s">
        <v>100</v>
      </c>
    </row>
    <row r="688" spans="1:2" ht="15.75" customHeight="1" x14ac:dyDescent="0.75">
      <c r="A688" s="24" t="s">
        <v>213</v>
      </c>
      <c r="B688" t="s">
        <v>100</v>
      </c>
    </row>
    <row r="689" spans="1:2" ht="15.75" customHeight="1" x14ac:dyDescent="0.75">
      <c r="A689" s="24" t="s">
        <v>215</v>
      </c>
      <c r="B689" t="s">
        <v>100</v>
      </c>
    </row>
    <row r="690" spans="1:2" ht="15.75" customHeight="1" x14ac:dyDescent="0.75">
      <c r="A690" s="24" t="s">
        <v>216</v>
      </c>
      <c r="B690" t="s">
        <v>100</v>
      </c>
    </row>
    <row r="691" spans="1:2" ht="15.75" customHeight="1" x14ac:dyDescent="0.75">
      <c r="A691" s="24" t="s">
        <v>219</v>
      </c>
      <c r="B691" t="s">
        <v>100</v>
      </c>
    </row>
    <row r="692" spans="1:2" ht="15.75" customHeight="1" x14ac:dyDescent="0.75">
      <c r="A692" s="24" t="s">
        <v>222</v>
      </c>
      <c r="B692" t="s">
        <v>100</v>
      </c>
    </row>
    <row r="693" spans="1:2" ht="15.75" customHeight="1" x14ac:dyDescent="0.75">
      <c r="A693" s="24" t="s">
        <v>551</v>
      </c>
      <c r="B693" t="s">
        <v>100</v>
      </c>
    </row>
    <row r="694" spans="1:2" ht="15.75" customHeight="1" x14ac:dyDescent="0.75">
      <c r="A694" s="24" t="s">
        <v>553</v>
      </c>
      <c r="B694" t="s">
        <v>100</v>
      </c>
    </row>
    <row r="695" spans="1:2" ht="15.75" customHeight="1" x14ac:dyDescent="0.75">
      <c r="A695" s="24" t="s">
        <v>232</v>
      </c>
      <c r="B695" t="s">
        <v>100</v>
      </c>
    </row>
    <row r="696" spans="1:2" ht="15.75" customHeight="1" x14ac:dyDescent="0.75">
      <c r="A696" s="24" t="s">
        <v>234</v>
      </c>
      <c r="B696" t="s">
        <v>100</v>
      </c>
    </row>
    <row r="697" spans="1:2" ht="15.75" customHeight="1" x14ac:dyDescent="0.75">
      <c r="A697" s="24" t="s">
        <v>557</v>
      </c>
      <c r="B697" t="s">
        <v>100</v>
      </c>
    </row>
    <row r="698" spans="1:2" ht="15.75" customHeight="1" x14ac:dyDescent="0.75">
      <c r="A698" s="24" t="s">
        <v>239</v>
      </c>
      <c r="B698" t="s">
        <v>100</v>
      </c>
    </row>
    <row r="699" spans="1:2" ht="15.75" customHeight="1" x14ac:dyDescent="0.75">
      <c r="A699" s="24" t="s">
        <v>559</v>
      </c>
      <c r="B699" t="s">
        <v>100</v>
      </c>
    </row>
    <row r="700" spans="1:2" ht="15.75" customHeight="1" x14ac:dyDescent="0.75">
      <c r="A700" s="24" t="s">
        <v>560</v>
      </c>
      <c r="B700" t="s">
        <v>100</v>
      </c>
    </row>
    <row r="701" spans="1:2" ht="15.75" customHeight="1" x14ac:dyDescent="0.75">
      <c r="A701" s="24" t="s">
        <v>665</v>
      </c>
      <c r="B701" t="s">
        <v>100</v>
      </c>
    </row>
    <row r="702" spans="1:2" ht="15.75" customHeight="1" x14ac:dyDescent="0.75">
      <c r="A702" s="24" t="s">
        <v>241</v>
      </c>
      <c r="B702" t="s">
        <v>100</v>
      </c>
    </row>
    <row r="703" spans="1:2" ht="15.75" customHeight="1" x14ac:dyDescent="0.75">
      <c r="A703" s="24" t="s">
        <v>371</v>
      </c>
      <c r="B703" t="s">
        <v>100</v>
      </c>
    </row>
    <row r="704" spans="1:2" ht="15.75" customHeight="1" x14ac:dyDescent="0.75">
      <c r="A704" s="24" t="s">
        <v>1017</v>
      </c>
      <c r="B704" t="s">
        <v>100</v>
      </c>
    </row>
    <row r="705" spans="1:2" ht="15.75" customHeight="1" x14ac:dyDescent="0.75">
      <c r="A705" s="24" t="s">
        <v>243</v>
      </c>
      <c r="B705" t="s">
        <v>100</v>
      </c>
    </row>
    <row r="706" spans="1:2" ht="15.75" customHeight="1" x14ac:dyDescent="0.75">
      <c r="A706" s="24" t="s">
        <v>249</v>
      </c>
      <c r="B706" t="s">
        <v>100</v>
      </c>
    </row>
    <row r="707" spans="1:2" ht="15.75" customHeight="1" x14ac:dyDescent="0.75">
      <c r="A707" s="24" t="s">
        <v>252</v>
      </c>
      <c r="B707" t="s">
        <v>100</v>
      </c>
    </row>
    <row r="708" spans="1:2" ht="15.75" customHeight="1" x14ac:dyDescent="0.75">
      <c r="A708" s="24" t="s">
        <v>568</v>
      </c>
      <c r="B708" t="s">
        <v>100</v>
      </c>
    </row>
    <row r="709" spans="1:2" ht="15.75" customHeight="1" x14ac:dyDescent="0.75">
      <c r="A709" s="24" t="s">
        <v>374</v>
      </c>
      <c r="B709" t="s">
        <v>100</v>
      </c>
    </row>
    <row r="710" spans="1:2" ht="15.75" customHeight="1" x14ac:dyDescent="0.75">
      <c r="A710" s="24" t="s">
        <v>1019</v>
      </c>
      <c r="B710" t="s">
        <v>100</v>
      </c>
    </row>
    <row r="711" spans="1:2" ht="15.75" customHeight="1" x14ac:dyDescent="0.75">
      <c r="A711" s="24" t="s">
        <v>375</v>
      </c>
      <c r="B711" t="s">
        <v>100</v>
      </c>
    </row>
    <row r="712" spans="1:2" ht="15.75" customHeight="1" x14ac:dyDescent="0.75">
      <c r="A712" s="24" t="s">
        <v>572</v>
      </c>
      <c r="B712" t="s">
        <v>100</v>
      </c>
    </row>
    <row r="713" spans="1:2" ht="15.75" customHeight="1" x14ac:dyDescent="0.75">
      <c r="A713" s="24" t="s">
        <v>420</v>
      </c>
      <c r="B713" t="s">
        <v>100</v>
      </c>
    </row>
    <row r="714" spans="1:2" ht="15.75" customHeight="1" x14ac:dyDescent="0.75">
      <c r="A714" s="24" t="s">
        <v>105</v>
      </c>
      <c r="B714" t="s">
        <v>100</v>
      </c>
    </row>
    <row r="715" spans="1:2" ht="15.75" customHeight="1" x14ac:dyDescent="0.75">
      <c r="A715" s="24" t="s">
        <v>987</v>
      </c>
      <c r="B715" t="s">
        <v>100</v>
      </c>
    </row>
    <row r="716" spans="1:2" ht="15.75" customHeight="1" x14ac:dyDescent="0.75">
      <c r="A716" s="24" t="s">
        <v>58</v>
      </c>
      <c r="B716" t="s">
        <v>100</v>
      </c>
    </row>
    <row r="717" spans="1:2" ht="15.75" customHeight="1" x14ac:dyDescent="0.75">
      <c r="A717" s="24" t="s">
        <v>1021</v>
      </c>
      <c r="B717" t="s">
        <v>100</v>
      </c>
    </row>
    <row r="718" spans="1:2" ht="15.75" customHeight="1" x14ac:dyDescent="0.75">
      <c r="A718" s="24" t="s">
        <v>274</v>
      </c>
      <c r="B718" t="s">
        <v>100</v>
      </c>
    </row>
    <row r="719" spans="1:2" ht="15.75" customHeight="1" x14ac:dyDescent="0.75">
      <c r="A719" s="24" t="s">
        <v>843</v>
      </c>
      <c r="B719" t="s">
        <v>100</v>
      </c>
    </row>
    <row r="720" spans="1:2" ht="15.75" customHeight="1" x14ac:dyDescent="0.75">
      <c r="A720" s="24" t="s">
        <v>59</v>
      </c>
      <c r="B720" t="s">
        <v>100</v>
      </c>
    </row>
    <row r="721" spans="1:2" ht="15.75" customHeight="1" x14ac:dyDescent="0.75">
      <c r="A721" s="24" t="s">
        <v>869</v>
      </c>
      <c r="B721" t="s">
        <v>100</v>
      </c>
    </row>
    <row r="722" spans="1:2" ht="15.75" customHeight="1" x14ac:dyDescent="0.75">
      <c r="A722" s="24" t="s">
        <v>955</v>
      </c>
      <c r="B722" t="s">
        <v>100</v>
      </c>
    </row>
    <row r="723" spans="1:2" ht="15.75" customHeight="1" x14ac:dyDescent="0.75">
      <c r="A723" s="24" t="s">
        <v>589</v>
      </c>
      <c r="B723" t="s">
        <v>100</v>
      </c>
    </row>
    <row r="724" spans="1:2" ht="15.75" customHeight="1" x14ac:dyDescent="0.75">
      <c r="A724" s="24" t="s">
        <v>422</v>
      </c>
      <c r="B724" t="s">
        <v>100</v>
      </c>
    </row>
    <row r="725" spans="1:2" ht="15.75" customHeight="1" x14ac:dyDescent="0.75">
      <c r="A725" s="24" t="s">
        <v>423</v>
      </c>
      <c r="B725" t="s">
        <v>100</v>
      </c>
    </row>
    <row r="726" spans="1:2" ht="15.75" customHeight="1" x14ac:dyDescent="0.75">
      <c r="A726" s="24" t="s">
        <v>1022</v>
      </c>
      <c r="B726" t="s">
        <v>100</v>
      </c>
    </row>
    <row r="727" spans="1:2" ht="15.75" customHeight="1" x14ac:dyDescent="0.75">
      <c r="A727" s="24" t="s">
        <v>276</v>
      </c>
      <c r="B727" t="s">
        <v>100</v>
      </c>
    </row>
    <row r="728" spans="1:2" ht="15.75" customHeight="1" x14ac:dyDescent="0.75">
      <c r="A728" s="24" t="s">
        <v>593</v>
      </c>
      <c r="B728" t="s">
        <v>100</v>
      </c>
    </row>
    <row r="729" spans="1:2" ht="15.75" customHeight="1" x14ac:dyDescent="0.75">
      <c r="A729" s="24" t="s">
        <v>277</v>
      </c>
      <c r="B729" t="s">
        <v>100</v>
      </c>
    </row>
    <row r="730" spans="1:2" ht="15.75" customHeight="1" x14ac:dyDescent="0.75">
      <c r="A730" s="24" t="s">
        <v>957</v>
      </c>
      <c r="B730" t="s">
        <v>100</v>
      </c>
    </row>
    <row r="731" spans="1:2" ht="15.75" customHeight="1" x14ac:dyDescent="0.75">
      <c r="A731" s="24" t="s">
        <v>594</v>
      </c>
      <c r="B731" t="s">
        <v>100</v>
      </c>
    </row>
    <row r="732" spans="1:2" ht="15.75" customHeight="1" x14ac:dyDescent="0.75">
      <c r="A732" s="24" t="s">
        <v>381</v>
      </c>
      <c r="B732" t="s">
        <v>100</v>
      </c>
    </row>
    <row r="733" spans="1:2" ht="15.75" customHeight="1" x14ac:dyDescent="0.75">
      <c r="A733" s="24" t="s">
        <v>595</v>
      </c>
      <c r="B733" t="s">
        <v>100</v>
      </c>
    </row>
    <row r="734" spans="1:2" ht="15.75" customHeight="1" x14ac:dyDescent="0.75">
      <c r="A734" s="24" t="s">
        <v>1023</v>
      </c>
      <c r="B734" t="s">
        <v>100</v>
      </c>
    </row>
    <row r="735" spans="1:2" ht="15.75" customHeight="1" x14ac:dyDescent="0.75">
      <c r="A735" s="24" t="s">
        <v>1024</v>
      </c>
      <c r="B735" t="s">
        <v>100</v>
      </c>
    </row>
    <row r="736" spans="1:2" ht="15.75" customHeight="1" x14ac:dyDescent="0.75">
      <c r="A736" s="24" t="s">
        <v>598</v>
      </c>
      <c r="B736" t="s">
        <v>100</v>
      </c>
    </row>
    <row r="737" spans="1:2" ht="15.75" customHeight="1" x14ac:dyDescent="0.75">
      <c r="A737" s="24" t="s">
        <v>65</v>
      </c>
      <c r="B737" t="s">
        <v>100</v>
      </c>
    </row>
    <row r="738" spans="1:2" ht="15.75" customHeight="1" x14ac:dyDescent="0.75">
      <c r="A738" s="24" t="s">
        <v>873</v>
      </c>
      <c r="B738" t="s">
        <v>100</v>
      </c>
    </row>
    <row r="739" spans="1:2" ht="15.75" customHeight="1" x14ac:dyDescent="0.75">
      <c r="A739" s="24" t="s">
        <v>1025</v>
      </c>
      <c r="B739" t="s">
        <v>100</v>
      </c>
    </row>
    <row r="740" spans="1:2" ht="15.75" customHeight="1" x14ac:dyDescent="0.75">
      <c r="A740" s="24" t="s">
        <v>66</v>
      </c>
      <c r="B740" t="s">
        <v>100</v>
      </c>
    </row>
    <row r="741" spans="1:2" ht="15.75" customHeight="1" x14ac:dyDescent="0.75">
      <c r="A741" s="24" t="s">
        <v>392</v>
      </c>
      <c r="B741" t="s">
        <v>100</v>
      </c>
    </row>
    <row r="742" spans="1:2" ht="15.75" customHeight="1" x14ac:dyDescent="0.75">
      <c r="A742" s="24" t="s">
        <v>393</v>
      </c>
      <c r="B742" t="s">
        <v>100</v>
      </c>
    </row>
    <row r="743" spans="1:2" ht="15.75" customHeight="1" x14ac:dyDescent="0.75">
      <c r="A743" s="24" t="s">
        <v>734</v>
      </c>
      <c r="B743" t="s">
        <v>100</v>
      </c>
    </row>
    <row r="744" spans="1:2" ht="15.75" customHeight="1" x14ac:dyDescent="0.75">
      <c r="A744" s="24" t="s">
        <v>699</v>
      </c>
      <c r="B744" t="s">
        <v>100</v>
      </c>
    </row>
    <row r="745" spans="1:2" ht="15.75" customHeight="1" x14ac:dyDescent="0.75">
      <c r="A745" s="24" t="s">
        <v>285</v>
      </c>
      <c r="B745" t="s">
        <v>100</v>
      </c>
    </row>
    <row r="746" spans="1:2" ht="15.75" customHeight="1" x14ac:dyDescent="0.75">
      <c r="A746" s="24" t="s">
        <v>403</v>
      </c>
      <c r="B746" t="s">
        <v>100</v>
      </c>
    </row>
    <row r="747" spans="1:2" ht="15.75" customHeight="1" x14ac:dyDescent="0.75">
      <c r="A747" s="24" t="s">
        <v>622</v>
      </c>
      <c r="B747" t="s">
        <v>100</v>
      </c>
    </row>
    <row r="748" spans="1:2" ht="15.75" customHeight="1" x14ac:dyDescent="0.75">
      <c r="A748" s="24" t="s">
        <v>295</v>
      </c>
      <c r="B748" t="s">
        <v>100</v>
      </c>
    </row>
    <row r="749" spans="1:2" ht="15.75" customHeight="1" x14ac:dyDescent="0.75">
      <c r="A749" s="24" t="s">
        <v>429</v>
      </c>
      <c r="B749" t="s">
        <v>100</v>
      </c>
    </row>
    <row r="750" spans="1:2" ht="15.75" customHeight="1" x14ac:dyDescent="0.75">
      <c r="A750" s="24" t="s">
        <v>1030</v>
      </c>
      <c r="B750" t="s">
        <v>100</v>
      </c>
    </row>
    <row r="751" spans="1:2" ht="15.75" customHeight="1" x14ac:dyDescent="0.75">
      <c r="A751" s="24" t="s">
        <v>116</v>
      </c>
      <c r="B751" t="s">
        <v>100</v>
      </c>
    </row>
    <row r="752" spans="1:2" ht="15.75" customHeight="1" x14ac:dyDescent="0.75">
      <c r="A752" s="24" t="s">
        <v>874</v>
      </c>
      <c r="B752" t="s">
        <v>100</v>
      </c>
    </row>
    <row r="753" spans="1:2" ht="15.75" customHeight="1" x14ac:dyDescent="0.75">
      <c r="A753" s="24" t="s">
        <v>297</v>
      </c>
      <c r="B753" t="s">
        <v>1065</v>
      </c>
    </row>
    <row r="754" spans="1:2" ht="15.75" customHeight="1" x14ac:dyDescent="0.75">
      <c r="A754" s="24" t="s">
        <v>473</v>
      </c>
      <c r="B754" t="s">
        <v>1065</v>
      </c>
    </row>
    <row r="755" spans="1:2" ht="15.75" customHeight="1" x14ac:dyDescent="0.75">
      <c r="A755" s="24" t="s">
        <v>625</v>
      </c>
      <c r="B755" t="s">
        <v>1065</v>
      </c>
    </row>
    <row r="756" spans="1:2" ht="15.75" customHeight="1" x14ac:dyDescent="0.75">
      <c r="A756" s="24" t="s">
        <v>175</v>
      </c>
      <c r="B756" t="s">
        <v>1065</v>
      </c>
    </row>
    <row r="757" spans="1:2" ht="15.75" customHeight="1" x14ac:dyDescent="0.75">
      <c r="A757" s="24" t="s">
        <v>912</v>
      </c>
      <c r="B757" t="s">
        <v>1065</v>
      </c>
    </row>
    <row r="758" spans="1:2" ht="15.75" customHeight="1" x14ac:dyDescent="0.75">
      <c r="A758" s="24" t="s">
        <v>803</v>
      </c>
      <c r="B758" t="s">
        <v>1065</v>
      </c>
    </row>
    <row r="759" spans="1:2" ht="15.75" customHeight="1" x14ac:dyDescent="0.75">
      <c r="A759" s="24" t="s">
        <v>55</v>
      </c>
      <c r="B759" t="s">
        <v>1065</v>
      </c>
    </row>
    <row r="760" spans="1:2" ht="15.75" customHeight="1" x14ac:dyDescent="0.75">
      <c r="A760" s="24" t="s">
        <v>360</v>
      </c>
      <c r="B760" t="s">
        <v>1065</v>
      </c>
    </row>
    <row r="761" spans="1:2" ht="15.75" customHeight="1" x14ac:dyDescent="0.75">
      <c r="A761" s="24" t="s">
        <v>230</v>
      </c>
      <c r="B761" t="s">
        <v>1065</v>
      </c>
    </row>
    <row r="762" spans="1:2" ht="15.75" customHeight="1" x14ac:dyDescent="0.75">
      <c r="A762" s="24" t="s">
        <v>244</v>
      </c>
      <c r="B762" t="s">
        <v>1065</v>
      </c>
    </row>
    <row r="763" spans="1:2" ht="15.75" customHeight="1" x14ac:dyDescent="0.75">
      <c r="A763" s="24" t="s">
        <v>590</v>
      </c>
      <c r="B763" t="s">
        <v>1065</v>
      </c>
    </row>
    <row r="764" spans="1:2" ht="15.75" customHeight="1" x14ac:dyDescent="0.75">
      <c r="A764" s="24" t="s">
        <v>67</v>
      </c>
      <c r="B764" t="s">
        <v>1065</v>
      </c>
    </row>
    <row r="765" spans="1:2" ht="15.75" customHeight="1" x14ac:dyDescent="0.75">
      <c r="A765" s="24" t="s">
        <v>606</v>
      </c>
      <c r="B765" t="s">
        <v>1065</v>
      </c>
    </row>
    <row r="766" spans="1:2" ht="15.75" customHeight="1" x14ac:dyDescent="0.75">
      <c r="A766" s="24" t="s">
        <v>68</v>
      </c>
      <c r="B766" t="s">
        <v>1065</v>
      </c>
    </row>
    <row r="767" spans="1:2" ht="15.75" customHeight="1" x14ac:dyDescent="0.75">
      <c r="A767" s="24" t="s">
        <v>95</v>
      </c>
      <c r="B767" s="25" t="s">
        <v>1066</v>
      </c>
    </row>
    <row r="768" spans="1:2" ht="15.75" customHeight="1" x14ac:dyDescent="0.75">
      <c r="A768" s="24" t="s">
        <v>521</v>
      </c>
      <c r="B768" s="25" t="s">
        <v>1066</v>
      </c>
    </row>
    <row r="769" spans="1:2" ht="15.75" customHeight="1" x14ac:dyDescent="0.75">
      <c r="A769" s="24" t="s">
        <v>758</v>
      </c>
      <c r="B769" s="25" t="s">
        <v>1066</v>
      </c>
    </row>
    <row r="770" spans="1:2" ht="15.75" customHeight="1" x14ac:dyDescent="0.75">
      <c r="A770" s="24" t="s">
        <v>470</v>
      </c>
      <c r="B770" t="s">
        <v>1066</v>
      </c>
    </row>
    <row r="771" spans="1:2" ht="15.75" customHeight="1" x14ac:dyDescent="0.75">
      <c r="A771" s="24" t="s">
        <v>118</v>
      </c>
      <c r="B771" t="s">
        <v>1066</v>
      </c>
    </row>
    <row r="772" spans="1:2" ht="15.75" customHeight="1" x14ac:dyDescent="0.75">
      <c r="A772" s="24" t="s">
        <v>813</v>
      </c>
      <c r="B772" t="s">
        <v>1066</v>
      </c>
    </row>
    <row r="773" spans="1:2" ht="15.75" customHeight="1" x14ac:dyDescent="0.75">
      <c r="A773" s="24" t="s">
        <v>890</v>
      </c>
      <c r="B773" t="s">
        <v>1066</v>
      </c>
    </row>
    <row r="774" spans="1:2" ht="15.75" customHeight="1" x14ac:dyDescent="0.75">
      <c r="A774" s="24" t="s">
        <v>893</v>
      </c>
      <c r="B774" t="s">
        <v>1066</v>
      </c>
    </row>
    <row r="775" spans="1:2" ht="15.75" customHeight="1" x14ac:dyDescent="0.75">
      <c r="A775" s="24" t="s">
        <v>312</v>
      </c>
      <c r="B775" t="s">
        <v>1066</v>
      </c>
    </row>
    <row r="776" spans="1:2" ht="15.75" customHeight="1" x14ac:dyDescent="0.75">
      <c r="A776" s="24" t="s">
        <v>24</v>
      </c>
      <c r="B776" t="s">
        <v>1066</v>
      </c>
    </row>
    <row r="777" spans="1:2" ht="15.75" customHeight="1" x14ac:dyDescent="0.75">
      <c r="A777" s="24" t="s">
        <v>479</v>
      </c>
      <c r="B777" t="s">
        <v>1066</v>
      </c>
    </row>
    <row r="778" spans="1:2" ht="15.75" customHeight="1" x14ac:dyDescent="0.75">
      <c r="A778" s="24" t="s">
        <v>480</v>
      </c>
      <c r="B778" t="s">
        <v>1066</v>
      </c>
    </row>
    <row r="779" spans="1:2" ht="15.75" customHeight="1" x14ac:dyDescent="0.75">
      <c r="A779" s="24" t="s">
        <v>160</v>
      </c>
      <c r="B779" t="s">
        <v>1066</v>
      </c>
    </row>
    <row r="780" spans="1:2" ht="15.75" customHeight="1" x14ac:dyDescent="0.75">
      <c r="A780" s="24" t="s">
        <v>896</v>
      </c>
      <c r="B780" t="s">
        <v>1066</v>
      </c>
    </row>
    <row r="781" spans="1:2" ht="15.75" customHeight="1" x14ac:dyDescent="0.75">
      <c r="A781" s="24" t="s">
        <v>81</v>
      </c>
      <c r="B781" t="s">
        <v>1066</v>
      </c>
    </row>
    <row r="782" spans="1:2" ht="15.75" customHeight="1" x14ac:dyDescent="0.75">
      <c r="A782" s="24" t="s">
        <v>626</v>
      </c>
      <c r="B782" t="s">
        <v>1066</v>
      </c>
    </row>
    <row r="783" spans="1:2" ht="15.75" customHeight="1" x14ac:dyDescent="0.75">
      <c r="A783" s="24" t="s">
        <v>820</v>
      </c>
      <c r="B783" t="s">
        <v>1066</v>
      </c>
    </row>
    <row r="784" spans="1:2" ht="15.75" customHeight="1" x14ac:dyDescent="0.75">
      <c r="A784" s="24" t="s">
        <v>164</v>
      </c>
      <c r="B784" t="s">
        <v>1066</v>
      </c>
    </row>
    <row r="785" spans="1:2" ht="15.75" customHeight="1" x14ac:dyDescent="0.75">
      <c r="A785" s="24" t="s">
        <v>902</v>
      </c>
      <c r="B785" t="s">
        <v>1066</v>
      </c>
    </row>
    <row r="786" spans="1:2" ht="15.75" customHeight="1" x14ac:dyDescent="0.75">
      <c r="A786" s="24" t="s">
        <v>482</v>
      </c>
      <c r="B786" t="s">
        <v>1066</v>
      </c>
    </row>
    <row r="787" spans="1:2" ht="15.75" customHeight="1" x14ac:dyDescent="0.75">
      <c r="A787" s="24" t="s">
        <v>483</v>
      </c>
      <c r="B787" t="s">
        <v>1066</v>
      </c>
    </row>
    <row r="788" spans="1:2" ht="15.75" customHeight="1" x14ac:dyDescent="0.75">
      <c r="A788" s="24" t="s">
        <v>182</v>
      </c>
      <c r="B788" t="s">
        <v>1066</v>
      </c>
    </row>
    <row r="789" spans="1:2" ht="15.75" customHeight="1" x14ac:dyDescent="0.75">
      <c r="A789" s="24" t="s">
        <v>683</v>
      </c>
      <c r="B789" t="s">
        <v>1066</v>
      </c>
    </row>
    <row r="790" spans="1:2" ht="15.75" customHeight="1" x14ac:dyDescent="0.75">
      <c r="A790" s="24" t="s">
        <v>752</v>
      </c>
      <c r="B790" t="s">
        <v>1066</v>
      </c>
    </row>
    <row r="791" spans="1:2" ht="15.75" customHeight="1" x14ac:dyDescent="0.75">
      <c r="A791" s="24" t="s">
        <v>342</v>
      </c>
      <c r="B791" t="s">
        <v>1066</v>
      </c>
    </row>
    <row r="792" spans="1:2" ht="15.75" customHeight="1" x14ac:dyDescent="0.75">
      <c r="A792" s="24" t="s">
        <v>875</v>
      </c>
      <c r="B792" t="s">
        <v>1066</v>
      </c>
    </row>
    <row r="793" spans="1:2" ht="15.75" customHeight="1" x14ac:dyDescent="0.75">
      <c r="A793" s="24" t="s">
        <v>835</v>
      </c>
      <c r="B793" t="s">
        <v>1066</v>
      </c>
    </row>
    <row r="794" spans="1:2" ht="15.75" customHeight="1" x14ac:dyDescent="0.75">
      <c r="A794" s="24" t="s">
        <v>980</v>
      </c>
      <c r="B794" t="s">
        <v>1066</v>
      </c>
    </row>
    <row r="795" spans="1:2" ht="15.75" customHeight="1" x14ac:dyDescent="0.75">
      <c r="A795" s="24" t="s">
        <v>1038</v>
      </c>
      <c r="B795" t="s">
        <v>1066</v>
      </c>
    </row>
    <row r="796" spans="1:2" ht="15.75" customHeight="1" x14ac:dyDescent="0.75">
      <c r="A796" s="24" t="s">
        <v>723</v>
      </c>
      <c r="B796" t="s">
        <v>1066</v>
      </c>
    </row>
    <row r="797" spans="1:2" ht="15.75" customHeight="1" x14ac:dyDescent="0.75">
      <c r="A797" s="24" t="s">
        <v>920</v>
      </c>
      <c r="B797" t="s">
        <v>1066</v>
      </c>
    </row>
    <row r="798" spans="1:2" ht="15.75" customHeight="1" x14ac:dyDescent="0.75">
      <c r="A798" s="24" t="s">
        <v>518</v>
      </c>
      <c r="B798" t="s">
        <v>1066</v>
      </c>
    </row>
    <row r="799" spans="1:2" ht="15.75" customHeight="1" x14ac:dyDescent="0.75">
      <c r="A799" s="24" t="s">
        <v>522</v>
      </c>
      <c r="B799" t="s">
        <v>1066</v>
      </c>
    </row>
    <row r="800" spans="1:2" ht="15.75" customHeight="1" x14ac:dyDescent="0.75">
      <c r="A800" s="24" t="s">
        <v>925</v>
      </c>
      <c r="B800" t="s">
        <v>1066</v>
      </c>
    </row>
    <row r="801" spans="1:2" ht="15.75" customHeight="1" x14ac:dyDescent="0.75">
      <c r="A801" s="24" t="s">
        <v>343</v>
      </c>
      <c r="B801" t="s">
        <v>1066</v>
      </c>
    </row>
    <row r="802" spans="1:2" ht="15.75" customHeight="1" x14ac:dyDescent="0.75">
      <c r="A802" s="24" t="s">
        <v>130</v>
      </c>
      <c r="B802" t="s">
        <v>1066</v>
      </c>
    </row>
    <row r="803" spans="1:2" ht="15.75" customHeight="1" x14ac:dyDescent="0.75">
      <c r="A803" s="24" t="s">
        <v>528</v>
      </c>
      <c r="B803" t="s">
        <v>1066</v>
      </c>
    </row>
    <row r="804" spans="1:2" ht="15.75" customHeight="1" x14ac:dyDescent="0.75">
      <c r="A804" s="24" t="s">
        <v>766</v>
      </c>
      <c r="B804" t="s">
        <v>1066</v>
      </c>
    </row>
    <row r="805" spans="1:2" ht="15.75" customHeight="1" x14ac:dyDescent="0.75">
      <c r="A805" s="24" t="s">
        <v>690</v>
      </c>
      <c r="B805" t="s">
        <v>1066</v>
      </c>
    </row>
    <row r="806" spans="1:2" ht="15.75" customHeight="1" x14ac:dyDescent="0.75">
      <c r="A806" s="24" t="s">
        <v>691</v>
      </c>
      <c r="B806" t="s">
        <v>1066</v>
      </c>
    </row>
    <row r="807" spans="1:2" ht="15.75" customHeight="1" x14ac:dyDescent="0.75">
      <c r="A807" s="24" t="s">
        <v>366</v>
      </c>
      <c r="B807" t="s">
        <v>1066</v>
      </c>
    </row>
    <row r="808" spans="1:2" ht="15.75" customHeight="1" x14ac:dyDescent="0.75">
      <c r="A808" s="24" t="s">
        <v>548</v>
      </c>
      <c r="B808" t="s">
        <v>1066</v>
      </c>
    </row>
    <row r="809" spans="1:2" ht="15.75" customHeight="1" x14ac:dyDescent="0.75">
      <c r="A809" s="24" t="s">
        <v>223</v>
      </c>
      <c r="B809" t="s">
        <v>1066</v>
      </c>
    </row>
    <row r="810" spans="1:2" ht="15.75" customHeight="1" x14ac:dyDescent="0.75">
      <c r="A810" s="24" t="s">
        <v>227</v>
      </c>
      <c r="B810" t="s">
        <v>1066</v>
      </c>
    </row>
    <row r="811" spans="1:2" ht="15.75" customHeight="1" x14ac:dyDescent="0.75">
      <c r="A811" s="24" t="s">
        <v>549</v>
      </c>
      <c r="B811" t="s">
        <v>1066</v>
      </c>
    </row>
    <row r="812" spans="1:2" ht="15.75" customHeight="1" x14ac:dyDescent="0.75">
      <c r="A812" s="24" t="s">
        <v>550</v>
      </c>
      <c r="B812" t="s">
        <v>1066</v>
      </c>
    </row>
    <row r="813" spans="1:2" ht="15.75" customHeight="1" x14ac:dyDescent="0.75">
      <c r="A813" s="24" t="s">
        <v>370</v>
      </c>
      <c r="B813" t="s">
        <v>1066</v>
      </c>
    </row>
    <row r="814" spans="1:2" ht="15.75" customHeight="1" x14ac:dyDescent="0.75">
      <c r="A814" s="24" t="s">
        <v>558</v>
      </c>
      <c r="B814" t="s">
        <v>1066</v>
      </c>
    </row>
    <row r="815" spans="1:2" ht="15.75" customHeight="1" x14ac:dyDescent="0.75">
      <c r="A815" s="24" t="s">
        <v>561</v>
      </c>
      <c r="B815" t="s">
        <v>1066</v>
      </c>
    </row>
    <row r="816" spans="1:2" ht="15.75" customHeight="1" x14ac:dyDescent="0.75">
      <c r="A816" s="24" t="s">
        <v>250</v>
      </c>
      <c r="B816" t="s">
        <v>1066</v>
      </c>
    </row>
    <row r="817" spans="1:2" ht="15.75" customHeight="1" x14ac:dyDescent="0.75">
      <c r="A817" s="24" t="s">
        <v>949</v>
      </c>
      <c r="B817" t="s">
        <v>1066</v>
      </c>
    </row>
    <row r="818" spans="1:2" ht="15.75" customHeight="1" x14ac:dyDescent="0.75">
      <c r="A818" s="24" t="s">
        <v>271</v>
      </c>
      <c r="B818" t="s">
        <v>1066</v>
      </c>
    </row>
    <row r="819" spans="1:2" ht="15.75" customHeight="1" x14ac:dyDescent="0.75">
      <c r="A819" s="24" t="s">
        <v>951</v>
      </c>
      <c r="B819" t="s">
        <v>1066</v>
      </c>
    </row>
    <row r="820" spans="1:2" ht="15.75" customHeight="1" x14ac:dyDescent="0.75">
      <c r="A820" s="24" t="s">
        <v>112</v>
      </c>
      <c r="B820" t="s">
        <v>1066</v>
      </c>
    </row>
    <row r="821" spans="1:2" ht="15.75" customHeight="1" x14ac:dyDescent="0.75">
      <c r="A821" s="24" t="s">
        <v>737</v>
      </c>
      <c r="B821" t="s">
        <v>1066</v>
      </c>
    </row>
    <row r="822" spans="1:2" ht="15.75" customHeight="1" x14ac:dyDescent="0.75">
      <c r="A822" s="24" t="s">
        <v>996</v>
      </c>
      <c r="B822" t="s">
        <v>107</v>
      </c>
    </row>
    <row r="823" spans="1:2" ht="15.75" customHeight="1" x14ac:dyDescent="0.75">
      <c r="A823" s="24" t="s">
        <v>466</v>
      </c>
      <c r="B823" t="s">
        <v>107</v>
      </c>
    </row>
    <row r="824" spans="1:2" ht="15.75" customHeight="1" x14ac:dyDescent="0.75">
      <c r="A824" s="24" t="s">
        <v>465</v>
      </c>
      <c r="B824" t="s">
        <v>107</v>
      </c>
    </row>
    <row r="825" spans="1:2" ht="15.75" customHeight="1" x14ac:dyDescent="0.75">
      <c r="A825" s="24" t="s">
        <v>499</v>
      </c>
      <c r="B825" t="s">
        <v>107</v>
      </c>
    </row>
    <row r="826" spans="1:2" ht="15.75" customHeight="1" x14ac:dyDescent="0.75">
      <c r="A826" s="24" t="s">
        <v>500</v>
      </c>
      <c r="B826" t="s">
        <v>107</v>
      </c>
    </row>
    <row r="827" spans="1:2" ht="15.75" customHeight="1" x14ac:dyDescent="0.75">
      <c r="A827" s="24" t="s">
        <v>519</v>
      </c>
      <c r="B827" t="s">
        <v>107</v>
      </c>
    </row>
    <row r="828" spans="1:2" ht="15.75" customHeight="1" x14ac:dyDescent="0.75">
      <c r="A828" s="24" t="s">
        <v>524</v>
      </c>
      <c r="B828" t="s">
        <v>107</v>
      </c>
    </row>
    <row r="829" spans="1:2" ht="15.75" customHeight="1" x14ac:dyDescent="0.75">
      <c r="A829" s="24" t="s">
        <v>132</v>
      </c>
      <c r="B829" t="s">
        <v>107</v>
      </c>
    </row>
    <row r="830" spans="1:2" ht="15.75" customHeight="1" x14ac:dyDescent="0.75">
      <c r="A830" s="24" t="s">
        <v>566</v>
      </c>
      <c r="B830" t="s">
        <v>107</v>
      </c>
    </row>
    <row r="831" spans="1:2" ht="15.75" customHeight="1" x14ac:dyDescent="0.75">
      <c r="A831" s="24" t="s">
        <v>107</v>
      </c>
      <c r="B831" t="s">
        <v>107</v>
      </c>
    </row>
    <row r="832" spans="1:2" ht="15.75" customHeight="1" x14ac:dyDescent="0.75">
      <c r="A832" s="24" t="s">
        <v>576</v>
      </c>
      <c r="B832" t="s">
        <v>107</v>
      </c>
    </row>
    <row r="833" spans="1:2" ht="15.75" customHeight="1" x14ac:dyDescent="0.75">
      <c r="A833" s="24" t="s">
        <v>777</v>
      </c>
      <c r="B833" t="s">
        <v>107</v>
      </c>
    </row>
    <row r="834" spans="1:2" ht="15.75" customHeight="1" x14ac:dyDescent="0.75">
      <c r="A834" s="24" t="s">
        <v>577</v>
      </c>
      <c r="B834" t="s">
        <v>107</v>
      </c>
    </row>
    <row r="835" spans="1:2" ht="15.75" customHeight="1" x14ac:dyDescent="0.75">
      <c r="A835" s="24" t="s">
        <v>862</v>
      </c>
      <c r="B835" t="s">
        <v>107</v>
      </c>
    </row>
    <row r="836" spans="1:2" ht="15.75" customHeight="1" x14ac:dyDescent="0.75">
      <c r="A836" s="24" t="s">
        <v>578</v>
      </c>
      <c r="B836" t="s">
        <v>107</v>
      </c>
    </row>
    <row r="837" spans="1:2" ht="15.75" customHeight="1" x14ac:dyDescent="0.75">
      <c r="A837" s="24" t="s">
        <v>863</v>
      </c>
      <c r="B837" t="s">
        <v>107</v>
      </c>
    </row>
    <row r="838" spans="1:2" ht="15.75" customHeight="1" x14ac:dyDescent="0.75">
      <c r="A838" s="24" t="s">
        <v>865</v>
      </c>
      <c r="B838" t="s">
        <v>107</v>
      </c>
    </row>
    <row r="839" spans="1:2" ht="15.75" customHeight="1" x14ac:dyDescent="0.75">
      <c r="A839" s="24" t="s">
        <v>866</v>
      </c>
      <c r="B839" t="s">
        <v>107</v>
      </c>
    </row>
    <row r="840" spans="1:2" ht="15.75" customHeight="1" x14ac:dyDescent="0.75">
      <c r="A840" s="24" t="s">
        <v>867</v>
      </c>
      <c r="B840" t="s">
        <v>107</v>
      </c>
    </row>
    <row r="841" spans="1:2" ht="15.75" customHeight="1" x14ac:dyDescent="0.75">
      <c r="A841" s="24" t="s">
        <v>779</v>
      </c>
      <c r="B841" t="s">
        <v>107</v>
      </c>
    </row>
    <row r="842" spans="1:2" ht="15.75" customHeight="1" x14ac:dyDescent="0.75">
      <c r="A842" s="24" t="s">
        <v>450</v>
      </c>
      <c r="B842" t="s">
        <v>107</v>
      </c>
    </row>
    <row r="843" spans="1:2" ht="15.75" customHeight="1" x14ac:dyDescent="0.75">
      <c r="A843" s="24" t="s">
        <v>587</v>
      </c>
      <c r="B843" t="s">
        <v>107</v>
      </c>
    </row>
    <row r="844" spans="1:2" ht="15.75" customHeight="1" x14ac:dyDescent="0.75">
      <c r="A844" s="24" t="s">
        <v>588</v>
      </c>
      <c r="B844" t="s">
        <v>107</v>
      </c>
    </row>
    <row r="845" spans="1:2" ht="15.75" customHeight="1" x14ac:dyDescent="0.75">
      <c r="A845" s="24" t="s">
        <v>120</v>
      </c>
      <c r="B845" t="s">
        <v>1067</v>
      </c>
    </row>
    <row r="846" spans="1:2" ht="15.75" customHeight="1" x14ac:dyDescent="0.75">
      <c r="A846" s="24" t="s">
        <v>121</v>
      </c>
      <c r="B846" t="s">
        <v>1067</v>
      </c>
    </row>
    <row r="847" spans="1:2" ht="15.75" customHeight="1" x14ac:dyDescent="0.75">
      <c r="A847" s="24" t="s">
        <v>722</v>
      </c>
      <c r="B847" t="s">
        <v>1067</v>
      </c>
    </row>
    <row r="848" spans="1:2" ht="15.75" customHeight="1" x14ac:dyDescent="0.75">
      <c r="A848" s="24" t="s">
        <v>928</v>
      </c>
      <c r="B848" t="s">
        <v>1067</v>
      </c>
    </row>
    <row r="849" spans="1:2" ht="15.75" customHeight="1" x14ac:dyDescent="0.75">
      <c r="A849" s="24" t="s">
        <v>1043</v>
      </c>
      <c r="B849" t="s">
        <v>1067</v>
      </c>
    </row>
    <row r="850" spans="1:2" ht="15.75" customHeight="1" x14ac:dyDescent="0.75">
      <c r="A850" s="24" t="s">
        <v>860</v>
      </c>
      <c r="B850" t="s">
        <v>1067</v>
      </c>
    </row>
    <row r="851" spans="1:2" ht="15.75" customHeight="1" x14ac:dyDescent="0.75">
      <c r="A851" s="24" t="s">
        <v>569</v>
      </c>
      <c r="B851" t="s">
        <v>1067</v>
      </c>
    </row>
    <row r="852" spans="1:2" ht="15.75" customHeight="1" x14ac:dyDescent="0.75">
      <c r="A852" s="24" t="s">
        <v>694</v>
      </c>
      <c r="B852" t="s">
        <v>1067</v>
      </c>
    </row>
    <row r="853" spans="1:2" ht="15.75" customHeight="1" x14ac:dyDescent="0.75">
      <c r="A853" s="24" t="s">
        <v>989</v>
      </c>
      <c r="B853" t="s">
        <v>1067</v>
      </c>
    </row>
    <row r="854" spans="1:2" ht="15.75" customHeight="1" x14ac:dyDescent="0.75">
      <c r="A854" s="24" t="s">
        <v>137</v>
      </c>
      <c r="B854" t="s">
        <v>1067</v>
      </c>
    </row>
    <row r="855" spans="1:2" ht="15.75" customHeight="1" x14ac:dyDescent="0.75">
      <c r="A855" s="24" t="s">
        <v>447</v>
      </c>
      <c r="B855" t="s">
        <v>1067</v>
      </c>
    </row>
    <row r="856" spans="1:2" ht="15.75" customHeight="1" x14ac:dyDescent="0.75">
      <c r="A856" s="24" t="s">
        <v>448</v>
      </c>
      <c r="B856" t="s">
        <v>1067</v>
      </c>
    </row>
    <row r="857" spans="1:2" ht="15.75" customHeight="1" x14ac:dyDescent="0.75">
      <c r="A857" s="24" t="s">
        <v>582</v>
      </c>
      <c r="B857" t="s">
        <v>1067</v>
      </c>
    </row>
    <row r="858" spans="1:2" ht="15.75" customHeight="1" x14ac:dyDescent="0.75">
      <c r="A858" s="24" t="s">
        <v>870</v>
      </c>
      <c r="B858" t="s">
        <v>1067</v>
      </c>
    </row>
    <row r="859" spans="1:2" ht="15.75" customHeight="1" x14ac:dyDescent="0.75">
      <c r="A859" s="24" t="s">
        <v>871</v>
      </c>
      <c r="B859" t="s">
        <v>1067</v>
      </c>
    </row>
    <row r="860" spans="1:2" ht="15.75" customHeight="1" x14ac:dyDescent="0.75">
      <c r="A860" s="24" t="s">
        <v>872</v>
      </c>
      <c r="B860" t="s">
        <v>1067</v>
      </c>
    </row>
    <row r="861" spans="1:2" ht="15.75" customHeight="1" x14ac:dyDescent="0.75">
      <c r="A861" s="24" t="s">
        <v>673</v>
      </c>
      <c r="B861" t="s">
        <v>1067</v>
      </c>
    </row>
    <row r="862" spans="1:2" ht="15.75" customHeight="1" x14ac:dyDescent="0.75">
      <c r="A862" s="24" t="s">
        <v>786</v>
      </c>
      <c r="B862" t="s">
        <v>1067</v>
      </c>
    </row>
    <row r="863" spans="1:2" ht="15.75" customHeight="1" x14ac:dyDescent="0.75">
      <c r="A863" s="24" t="s">
        <v>604</v>
      </c>
      <c r="B863" t="s">
        <v>1067</v>
      </c>
    </row>
    <row r="864" spans="1:2" ht="15.75" customHeight="1" x14ac:dyDescent="0.75">
      <c r="A864" s="24" t="s">
        <v>1032</v>
      </c>
      <c r="B864" s="25" t="s">
        <v>1068</v>
      </c>
    </row>
    <row r="865" spans="1:2" ht="15.75" customHeight="1" x14ac:dyDescent="0.75">
      <c r="A865" s="24" t="s">
        <v>80</v>
      </c>
      <c r="B865" s="25" t="s">
        <v>1068</v>
      </c>
    </row>
    <row r="866" spans="1:2" ht="15.75" customHeight="1" x14ac:dyDescent="0.75">
      <c r="A866" s="24" t="s">
        <v>502</v>
      </c>
      <c r="B866" s="25" t="s">
        <v>1068</v>
      </c>
    </row>
    <row r="867" spans="1:2" ht="15.75" customHeight="1" x14ac:dyDescent="0.75">
      <c r="A867" s="24" t="s">
        <v>440</v>
      </c>
      <c r="B867" s="25" t="s">
        <v>1068</v>
      </c>
    </row>
    <row r="868" spans="1:2" ht="15.75" customHeight="1" x14ac:dyDescent="0.75">
      <c r="A868" s="24" t="s">
        <v>687</v>
      </c>
      <c r="B868" s="25" t="s">
        <v>1068</v>
      </c>
    </row>
    <row r="869" spans="1:2" ht="15.75" customHeight="1" x14ac:dyDescent="0.75">
      <c r="A869" s="24" t="s">
        <v>195</v>
      </c>
      <c r="B869" s="25" t="s">
        <v>1068</v>
      </c>
    </row>
    <row r="870" spans="1:2" ht="15.75" customHeight="1" x14ac:dyDescent="0.75">
      <c r="A870" s="24" t="s">
        <v>347</v>
      </c>
      <c r="B870" s="25" t="s">
        <v>1068</v>
      </c>
    </row>
    <row r="871" spans="1:2" ht="15.75" customHeight="1" x14ac:dyDescent="0.75">
      <c r="A871" s="24" t="s">
        <v>348</v>
      </c>
      <c r="B871" s="25" t="s">
        <v>1068</v>
      </c>
    </row>
    <row r="872" spans="1:2" ht="15.75" customHeight="1" x14ac:dyDescent="0.75">
      <c r="A872" s="24" t="s">
        <v>350</v>
      </c>
      <c r="B872" s="25" t="s">
        <v>1068</v>
      </c>
    </row>
    <row r="873" spans="1:2" ht="15.75" customHeight="1" x14ac:dyDescent="0.75">
      <c r="A873" s="24" t="s">
        <v>351</v>
      </c>
      <c r="B873" s="25" t="s">
        <v>1068</v>
      </c>
    </row>
    <row r="874" spans="1:2" ht="15.75" customHeight="1" x14ac:dyDescent="0.75">
      <c r="A874" s="24" t="s">
        <v>804</v>
      </c>
      <c r="B874" s="25" t="s">
        <v>1068</v>
      </c>
    </row>
    <row r="875" spans="1:2" ht="15.75" customHeight="1" x14ac:dyDescent="0.75">
      <c r="A875" s="24" t="s">
        <v>207</v>
      </c>
      <c r="B875" s="25" t="s">
        <v>1068</v>
      </c>
    </row>
    <row r="876" spans="1:2" ht="15.75" customHeight="1" x14ac:dyDescent="0.75">
      <c r="A876" s="24" t="s">
        <v>221</v>
      </c>
      <c r="B876" s="25" t="s">
        <v>1068</v>
      </c>
    </row>
    <row r="877" spans="1:2" ht="15.75" customHeight="1" x14ac:dyDescent="0.75">
      <c r="A877" s="24" t="s">
        <v>555</v>
      </c>
      <c r="B877" s="25" t="s">
        <v>1068</v>
      </c>
    </row>
    <row r="878" spans="1:2" ht="15.75" customHeight="1" x14ac:dyDescent="0.75">
      <c r="A878" s="24" t="s">
        <v>245</v>
      </c>
      <c r="B878" s="25" t="s">
        <v>1068</v>
      </c>
    </row>
    <row r="879" spans="1:2" ht="15.75" customHeight="1" x14ac:dyDescent="0.75">
      <c r="A879" s="24" t="s">
        <v>564</v>
      </c>
      <c r="B879" s="25" t="s">
        <v>1068</v>
      </c>
    </row>
    <row r="880" spans="1:2" ht="15.75" customHeight="1" x14ac:dyDescent="0.75">
      <c r="A880" s="24" t="s">
        <v>565</v>
      </c>
      <c r="B880" s="25" t="s">
        <v>1068</v>
      </c>
    </row>
    <row r="881" spans="1:2" ht="15.75" customHeight="1" x14ac:dyDescent="0.75">
      <c r="A881" s="24" t="s">
        <v>570</v>
      </c>
      <c r="B881" s="25" t="s">
        <v>1068</v>
      </c>
    </row>
    <row r="882" spans="1:2" ht="15.75" customHeight="1" x14ac:dyDescent="0.75">
      <c r="A882" s="24" t="s">
        <v>571</v>
      </c>
      <c r="B882" s="25" t="s">
        <v>1068</v>
      </c>
    </row>
    <row r="883" spans="1:2" ht="15.75" customHeight="1" x14ac:dyDescent="0.75">
      <c r="A883" s="24" t="s">
        <v>57</v>
      </c>
      <c r="B883" s="25" t="s">
        <v>1068</v>
      </c>
    </row>
    <row r="884" spans="1:2" ht="15.75" customHeight="1" x14ac:dyDescent="0.75">
      <c r="A884" s="24" t="s">
        <v>573</v>
      </c>
      <c r="B884" s="25" t="s">
        <v>1068</v>
      </c>
    </row>
    <row r="885" spans="1:2" ht="15.75" customHeight="1" x14ac:dyDescent="0.75">
      <c r="A885" s="24" t="s">
        <v>574</v>
      </c>
      <c r="B885" s="25" t="s">
        <v>1068</v>
      </c>
    </row>
    <row r="886" spans="1:2" ht="15.75" customHeight="1" x14ac:dyDescent="0.75">
      <c r="A886" s="24" t="s">
        <v>946</v>
      </c>
      <c r="B886" s="25" t="s">
        <v>1068</v>
      </c>
    </row>
    <row r="887" spans="1:2" ht="15.75" customHeight="1" x14ac:dyDescent="0.75">
      <c r="A887" s="24" t="s">
        <v>259</v>
      </c>
      <c r="B887" s="25" t="s">
        <v>1068</v>
      </c>
    </row>
    <row r="888" spans="1:2" ht="15.75" customHeight="1" x14ac:dyDescent="0.75">
      <c r="A888" s="24" t="s">
        <v>944</v>
      </c>
      <c r="B888" s="25" t="s">
        <v>1068</v>
      </c>
    </row>
    <row r="889" spans="1:2" ht="15.75" customHeight="1" x14ac:dyDescent="0.75">
      <c r="A889" s="24" t="s">
        <v>945</v>
      </c>
      <c r="B889" s="25" t="s">
        <v>1068</v>
      </c>
    </row>
    <row r="890" spans="1:2" ht="15.75" customHeight="1" x14ac:dyDescent="0.75">
      <c r="A890" s="24" t="s">
        <v>261</v>
      </c>
      <c r="B890" s="25" t="s">
        <v>1068</v>
      </c>
    </row>
    <row r="891" spans="1:2" ht="15.75" customHeight="1" x14ac:dyDescent="0.75">
      <c r="A891" s="24" t="s">
        <v>265</v>
      </c>
      <c r="B891" s="25" t="s">
        <v>1068</v>
      </c>
    </row>
    <row r="892" spans="1:2" ht="15.75" customHeight="1" x14ac:dyDescent="0.75">
      <c r="A892" s="24" t="s">
        <v>262</v>
      </c>
      <c r="B892" s="25" t="s">
        <v>1068</v>
      </c>
    </row>
    <row r="893" spans="1:2" ht="15.75" customHeight="1" x14ac:dyDescent="0.75">
      <c r="A893" s="24" t="s">
        <v>263</v>
      </c>
      <c r="B893" s="25" t="s">
        <v>1068</v>
      </c>
    </row>
    <row r="894" spans="1:2" ht="15.75" customHeight="1" x14ac:dyDescent="0.75">
      <c r="A894" s="24" t="s">
        <v>1051</v>
      </c>
      <c r="B894" s="25" t="s">
        <v>1068</v>
      </c>
    </row>
    <row r="895" spans="1:2" ht="15.75" customHeight="1" x14ac:dyDescent="0.75">
      <c r="A895" s="24" t="s">
        <v>969</v>
      </c>
      <c r="B895" s="25" t="s">
        <v>1068</v>
      </c>
    </row>
    <row r="896" spans="1:2" ht="15.75" customHeight="1" x14ac:dyDescent="0.75">
      <c r="A896" s="24" t="s">
        <v>607</v>
      </c>
      <c r="B896" s="25" t="s">
        <v>1068</v>
      </c>
    </row>
    <row r="897" spans="1:2" ht="15.75" customHeight="1" x14ac:dyDescent="0.75">
      <c r="A897" s="24" t="s">
        <v>608</v>
      </c>
      <c r="B897" s="25" t="s">
        <v>1068</v>
      </c>
    </row>
    <row r="898" spans="1:2" ht="15.75" customHeight="1" x14ac:dyDescent="0.75">
      <c r="A898" s="24" t="s">
        <v>908</v>
      </c>
      <c r="B898" s="25" t="s">
        <v>1068</v>
      </c>
    </row>
    <row r="899" spans="1:2" ht="15.75" customHeight="1" x14ac:dyDescent="0.75">
      <c r="A899" s="24" t="s">
        <v>1003</v>
      </c>
      <c r="B899" s="25" t="s">
        <v>1068</v>
      </c>
    </row>
    <row r="900" spans="1:2" ht="15.75" customHeight="1" x14ac:dyDescent="0.75">
      <c r="A900" s="24" t="s">
        <v>914</v>
      </c>
      <c r="B900" s="25" t="s">
        <v>1068</v>
      </c>
    </row>
    <row r="901" spans="1:2" ht="15.75" customHeight="1" x14ac:dyDescent="0.75">
      <c r="A901" s="24" t="s">
        <v>248</v>
      </c>
      <c r="B901" s="25" t="s">
        <v>1068</v>
      </c>
    </row>
    <row r="902" spans="1:2" ht="15.75" customHeight="1" x14ac:dyDescent="0.75">
      <c r="A902" s="24" t="s">
        <v>254</v>
      </c>
      <c r="B902" s="25" t="s">
        <v>1068</v>
      </c>
    </row>
    <row r="903" spans="1:2" ht="15.75" customHeight="1" x14ac:dyDescent="0.75">
      <c r="A903" s="24" t="s">
        <v>267</v>
      </c>
      <c r="B903" s="25" t="s">
        <v>1068</v>
      </c>
    </row>
    <row r="904" spans="1:2" ht="15.75" customHeight="1" x14ac:dyDescent="0.75">
      <c r="A904" s="24" t="s">
        <v>586</v>
      </c>
      <c r="B904" s="25" t="s">
        <v>1068</v>
      </c>
    </row>
    <row r="905" spans="1:2" ht="15.75" customHeight="1" x14ac:dyDescent="0.75">
      <c r="A905" s="24" t="s">
        <v>735</v>
      </c>
      <c r="B905" s="25" t="s">
        <v>1068</v>
      </c>
    </row>
    <row r="906" spans="1:2" ht="15.75" customHeight="1" x14ac:dyDescent="0.75">
      <c r="A906" s="24" t="s">
        <v>293</v>
      </c>
      <c r="B906" s="25" t="s">
        <v>1068</v>
      </c>
    </row>
    <row r="907" spans="1:2" ht="15.75" customHeight="1" x14ac:dyDescent="0.75">
      <c r="A907" s="24" t="s">
        <v>974</v>
      </c>
      <c r="B907" s="25" t="s">
        <v>1068</v>
      </c>
    </row>
    <row r="908" spans="1:2" ht="15.75" customHeight="1" x14ac:dyDescent="0.75">
      <c r="A908" s="24" t="s">
        <v>427</v>
      </c>
      <c r="B908" s="25" t="s">
        <v>1068</v>
      </c>
    </row>
    <row r="909" spans="1:2" ht="15.75" customHeight="1" x14ac:dyDescent="0.75">
      <c r="A909" s="24" t="s">
        <v>701</v>
      </c>
      <c r="B909" s="25" t="s">
        <v>1068</v>
      </c>
    </row>
    <row r="910" spans="1:2" ht="15.75" customHeight="1" x14ac:dyDescent="0.75">
      <c r="A910" s="24" t="s">
        <v>776</v>
      </c>
      <c r="B910" s="25" t="s">
        <v>1068</v>
      </c>
    </row>
    <row r="911" spans="1:2" ht="15.75" customHeight="1" x14ac:dyDescent="0.75">
      <c r="A911" s="24" t="s">
        <v>268</v>
      </c>
      <c r="B911" s="25" t="s">
        <v>1068</v>
      </c>
    </row>
    <row r="912" spans="1:2" ht="15.75" customHeight="1" x14ac:dyDescent="0.75">
      <c r="A912" s="24" t="s">
        <v>849</v>
      </c>
      <c r="B912" s="25" t="s">
        <v>1068</v>
      </c>
    </row>
    <row r="913" spans="1:2" ht="15.75" customHeight="1" x14ac:dyDescent="0.75">
      <c r="A913" s="24" t="s">
        <v>150</v>
      </c>
      <c r="B913" s="25" t="s">
        <v>1068</v>
      </c>
    </row>
    <row r="914" spans="1:2" ht="15.75" customHeight="1" x14ac:dyDescent="0.75">
      <c r="A914" s="24" t="s">
        <v>774</v>
      </c>
      <c r="B914" s="25" t="s">
        <v>600</v>
      </c>
    </row>
    <row r="915" spans="1:2" ht="15.75" customHeight="1" x14ac:dyDescent="0.75">
      <c r="A915" s="24" t="s">
        <v>600</v>
      </c>
      <c r="B915" s="25" t="s">
        <v>600</v>
      </c>
    </row>
    <row r="916" spans="1:2" ht="15.75" customHeight="1" x14ac:dyDescent="0.75">
      <c r="A916" s="24" t="s">
        <v>788</v>
      </c>
      <c r="B916" s="25" t="s">
        <v>600</v>
      </c>
    </row>
    <row r="917" spans="1:2" ht="15.75" customHeight="1" x14ac:dyDescent="0.75">
      <c r="A917" s="24" t="s">
        <v>679</v>
      </c>
      <c r="B917" t="s">
        <v>600</v>
      </c>
    </row>
    <row r="918" spans="1:2" ht="15.75" customHeight="1" x14ac:dyDescent="0.75">
      <c r="A918" s="24" t="s">
        <v>471</v>
      </c>
      <c r="B918" t="s">
        <v>600</v>
      </c>
    </row>
    <row r="919" spans="1:2" ht="15.75" customHeight="1" x14ac:dyDescent="0.75">
      <c r="A919" s="24" t="s">
        <v>472</v>
      </c>
      <c r="B919" t="s">
        <v>600</v>
      </c>
    </row>
    <row r="920" spans="1:2" ht="15.75" customHeight="1" x14ac:dyDescent="0.75">
      <c r="A920" s="24" t="s">
        <v>181</v>
      </c>
      <c r="B920" t="s">
        <v>600</v>
      </c>
    </row>
    <row r="921" spans="1:2" ht="15.75" customHeight="1" x14ac:dyDescent="0.75">
      <c r="A921" s="24" t="s">
        <v>922</v>
      </c>
      <c r="B921" t="s">
        <v>600</v>
      </c>
    </row>
    <row r="922" spans="1:2" ht="15.75" customHeight="1" x14ac:dyDescent="0.75">
      <c r="A922" s="24" t="s">
        <v>197</v>
      </c>
      <c r="B922" t="s">
        <v>600</v>
      </c>
    </row>
    <row r="923" spans="1:2" ht="15.75" customHeight="1" x14ac:dyDescent="0.75">
      <c r="A923" s="24" t="s">
        <v>591</v>
      </c>
      <c r="B923" t="s">
        <v>600</v>
      </c>
    </row>
    <row r="924" spans="1:2" ht="15.75" customHeight="1" x14ac:dyDescent="0.75">
      <c r="A924" s="24" t="s">
        <v>592</v>
      </c>
      <c r="B924" t="s">
        <v>600</v>
      </c>
    </row>
    <row r="925" spans="1:2" ht="15.75" customHeight="1" x14ac:dyDescent="0.75">
      <c r="A925" s="24" t="s">
        <v>413</v>
      </c>
      <c r="B925" s="25" t="s">
        <v>1069</v>
      </c>
    </row>
    <row r="926" spans="1:2" ht="15.75" customHeight="1" x14ac:dyDescent="0.75">
      <c r="A926" s="24" t="s">
        <v>852</v>
      </c>
      <c r="B926" s="25" t="s">
        <v>1069</v>
      </c>
    </row>
    <row r="927" spans="1:2" ht="15.75" customHeight="1" x14ac:dyDescent="0.75">
      <c r="A927" s="24" t="s">
        <v>1042</v>
      </c>
      <c r="B927" s="25" t="s">
        <v>1069</v>
      </c>
    </row>
    <row r="928" spans="1:2" ht="15.75" customHeight="1" x14ac:dyDescent="0.75">
      <c r="A928" s="24" t="s">
        <v>328</v>
      </c>
      <c r="B928" s="25" t="s">
        <v>1069</v>
      </c>
    </row>
    <row r="929" spans="1:2" ht="15.75" customHeight="1" x14ac:dyDescent="0.75">
      <c r="A929" s="24" t="s">
        <v>824</v>
      </c>
      <c r="B929" s="25" t="s">
        <v>1069</v>
      </c>
    </row>
    <row r="930" spans="1:2" ht="15.75" customHeight="1" x14ac:dyDescent="0.75">
      <c r="A930" s="24" t="s">
        <v>329</v>
      </c>
      <c r="B930" s="25" t="s">
        <v>1069</v>
      </c>
    </row>
    <row r="931" spans="1:2" ht="15.75" customHeight="1" x14ac:dyDescent="0.75">
      <c r="A931" s="24" t="s">
        <v>368</v>
      </c>
      <c r="B931" s="25" t="s">
        <v>1069</v>
      </c>
    </row>
    <row r="932" spans="1:2" ht="15.75" customHeight="1" x14ac:dyDescent="0.75">
      <c r="A932" s="24" t="s">
        <v>703</v>
      </c>
      <c r="B932" s="25" t="s">
        <v>1069</v>
      </c>
    </row>
    <row r="933" spans="1:2" ht="15.75" customHeight="1" x14ac:dyDescent="0.75">
      <c r="A933" s="24" t="s">
        <v>814</v>
      </c>
      <c r="B933" t="s">
        <v>1069</v>
      </c>
    </row>
    <row r="934" spans="1:2" ht="15.75" customHeight="1" x14ac:dyDescent="0.75">
      <c r="A934" s="24" t="s">
        <v>176</v>
      </c>
      <c r="B934" t="s">
        <v>1069</v>
      </c>
    </row>
    <row r="935" spans="1:2" ht="15.75" customHeight="1" x14ac:dyDescent="0.75">
      <c r="A935" s="24" t="s">
        <v>801</v>
      </c>
      <c r="B935" t="s">
        <v>1069</v>
      </c>
    </row>
    <row r="936" spans="1:2" ht="15.75" customHeight="1" x14ac:dyDescent="0.75">
      <c r="A936" s="24" t="s">
        <v>748</v>
      </c>
      <c r="B936" t="s">
        <v>1069</v>
      </c>
    </row>
    <row r="937" spans="1:2" ht="15.75" customHeight="1" x14ac:dyDescent="0.75">
      <c r="A937" s="24" t="s">
        <v>29</v>
      </c>
      <c r="B937" t="s">
        <v>1069</v>
      </c>
    </row>
    <row r="938" spans="1:2" ht="15.75" customHeight="1" x14ac:dyDescent="0.75">
      <c r="A938" s="24" t="s">
        <v>716</v>
      </c>
      <c r="B938" t="s">
        <v>1069</v>
      </c>
    </row>
    <row r="939" spans="1:2" ht="15.75" customHeight="1" x14ac:dyDescent="0.75">
      <c r="A939" s="24" t="s">
        <v>87</v>
      </c>
      <c r="B939" t="s">
        <v>1069</v>
      </c>
    </row>
    <row r="940" spans="1:2" ht="15.75" customHeight="1" x14ac:dyDescent="0.75">
      <c r="A940" s="24" t="s">
        <v>717</v>
      </c>
      <c r="B940" t="s">
        <v>1069</v>
      </c>
    </row>
    <row r="941" spans="1:2" ht="15.75" customHeight="1" x14ac:dyDescent="0.75">
      <c r="A941" s="24" t="s">
        <v>88</v>
      </c>
      <c r="B941" t="s">
        <v>1069</v>
      </c>
    </row>
    <row r="942" spans="1:2" ht="15.75" customHeight="1" x14ac:dyDescent="0.75">
      <c r="A942" s="24" t="s">
        <v>627</v>
      </c>
      <c r="B942" t="s">
        <v>1069</v>
      </c>
    </row>
    <row r="943" spans="1:2" ht="15.75" customHeight="1" x14ac:dyDescent="0.75">
      <c r="A943" s="24" t="s">
        <v>628</v>
      </c>
      <c r="B943" t="s">
        <v>1069</v>
      </c>
    </row>
    <row r="944" spans="1:2" ht="15.75" customHeight="1" x14ac:dyDescent="0.75">
      <c r="A944" s="24" t="s">
        <v>825</v>
      </c>
      <c r="B944" t="s">
        <v>1069</v>
      </c>
    </row>
    <row r="945" spans="1:2" ht="15.75" customHeight="1" x14ac:dyDescent="0.75">
      <c r="A945" s="24" t="s">
        <v>718</v>
      </c>
      <c r="B945" t="s">
        <v>1069</v>
      </c>
    </row>
    <row r="946" spans="1:2" ht="15.75" customHeight="1" x14ac:dyDescent="0.75">
      <c r="A946" s="24" t="s">
        <v>123</v>
      </c>
      <c r="B946" t="s">
        <v>1069</v>
      </c>
    </row>
    <row r="947" spans="1:2" ht="15.75" customHeight="1" x14ac:dyDescent="0.75">
      <c r="A947" s="24" t="s">
        <v>913</v>
      </c>
      <c r="B947" t="s">
        <v>1069</v>
      </c>
    </row>
    <row r="948" spans="1:2" ht="15.75" customHeight="1" x14ac:dyDescent="0.75">
      <c r="A948" s="24" t="s">
        <v>636</v>
      </c>
      <c r="B948" t="s">
        <v>1069</v>
      </c>
    </row>
    <row r="949" spans="1:2" ht="15.75" customHeight="1" x14ac:dyDescent="0.75">
      <c r="A949" s="24" t="s">
        <v>444</v>
      </c>
      <c r="B949" t="s">
        <v>1069</v>
      </c>
    </row>
    <row r="950" spans="1:2" ht="15.75" customHeight="1" x14ac:dyDescent="0.75">
      <c r="A950" s="24" t="s">
        <v>725</v>
      </c>
      <c r="B950" t="s">
        <v>1069</v>
      </c>
    </row>
    <row r="951" spans="1:2" ht="15.75" customHeight="1" x14ac:dyDescent="0.75">
      <c r="A951" s="24" t="s">
        <v>46</v>
      </c>
      <c r="B951" t="s">
        <v>1069</v>
      </c>
    </row>
    <row r="952" spans="1:2" ht="15.75" customHeight="1" x14ac:dyDescent="0.75">
      <c r="A952" s="24" t="s">
        <v>859</v>
      </c>
      <c r="B952" t="s">
        <v>1069</v>
      </c>
    </row>
    <row r="953" spans="1:2" ht="15.75" customHeight="1" x14ac:dyDescent="0.75">
      <c r="A953" s="24" t="s">
        <v>1006</v>
      </c>
      <c r="B953" t="s">
        <v>1069</v>
      </c>
    </row>
    <row r="954" spans="1:2" ht="15.75" customHeight="1" x14ac:dyDescent="0.75">
      <c r="A954" s="24" t="s">
        <v>431</v>
      </c>
      <c r="B954" t="s">
        <v>1069</v>
      </c>
    </row>
    <row r="955" spans="1:2" ht="15.75" customHeight="1" x14ac:dyDescent="0.75">
      <c r="A955" s="24" t="s">
        <v>983</v>
      </c>
      <c r="B955" t="s">
        <v>1069</v>
      </c>
    </row>
    <row r="956" spans="1:2" ht="15.75" customHeight="1" x14ac:dyDescent="0.75">
      <c r="A956" s="24" t="s">
        <v>772</v>
      </c>
      <c r="B956" t="s">
        <v>1069</v>
      </c>
    </row>
    <row r="957" spans="1:2" ht="15.75" customHeight="1" x14ac:dyDescent="0.75">
      <c r="A957" s="24" t="s">
        <v>231</v>
      </c>
      <c r="B957" t="s">
        <v>1069</v>
      </c>
    </row>
    <row r="958" spans="1:2" ht="15.75" customHeight="1" x14ac:dyDescent="0.75">
      <c r="A958" s="24" t="s">
        <v>1015</v>
      </c>
      <c r="B958" t="s">
        <v>1069</v>
      </c>
    </row>
    <row r="959" spans="1:2" ht="15.75" customHeight="1" x14ac:dyDescent="0.75">
      <c r="A959" s="24" t="s">
        <v>242</v>
      </c>
      <c r="B959" t="s">
        <v>1069</v>
      </c>
    </row>
    <row r="960" spans="1:2" ht="15.75" customHeight="1" x14ac:dyDescent="0.75">
      <c r="A960" s="24" t="s">
        <v>258</v>
      </c>
      <c r="B960" t="s">
        <v>1069</v>
      </c>
    </row>
    <row r="961" spans="1:2" ht="15.75" customHeight="1" x14ac:dyDescent="0.75">
      <c r="A961" s="24" t="s">
        <v>106</v>
      </c>
      <c r="B961" t="s">
        <v>1069</v>
      </c>
    </row>
    <row r="962" spans="1:2" ht="15.75" customHeight="1" x14ac:dyDescent="0.75">
      <c r="A962" s="24" t="s">
        <v>732</v>
      </c>
      <c r="B962" t="s">
        <v>1069</v>
      </c>
    </row>
    <row r="963" spans="1:2" ht="15.75" customHeight="1" x14ac:dyDescent="0.75"/>
    <row r="964" spans="1:2" ht="15.75" customHeight="1" x14ac:dyDescent="0.75"/>
    <row r="965" spans="1:2" ht="15.75" customHeight="1" x14ac:dyDescent="0.75"/>
    <row r="966" spans="1:2" ht="15.75" customHeight="1" x14ac:dyDescent="0.75"/>
    <row r="967" spans="1:2" ht="15.75" customHeight="1" x14ac:dyDescent="0.75"/>
    <row r="968" spans="1:2" ht="15.75" customHeight="1" x14ac:dyDescent="0.75"/>
    <row r="969" spans="1:2" ht="15.75" customHeight="1" x14ac:dyDescent="0.75"/>
    <row r="970" spans="1:2" ht="15.75" customHeight="1" x14ac:dyDescent="0.75"/>
    <row r="971" spans="1:2" ht="15.75" customHeight="1" x14ac:dyDescent="0.75"/>
    <row r="972" spans="1:2" ht="15.75" customHeight="1" x14ac:dyDescent="0.75"/>
    <row r="973" spans="1:2" ht="15.75" customHeight="1" x14ac:dyDescent="0.75"/>
    <row r="974" spans="1:2" ht="15.75" customHeight="1" x14ac:dyDescent="0.75"/>
    <row r="975" spans="1:2" ht="15.75" customHeight="1" x14ac:dyDescent="0.75"/>
    <row r="976" spans="1:2" ht="15.75" customHeight="1" x14ac:dyDescent="0.75"/>
    <row r="977" ht="15.75" customHeight="1" x14ac:dyDescent="0.75"/>
    <row r="978" ht="15.75" customHeight="1" x14ac:dyDescent="0.75"/>
    <row r="979" ht="15.75" customHeight="1" x14ac:dyDescent="0.75"/>
    <row r="980" ht="15.75" customHeight="1" x14ac:dyDescent="0.75"/>
    <row r="981" ht="15.75" customHeight="1" x14ac:dyDescent="0.75"/>
    <row r="982" ht="15.75" customHeight="1" x14ac:dyDescent="0.75"/>
    <row r="983" ht="15.75" customHeight="1" x14ac:dyDescent="0.75"/>
    <row r="984" ht="15.75" customHeight="1" x14ac:dyDescent="0.75"/>
    <row r="985" ht="15.75" customHeight="1" x14ac:dyDescent="0.75"/>
    <row r="986" ht="15.75" customHeight="1" x14ac:dyDescent="0.75"/>
    <row r="987" ht="15.75" customHeight="1" x14ac:dyDescent="0.75"/>
    <row r="988" ht="15.75" customHeight="1" x14ac:dyDescent="0.75"/>
    <row r="989" ht="15.75" customHeight="1" x14ac:dyDescent="0.75"/>
    <row r="990" ht="15.75" customHeight="1" x14ac:dyDescent="0.75"/>
    <row r="991" ht="15.75" customHeight="1" x14ac:dyDescent="0.75"/>
    <row r="992" ht="15.75" customHeight="1" x14ac:dyDescent="0.75"/>
    <row r="993" ht="15.75" customHeight="1" x14ac:dyDescent="0.75"/>
    <row r="994" ht="15.75" customHeight="1" x14ac:dyDescent="0.75"/>
    <row r="995" ht="15.75" customHeight="1" x14ac:dyDescent="0.75"/>
    <row r="996" ht="15.75" customHeight="1" x14ac:dyDescent="0.75"/>
    <row r="997" ht="15.75" customHeight="1" x14ac:dyDescent="0.75"/>
    <row r="998" ht="15.75" customHeight="1" x14ac:dyDescent="0.75"/>
    <row r="999" ht="15.75" customHeight="1" x14ac:dyDescent="0.75"/>
    <row r="1000" ht="15.75" customHeight="1" x14ac:dyDescent="0.75"/>
  </sheetData>
  <autoFilter ref="A1:B962" xr:uid="{00000000-0009-0000-0000-000002000000}"/>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 and Charts</vt:lpstr>
      <vt:lpstr>2019 Enrollment and Graduation </vt:lpstr>
      <vt:lpstr>#Degrees in each Major category</vt:lpstr>
      <vt:lpstr>Formulas_Majors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fechar</cp:lastModifiedBy>
  <dcterms:created xsi:type="dcterms:W3CDTF">2020-06-19T14:36:20Z</dcterms:created>
  <dcterms:modified xsi:type="dcterms:W3CDTF">2020-06-24T13:21:09Z</dcterms:modified>
</cp:coreProperties>
</file>