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Raumerfassung\Auswertungen\"/>
    </mc:Choice>
  </mc:AlternateContent>
  <xr:revisionPtr revIDLastSave="0" documentId="13_ncr:1_{18FFA741-7B86-4F93-B439-209D8E4E350D}" xr6:coauthVersionLast="47" xr6:coauthVersionMax="47" xr10:uidLastSave="{00000000-0000-0000-0000-000000000000}"/>
  <bookViews>
    <workbookView xWindow="28680" yWindow="-120" windowWidth="24240" windowHeight="13140" tabRatio="720" firstSheet="1" activeTab="1" xr2:uid="{3379F3D5-D4CB-4F2F-B5B0-0BB5DFFC8355}"/>
  </bookViews>
  <sheets>
    <sheet name="geschwindigkeitsmessung" sheetId="1" r:id="rId1"/>
    <sheet name="rpm_messungen" sheetId="3" r:id="rId2"/>
    <sheet name="testlauf_motor_rpm_100 (2)" sheetId="12" r:id="rId3"/>
    <sheet name="zustaendeHindernisse" sheetId="2" r:id="rId4"/>
    <sheet name="test_runturns" sheetId="13" r:id="rId5"/>
    <sheet name="Datenmodell_Bluetooth" sheetId="14" r:id="rId6"/>
    <sheet name="Distanzmessungen" sheetId="15" r:id="rId7"/>
  </sheets>
  <definedNames>
    <definedName name="ExterneDaten_1" localSheetId="2" hidden="1">'testlauf_motor_rpm_100 (2)'!$A$1:$F$14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5" l="1"/>
  <c r="P2" i="15"/>
  <c r="P3" i="15"/>
  <c r="G32" i="15"/>
  <c r="G31" i="15"/>
  <c r="G30" i="15"/>
  <c r="G29" i="15"/>
  <c r="G28" i="15"/>
  <c r="G27" i="15"/>
  <c r="G26" i="15"/>
  <c r="G25" i="15"/>
  <c r="B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3" i="15" s="1"/>
  <c r="C35" i="3"/>
  <c r="G35" i="3"/>
  <c r="I42" i="3"/>
  <c r="I43" i="3"/>
  <c r="I44" i="3"/>
  <c r="I45" i="3"/>
  <c r="I46" i="3"/>
  <c r="I47" i="3"/>
  <c r="I48" i="3"/>
  <c r="I49" i="3"/>
  <c r="I50" i="3"/>
  <c r="I41" i="3"/>
  <c r="E42" i="3"/>
  <c r="E43" i="3"/>
  <c r="E44" i="3"/>
  <c r="E45" i="3"/>
  <c r="E46" i="3"/>
  <c r="E47" i="3"/>
  <c r="E48" i="3"/>
  <c r="E49" i="3"/>
  <c r="E50" i="3"/>
  <c r="E41" i="3"/>
  <c r="H51" i="3"/>
  <c r="G51" i="3"/>
  <c r="D51" i="3"/>
  <c r="C51" i="3"/>
  <c r="H68" i="3"/>
  <c r="G68" i="3"/>
  <c r="D68" i="3"/>
  <c r="C68" i="3"/>
  <c r="I59" i="3"/>
  <c r="I60" i="3"/>
  <c r="I61" i="3"/>
  <c r="I62" i="3"/>
  <c r="I63" i="3"/>
  <c r="I64" i="3"/>
  <c r="I65" i="3"/>
  <c r="I66" i="3"/>
  <c r="I67" i="3"/>
  <c r="I58" i="3"/>
  <c r="E59" i="3"/>
  <c r="E60" i="3"/>
  <c r="E61" i="3"/>
  <c r="E62" i="3"/>
  <c r="E63" i="3"/>
  <c r="E64" i="3"/>
  <c r="E65" i="3"/>
  <c r="E66" i="3"/>
  <c r="E67" i="3"/>
  <c r="E58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H18" i="3"/>
  <c r="G18" i="3"/>
  <c r="D18" i="3"/>
  <c r="C18" i="3"/>
  <c r="I9" i="3"/>
  <c r="I10" i="3"/>
  <c r="I11" i="3"/>
  <c r="I12" i="3"/>
  <c r="I13" i="3"/>
  <c r="I14" i="3"/>
  <c r="I15" i="3"/>
  <c r="I16" i="3"/>
  <c r="I17" i="3"/>
  <c r="I8" i="3"/>
  <c r="E9" i="3"/>
  <c r="E10" i="3"/>
  <c r="E11" i="3"/>
  <c r="E12" i="3"/>
  <c r="E13" i="3"/>
  <c r="E14" i="3"/>
  <c r="E15" i="3"/>
  <c r="E16" i="3"/>
  <c r="E17" i="3"/>
  <c r="E8" i="3"/>
  <c r="D35" i="3" l="1"/>
  <c r="E18" i="3"/>
  <c r="E25" i="3"/>
  <c r="E35" i="3" s="1"/>
  <c r="E51" i="3"/>
  <c r="E68" i="3"/>
  <c r="I68" i="3"/>
  <c r="I51" i="3"/>
  <c r="I35" i="3"/>
  <c r="I18" i="3"/>
  <c r="H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F2B92E-3D70-4582-9DB9-B7C98C90963A}" keepAlive="1" name="Abfrage - Genauigkeit_runSpeed_Daten" description="Verbindung mit der Abfrage 'Genauigkeit_runSpeed_Daten' in der Arbeitsmappe." type="5" refreshedVersion="0" background="1">
    <dbPr connection="Provider=Microsoft.Mashup.OleDb.1;Data Source=$Workbook$;Location=Genauigkeit_runSpeed_Daten;Extended Properties=&quot;&quot;" command="SELECT * FROM [Genauigkeit_runSpeed_Daten]"/>
  </connection>
  <connection id="2" xr16:uid="{261DAA40-9A64-473B-A81E-06059AD4EC6C}" keepAlive="1" name="Abfrage - Genauigkeit_runSpeed_Daten (2)" description="Verbindung mit der Abfrage 'Genauigkeit_runSpeed_Daten (2)' in der Arbeitsmappe." type="5" refreshedVersion="0" background="1">
    <dbPr connection="Provider=Microsoft.Mashup.OleDb.1;Data Source=$Workbook$;Location=&quot;Genauigkeit_runSpeed_Daten (2)&quot;;Extended Properties=&quot;&quot;" command="SELECT * FROM [Genauigkeit_runSpeed_Daten (2)]"/>
  </connection>
  <connection id="3" xr16:uid="{A08F5D65-EF60-4315-8D58-3DD19A452037}" keepAlive="1" name="Abfrage - Genauigkeit_runSpeed_Daten (3)" description="Verbindung mit der Abfrage 'Genauigkeit_runSpeed_Daten (3)' in der Arbeitsmappe." type="5" refreshedVersion="0" background="1">
    <dbPr connection="Provider=Microsoft.Mashup.OleDb.1;Data Source=$Workbook$;Location=&quot;Genauigkeit_runSpeed_Daten (3)&quot;;Extended Properties=&quot;&quot;" command="SELECT * FROM [Genauigkeit_runSpeed_Daten (3)]"/>
  </connection>
  <connection id="4" xr16:uid="{111E9CC4-338C-462B-8BC9-EC3AD7014A5C}" keepAlive="1" name="Abfrage - testlauf_motor_rpm_100" description="Verbindung mit der Abfrage 'testlauf_motor_rpm_100' in der Arbeitsmappe." type="5" refreshedVersion="0" background="1">
    <dbPr connection="Provider=Microsoft.Mashup.OleDb.1;Data Source=$Workbook$;Location=testlauf_motor_rpm_100;Extended Properties=&quot;&quot;" command="SELECT * FROM [testlauf_motor_rpm_100]"/>
  </connection>
  <connection id="5" xr16:uid="{83259C22-37FB-4159-9479-574429B1D5CA}" keepAlive="1" name="Abfrage - testlauf_motor_rpm_100 (2)" description="Verbindung mit der Abfrage 'testlauf_motor_rpm_100 (2)' in der Arbeitsmappe." type="5" refreshedVersion="7" background="1" saveData="1">
    <dbPr connection="Provider=Microsoft.Mashup.OleDb.1;Data Source=$Workbook$;Location=&quot;testlauf_motor_rpm_100 (2)&quot;;Extended Properties=&quot;&quot;" command="SELECT * FROM [testlauf_motor_rpm_100 (2)]"/>
  </connection>
</connections>
</file>

<file path=xl/sharedStrings.xml><?xml version="1.0" encoding="utf-8"?>
<sst xmlns="http://schemas.openxmlformats.org/spreadsheetml/2006/main" count="400" uniqueCount="328">
  <si>
    <t>21:36:03.538 -&gt; 0.00</t>
  </si>
  <si>
    <t>21:36:03.680 -&gt; 0.00</t>
  </si>
  <si>
    <t>21:36:03.773 -&gt; 100.25</t>
  </si>
  <si>
    <t>21:36:03.773 -&gt; -84.08</t>
  </si>
  <si>
    <t>21:36:03.867 -&gt; 113.19</t>
  </si>
  <si>
    <t>21:36:03.913 -&gt; 0.00</t>
  </si>
  <si>
    <t>21:36:04.005 -&gt; 132.59</t>
  </si>
  <si>
    <t>21:36:04.005 -&gt; 0.00</t>
  </si>
  <si>
    <t>21:36:04.098 -&gt; 139.06</t>
  </si>
  <si>
    <t>21:36:04.098 -&gt; -139.06</t>
  </si>
  <si>
    <t>21:36:04.237 -&gt; 148.76</t>
  </si>
  <si>
    <t>21:36:04.237 -&gt; -145.53</t>
  </si>
  <si>
    <t>21:36:04.331 -&gt; 148.76</t>
  </si>
  <si>
    <t>21:36:04.331 -&gt; -151.99</t>
  </si>
  <si>
    <t>21:36:04.471 -&gt; 145.53</t>
  </si>
  <si>
    <t>21:36:04.471 -&gt; -145.53</t>
  </si>
  <si>
    <t>21:36:04.565 -&gt; 142.29</t>
  </si>
  <si>
    <t>21:36:04.565 -&gt; -151.99</t>
  </si>
  <si>
    <t>21:36:04.658 -&gt; 0.00</t>
  </si>
  <si>
    <t>21:36:04.798 -&gt; 0.00</t>
  </si>
  <si>
    <t>21:36:04.798 -&gt; -161.70</t>
  </si>
  <si>
    <t>21:36:04.891 -&gt; 168.16</t>
  </si>
  <si>
    <t>21:36:04.891 -&gt; 0.00</t>
  </si>
  <si>
    <t>21:36:05.031 -&gt; 0.00</t>
  </si>
  <si>
    <t>21:36:05.031 -&gt; -151.99</t>
  </si>
  <si>
    <t>21:36:05.125 -&gt; 151.99</t>
  </si>
  <si>
    <t>21:36:05.125 -&gt; 0.00</t>
  </si>
  <si>
    <t>21:36:05.219 -&gt; 148.76</t>
  </si>
  <si>
    <t>21:36:05.219 -&gt; -151.99</t>
  </si>
  <si>
    <t>21:36:05.359 -&gt; 151.99</t>
  </si>
  <si>
    <t>21:36:05.359 -&gt; 0.00</t>
  </si>
  <si>
    <t>21:36:05.452 -&gt; 148.76</t>
  </si>
  <si>
    <t>21:36:05.452 -&gt; -151.99</t>
  </si>
  <si>
    <t>21:36:05.593 -&gt; 0.00</t>
  </si>
  <si>
    <t>21:36:05.685 -&gt; 151.99</t>
  </si>
  <si>
    <t>21:36:05.685 -&gt; 0.00</t>
  </si>
  <si>
    <t>21:36:05.779 -&gt; 0.00</t>
  </si>
  <si>
    <t>21:36:05.779 -&gt; -148.76</t>
  </si>
  <si>
    <t>21:36:05.919 -&gt; 0.00</t>
  </si>
  <si>
    <t>21:36:05.919 -&gt; -151.99</t>
  </si>
  <si>
    <t>21:36:06.012 -&gt; 148.76</t>
  </si>
  <si>
    <t>21:36:06.012 -&gt; -151.99</t>
  </si>
  <si>
    <t>21:36:06.151 -&gt; 151.99</t>
  </si>
  <si>
    <t>21:36:06.151 -&gt; -148.76</t>
  </si>
  <si>
    <t>21:36:06.244 -&gt; 0.00</t>
  </si>
  <si>
    <t>21:36:06.338 -&gt; 0.00</t>
  </si>
  <si>
    <t>21:36:06.338 -&gt; -148.76</t>
  </si>
  <si>
    <t>21:36:06.478 -&gt; 0.00</t>
  </si>
  <si>
    <t>21:36:06.571 -&gt; 151.99</t>
  </si>
  <si>
    <t>21:36:06.571 -&gt; 0.00</t>
  </si>
  <si>
    <t>21:36:06.711 -&gt; 148.76</t>
  </si>
  <si>
    <t>21:36:06.711 -&gt; 0.00</t>
  </si>
  <si>
    <t>21:36:06.806 -&gt; 0.00</t>
  </si>
  <si>
    <t>21:36:06.898 -&gt; 151.99</t>
  </si>
  <si>
    <t>21:36:06.898 -&gt; 0.00</t>
  </si>
  <si>
    <t>21:36:07.040 -&gt; 0.00</t>
  </si>
  <si>
    <t>21:36:07.040 -&gt; -148.76</t>
  </si>
  <si>
    <t>21:36:07.133 -&gt; 0.00</t>
  </si>
  <si>
    <t>21:36:07.275 -&gt; 148.76</t>
  </si>
  <si>
    <t>21:36:07.275 -&gt; 0.00</t>
  </si>
  <si>
    <t>21:36:07.366 -&gt; 0.00</t>
  </si>
  <si>
    <t>21:36:07.366 -&gt; -151.99</t>
  </si>
  <si>
    <t>21:36:07.460 -&gt; 151.99</t>
  </si>
  <si>
    <t>21:36:07.460 -&gt; 0.00</t>
  </si>
  <si>
    <t>21:36:07.599 -&gt; 151.99</t>
  </si>
  <si>
    <t>21:36:07.599 -&gt; 0.00</t>
  </si>
  <si>
    <t>21:36:07.692 -&gt; 151.99</t>
  </si>
  <si>
    <t>21:36:07.692 -&gt; 0.00</t>
  </si>
  <si>
    <t>21:36:07.832 -&gt; 0.00</t>
  </si>
  <si>
    <t>21:36:07.926 -&gt; 151.99</t>
  </si>
  <si>
    <t>21:36:07.926 -&gt; -148.76</t>
  </si>
  <si>
    <t>21:36:08.019 -&gt; 151.99</t>
  </si>
  <si>
    <t>21:36:08.066 -&gt; -148.76</t>
  </si>
  <si>
    <t>21:36:08.159 -&gt; 151.99</t>
  </si>
  <si>
    <t>21:36:08.159 -&gt; -148.76</t>
  </si>
  <si>
    <t>21:36:08.250 -&gt; 151.99</t>
  </si>
  <si>
    <t>21:36:08.250 -&gt; 0.00</t>
  </si>
  <si>
    <t>21:36:08.390 -&gt; 0.00</t>
  </si>
  <si>
    <t>21:36:08.390 -&gt; -148.76</t>
  </si>
  <si>
    <t>21:36:08.484 -&gt; 151.99</t>
  </si>
  <si>
    <t>21:36:08.484 -&gt; -148.76</t>
  </si>
  <si>
    <t>21:36:08.579 -&gt; 148.76</t>
  </si>
  <si>
    <t>21:36:08.625 -&gt; 0.00</t>
  </si>
  <si>
    <t>21:36:08.718 -&gt; 148.76</t>
  </si>
  <si>
    <t>21:36:08.718 -&gt; -151.99</t>
  </si>
  <si>
    <t>21:36:08.812 -&gt; 0.00</t>
  </si>
  <si>
    <t>21:36:08.951 -&gt; 148.76</t>
  </si>
  <si>
    <t>21:36:08.951 -&gt; -151.99</t>
  </si>
  <si>
    <t>21:36:09.043 -&gt; 151.99</t>
  </si>
  <si>
    <t>21:36:09.043 -&gt; -148.76</t>
  </si>
  <si>
    <t>21:36:09.182 -&gt; 148.76</t>
  </si>
  <si>
    <t>21:36:09.182 -&gt; 0.00</t>
  </si>
  <si>
    <t>21:36:09.275 -&gt; 148.76</t>
  </si>
  <si>
    <t>21:36:09.275 -&gt; 0.00</t>
  </si>
  <si>
    <t>21:36:09.368 -&gt; 0.00</t>
  </si>
  <si>
    <t>21:36:09.368 -&gt; -148.76</t>
  </si>
  <si>
    <t>21:36:09.507 -&gt; 148.76</t>
  </si>
  <si>
    <t>21:36:09.507 -&gt; -148.76</t>
  </si>
  <si>
    <t>21:36:09.602 -&gt; 0.00</t>
  </si>
  <si>
    <t>21:36:09.741 -&gt; 148.76</t>
  </si>
  <si>
    <t>21:36:09.741 -&gt; -151.99</t>
  </si>
  <si>
    <t>21:36:09.834 -&gt; 0.00</t>
  </si>
  <si>
    <t>21:36:09.834 -&gt; -151.99</t>
  </si>
  <si>
    <t>21:36:09.927 -&gt; 148.76</t>
  </si>
  <si>
    <t>21:36:09.927 -&gt; -151.99</t>
  </si>
  <si>
    <t>21:36:10.068 -&gt; 148.76</t>
  </si>
  <si>
    <t>21:36:10.068 -&gt; 0.00</t>
  </si>
  <si>
    <t>21:36:10.160 -&gt; 148.76</t>
  </si>
  <si>
    <t>21:36:10.160 -&gt; -151.99</t>
  </si>
  <si>
    <t>21:36:10.299 -&gt; 0.00</t>
  </si>
  <si>
    <t>21:36:10.393 -&gt; 151.99</t>
  </si>
  <si>
    <t>21:36:10.393 -&gt; -148.76</t>
  </si>
  <si>
    <t>21:36:10.486 -&gt; 0.00</t>
  </si>
  <si>
    <t>21:36:10.532 -&gt; -148.76</t>
  </si>
  <si>
    <t>21:36:10.626 -&gt; 151.99</t>
  </si>
  <si>
    <t>21:36:10.626 -&gt; -148.76</t>
  </si>
  <si>
    <t>21:36:10.719 -&gt; 0.00</t>
  </si>
  <si>
    <t>21:36:10.860 -&gt; 151.99</t>
  </si>
  <si>
    <t>21:36:10.860 -&gt; 0.00</t>
  </si>
  <si>
    <t>21:36:10.953 -&gt; 151.99</t>
  </si>
  <si>
    <t>21:36:10.953 -&gt; -148.76</t>
  </si>
  <si>
    <t>21:36:11.047 -&gt; 0.00</t>
  </si>
  <si>
    <t>21:36:11.094 -&gt; 0.00</t>
  </si>
  <si>
    <t>21:36:11.186 -&gt; 0.00</t>
  </si>
  <si>
    <t>21:36:11.186 -&gt; -151.99</t>
  </si>
  <si>
    <t>21:36:11.279 -&gt; 151.99</t>
  </si>
  <si>
    <t>21:36:11.279 -&gt; -148.76</t>
  </si>
  <si>
    <t>21:36:11.418 -&gt; 0.00</t>
  </si>
  <si>
    <t>21:36:11.418 -&gt; -151.99</t>
  </si>
  <si>
    <t>21:36:11.511 -&gt; 148.76</t>
  </si>
  <si>
    <t>21:36:11.511 -&gt; -148.76</t>
  </si>
  <si>
    <t>21:36:11.650 -&gt; 151.99</t>
  </si>
  <si>
    <t>21:36:11.650 -&gt; 0.00</t>
  </si>
  <si>
    <t>21:36:11.743 -&gt; 0.00</t>
  </si>
  <si>
    <t>21:36:11.837 -&gt; 151.99</t>
  </si>
  <si>
    <t>21:36:11.837 -&gt; -151.99</t>
  </si>
  <si>
    <t>21:36:11.975 -&gt; 151.99</t>
  </si>
  <si>
    <t>21:36:11.975 -&gt; 0.00</t>
  </si>
  <si>
    <t>21:36:12.069 -&gt; 151.99</t>
  </si>
  <si>
    <t>21:36:12.069 -&gt; -151.99</t>
  </si>
  <si>
    <t>21:36:12.208 -&gt; 0.00</t>
  </si>
  <si>
    <t>21:36:12.208 -&gt; -148.76</t>
  </si>
  <si>
    <t>21:36:12.300 -&gt; 0.00</t>
  </si>
  <si>
    <t>21:36:12.394 -&gt; 0.00</t>
  </si>
  <si>
    <t>21:36:12.394 -&gt; -151.99</t>
  </si>
  <si>
    <t>21:36:12.534 -&gt; 148.76</t>
  </si>
  <si>
    <t>21:36:12.534 -&gt; 0.00</t>
  </si>
  <si>
    <t>21:36:12.627 -&gt; 0.00</t>
  </si>
  <si>
    <t>21:36:12.627 -&gt; -151.99</t>
  </si>
  <si>
    <t>21:36:12.766 -&gt; 148.76</t>
  </si>
  <si>
    <t>21:36:12.766 -&gt; 0.00</t>
  </si>
  <si>
    <t>21:36:12.860 -&gt; 151.99</t>
  </si>
  <si>
    <t>21:36:12.860 -&gt; 0.00</t>
  </si>
  <si>
    <t>21:36:12.953 -&gt; 0.00</t>
  </si>
  <si>
    <t>21:36:12.953 -&gt; -151.99</t>
  </si>
  <si>
    <t>21:36:13.092 -&gt; 0.00</t>
  </si>
  <si>
    <t>21:36:13.532 -&gt; 0.00</t>
  </si>
  <si>
    <t>21:36:13.532 -&gt; -151.99</t>
  </si>
  <si>
    <t>21:36:13.532 -&gt; 87.32</t>
  </si>
  <si>
    <t>21:36:13.532 -&gt; -87.32</t>
  </si>
  <si>
    <t xml:space="preserve">vorne </t>
  </si>
  <si>
    <t>hinten</t>
  </si>
  <si>
    <t>links</t>
  </si>
  <si>
    <t>rechts</t>
  </si>
  <si>
    <t>ergebnis</t>
  </si>
  <si>
    <t>0 = kein Hindernis</t>
  </si>
  <si>
    <t>1 =  Hindernis</t>
  </si>
  <si>
    <t xml:space="preserve">Messung der Genauigkeit von runSpeed() </t>
  </si>
  <si>
    <t>Parameter: 60 Sekunden Laufzeit, 50 rpm Geschwindigeit</t>
  </si>
  <si>
    <t>Auswertung</t>
  </si>
  <si>
    <t>Startposition in °</t>
  </si>
  <si>
    <t>Endposition in °</t>
  </si>
  <si>
    <t>rpm</t>
  </si>
  <si>
    <t>Motor 1</t>
  </si>
  <si>
    <t>Motor 2</t>
  </si>
  <si>
    <t>Abweichung in %</t>
  </si>
  <si>
    <t>Mittelwert</t>
  </si>
  <si>
    <t>Rad macht bei 50 rpm ca 27,5 umdrehungen.</t>
  </si>
  <si>
    <t>Start Motorposition1</t>
  </si>
  <si>
    <t>Start Motorposition2</t>
  </si>
  <si>
    <t>Ende Motorposition1</t>
  </si>
  <si>
    <t>Ende Motorposition2</t>
  </si>
  <si>
    <t>Gesamtumdrehungen Motor1 (rpm)</t>
  </si>
  <si>
    <t>Gesamtumdrehungen Motor2 (rpm)</t>
  </si>
  <si>
    <t>Parameter: 60 Sekunden Laufzeit, 100 rpm Geschwindigeit</t>
  </si>
  <si>
    <t>Parameter: 60 Sekunden Laufzeit, 200 rpm Geschwindigeit</t>
  </si>
  <si>
    <t>Parameter: 60 Sekunden Laufzeit, 150 rpm Geschwindigeit</t>
  </si>
  <si>
    <t xml:space="preserve">Datenherkunft: </t>
  </si>
  <si>
    <t>Beschreibung: Test von runTurns();</t>
  </si>
  <si>
    <t>0</t>
  </si>
  <si>
    <t>Roboter Drehung im Urzeigersinn in Grad</t>
  </si>
  <si>
    <t>18,98</t>
  </si>
  <si>
    <t xml:space="preserve">Gefahrene Distanz in cm </t>
  </si>
  <si>
    <t>67.22</t>
  </si>
  <si>
    <t>63.24</t>
  </si>
  <si>
    <t>Winkel 330°</t>
  </si>
  <si>
    <t xml:space="preserve">Abstand in cm </t>
  </si>
  <si>
    <t>66.64</t>
  </si>
  <si>
    <t>66.57</t>
  </si>
  <si>
    <t>Winkel 300°</t>
  </si>
  <si>
    <t>71.52</t>
  </si>
  <si>
    <t>400.00</t>
  </si>
  <si>
    <t>Winkel 270°</t>
  </si>
  <si>
    <t>385.31</t>
  </si>
  <si>
    <t>Winkel 240°</t>
  </si>
  <si>
    <t>55.57</t>
  </si>
  <si>
    <t>288.66</t>
  </si>
  <si>
    <t>Winkel 210°</t>
  </si>
  <si>
    <t>55.95</t>
  </si>
  <si>
    <t>302.66</t>
  </si>
  <si>
    <t>Winkel 180°</t>
  </si>
  <si>
    <t>82.53</t>
  </si>
  <si>
    <t>114.52</t>
  </si>
  <si>
    <t>Winkel 150°</t>
  </si>
  <si>
    <t>72.55</t>
  </si>
  <si>
    <t>79.95</t>
  </si>
  <si>
    <t>Winkel 120°</t>
  </si>
  <si>
    <t>85.24</t>
  </si>
  <si>
    <t>85.36</t>
  </si>
  <si>
    <t>Winkel 90°</t>
  </si>
  <si>
    <t>21.52</t>
  </si>
  <si>
    <t>42.26</t>
  </si>
  <si>
    <t>Winkel 60°</t>
  </si>
  <si>
    <t>19.12</t>
  </si>
  <si>
    <t>38.22</t>
  </si>
  <si>
    <t>Winkel 30°</t>
  </si>
  <si>
    <t>19.24</t>
  </si>
  <si>
    <t>Winkel 0°/360°</t>
  </si>
  <si>
    <t>Messung2 (Erste Messung nach Geradeausfahrt</t>
  </si>
  <si>
    <t>Messung1 (Start)</t>
  </si>
  <si>
    <t>Index</t>
  </si>
  <si>
    <t>Beschreibung Feldinhalt</t>
  </si>
  <si>
    <t>OBSOLET!</t>
  </si>
  <si>
    <t>Messungsnummer</t>
  </si>
  <si>
    <t>Distanz in mm</t>
  </si>
  <si>
    <t>Startzeitpunkt</t>
  </si>
  <si>
    <t>Endzeitpunkt</t>
  </si>
  <si>
    <t>Fahrtzeit</t>
  </si>
  <si>
    <t>442847;443858</t>
  </si>
  <si>
    <t>447864;448876</t>
  </si>
  <si>
    <t>452881;453893</t>
  </si>
  <si>
    <t>457897;458909</t>
  </si>
  <si>
    <t>462914;463926</t>
  </si>
  <si>
    <t>467932;468943</t>
  </si>
  <si>
    <t>472948;473960</t>
  </si>
  <si>
    <t>477965;478977</t>
  </si>
  <si>
    <t>482981;483993</t>
  </si>
  <si>
    <t>487998;489010</t>
  </si>
  <si>
    <t>617868;618874</t>
  </si>
  <si>
    <t>622880;623892</t>
  </si>
  <si>
    <t>852921;853928</t>
  </si>
  <si>
    <t>857933;858945</t>
  </si>
  <si>
    <t>862950;863962</t>
  </si>
  <si>
    <t>867966;868978</t>
  </si>
  <si>
    <t>872984;873996</t>
  </si>
  <si>
    <t>878001;879012</t>
  </si>
  <si>
    <t>919358;920365</t>
  </si>
  <si>
    <t>924370;925382</t>
  </si>
  <si>
    <t>929387;930399</t>
  </si>
  <si>
    <t>934404;935415</t>
  </si>
  <si>
    <t>939420;940432</t>
  </si>
  <si>
    <t>944438;945449</t>
  </si>
  <si>
    <t>949454;950466</t>
  </si>
  <si>
    <t>954471;955483</t>
  </si>
  <si>
    <t>959488;960499</t>
  </si>
  <si>
    <t>964504;965516</t>
  </si>
  <si>
    <t>969522;970533</t>
  </si>
  <si>
    <t>974538;975550</t>
  </si>
  <si>
    <t>979555;980567</t>
  </si>
  <si>
    <t>984571;985583</t>
  </si>
  <si>
    <t>989589;990600</t>
  </si>
  <si>
    <t>994606;995617</t>
  </si>
  <si>
    <t>999622;1000634</t>
  </si>
  <si>
    <t>1004639;1005650</t>
  </si>
  <si>
    <t>1009655;1010667</t>
  </si>
  <si>
    <t>1014673;1015685</t>
  </si>
  <si>
    <t>1019689;1020701</t>
  </si>
  <si>
    <t>1024706;1025718</t>
  </si>
  <si>
    <t>1029723;1030734</t>
  </si>
  <si>
    <t>1034740;1035752</t>
  </si>
  <si>
    <t>1039757;1040769</t>
  </si>
  <si>
    <t>1044773;1045785</t>
  </si>
  <si>
    <t>1049790;1050802</t>
  </si>
  <si>
    <t>1054808;1055819</t>
  </si>
  <si>
    <t>1059824;1060836</t>
  </si>
  <si>
    <t>1064841;1065852</t>
  </si>
  <si>
    <t>1069858;1070870</t>
  </si>
  <si>
    <t>1074875;1075887</t>
  </si>
  <si>
    <t>1079891;1080903</t>
  </si>
  <si>
    <t>1084908;1085920</t>
  </si>
  <si>
    <t>1089926;1090937</t>
  </si>
  <si>
    <t>1094942;1095954</t>
  </si>
  <si>
    <t>1099959;1100971</t>
  </si>
  <si>
    <t>1104976;1105988</t>
  </si>
  <si>
    <t>1109993;1111005</t>
  </si>
  <si>
    <t>1115010;1116021</t>
  </si>
  <si>
    <t>1120026;1121038</t>
  </si>
  <si>
    <t>1125044;1126055</t>
  </si>
  <si>
    <t>1130060;1131072</t>
  </si>
  <si>
    <t>1135077;1136089</t>
  </si>
  <si>
    <t>1140094;1141106</t>
  </si>
  <si>
    <t>1145111;1146123</t>
  </si>
  <si>
    <t>1150128;1151139</t>
  </si>
  <si>
    <t>1155144;1156156</t>
  </si>
  <si>
    <t>1160162;1161174</t>
  </si>
  <si>
    <t>1165178;1166190</t>
  </si>
  <si>
    <t>1170195;1171207</t>
  </si>
  <si>
    <t>1175213;1176224</t>
  </si>
  <si>
    <t>1180229;1181241</t>
  </si>
  <si>
    <t>1185246;1186257</t>
  </si>
  <si>
    <t>1190263;1191275</t>
  </si>
  <si>
    <t>1195280;1196292</t>
  </si>
  <si>
    <t>1200296;1201308</t>
  </si>
  <si>
    <t>1205313;1206325</t>
  </si>
  <si>
    <t>1210331;1211342</t>
  </si>
  <si>
    <t>1215347;1216359</t>
  </si>
  <si>
    <t>1220364;1221376</t>
  </si>
  <si>
    <t>1225381;1226393</t>
  </si>
  <si>
    <t>1230398;1231410</t>
  </si>
  <si>
    <t xml:space="preserve">Durchnittliche Distanz: </t>
  </si>
  <si>
    <t xml:space="preserve">Parameter: </t>
  </si>
  <si>
    <t>Fahrtzeit angegeben: 1000ms</t>
  </si>
  <si>
    <t>Geschwindigkeit in rpm: 60</t>
  </si>
  <si>
    <t>mm/s</t>
  </si>
  <si>
    <t>Durchschnittliche Fahrzeit:</t>
  </si>
  <si>
    <t>Durchschnittliche Geschwindigkeit:</t>
  </si>
  <si>
    <t>mm</t>
  </si>
  <si>
    <t>(10^-3)s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</si>
</sst>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48B1F9AF-525A-4E7C-A45C-377E84D2A8CE}" autoFormatId="16" applyNumberFormats="0" applyBorderFormats="0" applyFontFormats="0" applyPatternFormats="0" applyAlignmentFormats="0" applyWidthHeightFormats="0">
  <queryTableRefresh nextId="7">
    <queryTableFields count="6">
      <queryTableField id="1" name="Start Motorposition1" tableColumnId="1"/>
      <queryTableField id="2" name="Start Motorposition2" tableColumnId="2"/>
      <queryTableField id="3" name="Ende Motorposition1" tableColumnId="3"/>
      <queryTableField id="4" name="Ende Motorposition2" tableColumnId="4"/>
      <queryTableField id="5" name="Gesamtumdrehungen Motor1 (rpm)" tableColumnId="5"/>
      <queryTableField id="6" name="Gesamtumdrehungen Motor2 (rpm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0FAC01-7DC0-41B6-BED1-FB42D2193409}" name="testlauf_motor_rpm_100__2" displayName="testlauf_motor_rpm_100__2" ref="A1:F14" tableType="queryTable" totalsRowShown="0">
  <autoFilter ref="A1:F14" xr:uid="{3B0FAC01-7DC0-41B6-BED1-FB42D2193409}"/>
  <tableColumns count="6">
    <tableColumn id="1" xr3:uid="{3E155700-385F-4D62-A761-C8D591AD1C21}" uniqueName="1" name="Start Motorposition1" queryTableFieldId="1"/>
    <tableColumn id="2" xr3:uid="{E60CC10E-5827-4674-A548-190AB013FA86}" uniqueName="2" name="Start Motorposition2" queryTableFieldId="2"/>
    <tableColumn id="3" xr3:uid="{2FF25B72-8A1F-40B5-8A7F-D6861FDDAB8A}" uniqueName="3" name="Ende Motorposition1" queryTableFieldId="3"/>
    <tableColumn id="4" xr3:uid="{9B584C74-59D7-4DC7-917A-6BD87C96B80A}" uniqueName="4" name="Ende Motorposition2" queryTableFieldId="4"/>
    <tableColumn id="5" xr3:uid="{4CA48685-E632-4415-AE66-742C15A78727}" uniqueName="5" name="Gesamtumdrehungen Motor1 (rpm)" queryTableFieldId="5"/>
    <tableColumn id="6" xr3:uid="{5F9C1CD5-CA41-43D8-9173-C52186C05EEF}" uniqueName="6" name="Gesamtumdrehungen Motor2 (rpm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5A15-3EEE-428C-9F64-389737B459C5}">
  <dimension ref="A1:A180"/>
  <sheetViews>
    <sheetView workbookViewId="0">
      <selection activeCell="A7" sqref="A7"/>
    </sheetView>
  </sheetViews>
  <sheetFormatPr baseColWidth="10" defaultRowHeight="15" x14ac:dyDescent="0.25"/>
  <cols>
    <col min="1" max="1" width="27.85546875" customWidth="1"/>
  </cols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  <row r="49" spans="1:1" x14ac:dyDescent="0.25">
      <c r="A49" t="s">
        <v>44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57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68</v>
      </c>
    </row>
    <row r="79" spans="1:1" x14ac:dyDescent="0.25">
      <c r="A79" t="s">
        <v>69</v>
      </c>
    </row>
    <row r="80" spans="1:1" x14ac:dyDescent="0.25">
      <c r="A80" t="s">
        <v>70</v>
      </c>
    </row>
    <row r="81" spans="1:1" x14ac:dyDescent="0.25">
      <c r="A81" t="s">
        <v>71</v>
      </c>
    </row>
    <row r="82" spans="1:1" x14ac:dyDescent="0.25">
      <c r="A82" t="s">
        <v>72</v>
      </c>
    </row>
    <row r="83" spans="1:1" x14ac:dyDescent="0.25">
      <c r="A83" t="s">
        <v>73</v>
      </c>
    </row>
    <row r="84" spans="1:1" x14ac:dyDescent="0.25">
      <c r="A84" t="s">
        <v>74</v>
      </c>
    </row>
    <row r="85" spans="1:1" x14ac:dyDescent="0.25">
      <c r="A85" t="s">
        <v>75</v>
      </c>
    </row>
    <row r="86" spans="1:1" x14ac:dyDescent="0.25">
      <c r="A86" t="s">
        <v>76</v>
      </c>
    </row>
    <row r="87" spans="1:1" x14ac:dyDescent="0.25">
      <c r="A87" t="s">
        <v>77</v>
      </c>
    </row>
    <row r="88" spans="1:1" x14ac:dyDescent="0.25">
      <c r="A88" t="s">
        <v>78</v>
      </c>
    </row>
    <row r="89" spans="1:1" x14ac:dyDescent="0.25">
      <c r="A89" t="s">
        <v>79</v>
      </c>
    </row>
    <row r="90" spans="1:1" x14ac:dyDescent="0.25">
      <c r="A90" t="s">
        <v>80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83</v>
      </c>
    </row>
    <row r="94" spans="1:1" x14ac:dyDescent="0.25">
      <c r="A94" t="s">
        <v>84</v>
      </c>
    </row>
    <row r="95" spans="1:1" x14ac:dyDescent="0.25">
      <c r="A95" t="s">
        <v>85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99" spans="1:1" x14ac:dyDescent="0.25">
      <c r="A99" t="s">
        <v>88</v>
      </c>
    </row>
    <row r="100" spans="1:1" x14ac:dyDescent="0.25">
      <c r="A100" t="s">
        <v>89</v>
      </c>
    </row>
    <row r="101" spans="1:1" x14ac:dyDescent="0.25">
      <c r="A101" t="s">
        <v>90</v>
      </c>
    </row>
    <row r="102" spans="1:1" x14ac:dyDescent="0.25">
      <c r="A102" t="s">
        <v>91</v>
      </c>
    </row>
    <row r="103" spans="1:1" x14ac:dyDescent="0.25">
      <c r="A103" t="s">
        <v>92</v>
      </c>
    </row>
    <row r="104" spans="1:1" x14ac:dyDescent="0.25">
      <c r="A104" t="s">
        <v>93</v>
      </c>
    </row>
    <row r="105" spans="1:1" x14ac:dyDescent="0.25">
      <c r="A105" t="s">
        <v>94</v>
      </c>
    </row>
    <row r="106" spans="1:1" x14ac:dyDescent="0.25">
      <c r="A106" t="s">
        <v>95</v>
      </c>
    </row>
    <row r="107" spans="1:1" x14ac:dyDescent="0.25">
      <c r="A107" t="s">
        <v>96</v>
      </c>
    </row>
    <row r="108" spans="1:1" x14ac:dyDescent="0.25">
      <c r="A108" t="s">
        <v>97</v>
      </c>
    </row>
    <row r="109" spans="1:1" x14ac:dyDescent="0.25">
      <c r="A109" t="s">
        <v>98</v>
      </c>
    </row>
    <row r="110" spans="1:1" x14ac:dyDescent="0.25">
      <c r="A110" t="s">
        <v>98</v>
      </c>
    </row>
    <row r="111" spans="1:1" x14ac:dyDescent="0.25">
      <c r="A111" t="s">
        <v>99</v>
      </c>
    </row>
    <row r="112" spans="1:1" x14ac:dyDescent="0.25">
      <c r="A112" t="s">
        <v>100</v>
      </c>
    </row>
    <row r="113" spans="1:1" x14ac:dyDescent="0.25">
      <c r="A113" t="s">
        <v>101</v>
      </c>
    </row>
    <row r="114" spans="1:1" x14ac:dyDescent="0.25">
      <c r="A114" t="s">
        <v>102</v>
      </c>
    </row>
    <row r="115" spans="1:1" x14ac:dyDescent="0.25">
      <c r="A115" t="s">
        <v>103</v>
      </c>
    </row>
    <row r="116" spans="1:1" x14ac:dyDescent="0.25">
      <c r="A116" t="s">
        <v>104</v>
      </c>
    </row>
    <row r="117" spans="1:1" x14ac:dyDescent="0.25">
      <c r="A117" t="s">
        <v>105</v>
      </c>
    </row>
    <row r="118" spans="1:1" x14ac:dyDescent="0.25">
      <c r="A118" t="s">
        <v>106</v>
      </c>
    </row>
    <row r="119" spans="1:1" x14ac:dyDescent="0.25">
      <c r="A119" t="s">
        <v>107</v>
      </c>
    </row>
    <row r="120" spans="1:1" x14ac:dyDescent="0.25">
      <c r="A120" t="s">
        <v>108</v>
      </c>
    </row>
    <row r="121" spans="1:1" x14ac:dyDescent="0.25">
      <c r="A121" t="s">
        <v>109</v>
      </c>
    </row>
    <row r="122" spans="1:1" x14ac:dyDescent="0.25">
      <c r="A122" t="s">
        <v>109</v>
      </c>
    </row>
    <row r="123" spans="1:1" x14ac:dyDescent="0.25">
      <c r="A123" t="s">
        <v>110</v>
      </c>
    </row>
    <row r="124" spans="1:1" x14ac:dyDescent="0.25">
      <c r="A124" t="s">
        <v>111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114</v>
      </c>
    </row>
    <row r="128" spans="1:1" x14ac:dyDescent="0.25">
      <c r="A128" t="s">
        <v>115</v>
      </c>
    </row>
    <row r="129" spans="1:1" x14ac:dyDescent="0.25">
      <c r="A129" t="s">
        <v>116</v>
      </c>
    </row>
    <row r="130" spans="1:1" x14ac:dyDescent="0.25">
      <c r="A130" t="s">
        <v>116</v>
      </c>
    </row>
    <row r="131" spans="1:1" x14ac:dyDescent="0.25">
      <c r="A131" t="s">
        <v>117</v>
      </c>
    </row>
    <row r="132" spans="1:1" x14ac:dyDescent="0.25">
      <c r="A132" t="s">
        <v>118</v>
      </c>
    </row>
    <row r="133" spans="1:1" x14ac:dyDescent="0.25">
      <c r="A133" t="s">
        <v>119</v>
      </c>
    </row>
    <row r="134" spans="1:1" x14ac:dyDescent="0.25">
      <c r="A134" t="s">
        <v>120</v>
      </c>
    </row>
    <row r="135" spans="1:1" x14ac:dyDescent="0.25">
      <c r="A135" t="s">
        <v>121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4" spans="1:1" x14ac:dyDescent="0.25">
      <c r="A144" t="s">
        <v>130</v>
      </c>
    </row>
    <row r="145" spans="1:1" x14ac:dyDescent="0.25">
      <c r="A145" t="s">
        <v>131</v>
      </c>
    </row>
    <row r="146" spans="1:1" x14ac:dyDescent="0.25">
      <c r="A146" t="s">
        <v>132</v>
      </c>
    </row>
    <row r="147" spans="1:1" x14ac:dyDescent="0.25">
      <c r="A147" t="s">
        <v>133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136</v>
      </c>
    </row>
    <row r="152" spans="1:1" x14ac:dyDescent="0.25">
      <c r="A152" t="s">
        <v>137</v>
      </c>
    </row>
    <row r="153" spans="1:1" x14ac:dyDescent="0.25">
      <c r="A153" t="s">
        <v>138</v>
      </c>
    </row>
    <row r="154" spans="1:1" x14ac:dyDescent="0.25">
      <c r="A154" t="s">
        <v>139</v>
      </c>
    </row>
    <row r="155" spans="1:1" x14ac:dyDescent="0.25">
      <c r="A155" t="s">
        <v>140</v>
      </c>
    </row>
    <row r="156" spans="1:1" x14ac:dyDescent="0.25">
      <c r="A156" t="s">
        <v>141</v>
      </c>
    </row>
    <row r="157" spans="1:1" x14ac:dyDescent="0.25">
      <c r="A157" t="s">
        <v>142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  <row r="162" spans="1:1" x14ac:dyDescent="0.25">
      <c r="A162" t="s">
        <v>146</v>
      </c>
    </row>
    <row r="163" spans="1:1" x14ac:dyDescent="0.25">
      <c r="A163" t="s">
        <v>147</v>
      </c>
    </row>
    <row r="164" spans="1:1" x14ac:dyDescent="0.25">
      <c r="A164" t="s">
        <v>148</v>
      </c>
    </row>
    <row r="165" spans="1:1" x14ac:dyDescent="0.25">
      <c r="A165" t="s">
        <v>149</v>
      </c>
    </row>
    <row r="166" spans="1:1" x14ac:dyDescent="0.25">
      <c r="A166" t="s">
        <v>150</v>
      </c>
    </row>
    <row r="167" spans="1:1" x14ac:dyDescent="0.25">
      <c r="A167" t="s">
        <v>151</v>
      </c>
    </row>
    <row r="168" spans="1:1" x14ac:dyDescent="0.25">
      <c r="A168" t="s">
        <v>152</v>
      </c>
    </row>
    <row r="169" spans="1:1" x14ac:dyDescent="0.25">
      <c r="A169" t="s">
        <v>153</v>
      </c>
    </row>
    <row r="170" spans="1:1" x14ac:dyDescent="0.25">
      <c r="A170" t="s">
        <v>154</v>
      </c>
    </row>
    <row r="171" spans="1:1" x14ac:dyDescent="0.25">
      <c r="A171" t="s">
        <v>155</v>
      </c>
    </row>
    <row r="172" spans="1:1" x14ac:dyDescent="0.25">
      <c r="A172" t="s">
        <v>155</v>
      </c>
    </row>
    <row r="173" spans="1:1" x14ac:dyDescent="0.25">
      <c r="A173" t="s">
        <v>156</v>
      </c>
    </row>
    <row r="174" spans="1:1" x14ac:dyDescent="0.25">
      <c r="A174" t="s">
        <v>157</v>
      </c>
    </row>
    <row r="175" spans="1:1" x14ac:dyDescent="0.25">
      <c r="A175" t="s">
        <v>156</v>
      </c>
    </row>
    <row r="176" spans="1:1" x14ac:dyDescent="0.25">
      <c r="A176" t="s">
        <v>156</v>
      </c>
    </row>
    <row r="177" spans="1:1" x14ac:dyDescent="0.25">
      <c r="A177" t="s">
        <v>156</v>
      </c>
    </row>
    <row r="178" spans="1:1" x14ac:dyDescent="0.25">
      <c r="A178" t="s">
        <v>156</v>
      </c>
    </row>
    <row r="179" spans="1:1" x14ac:dyDescent="0.25">
      <c r="A179" t="s">
        <v>158</v>
      </c>
    </row>
    <row r="180" spans="1:1" x14ac:dyDescent="0.25">
      <c r="A180" t="s">
        <v>159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2824-8C06-4247-8DB0-8FFA068BADE1}">
  <dimension ref="A1:N89"/>
  <sheetViews>
    <sheetView tabSelected="1" topLeftCell="A57" workbookViewId="0">
      <selection activeCell="N67" sqref="N67"/>
    </sheetView>
  </sheetViews>
  <sheetFormatPr baseColWidth="10" defaultRowHeight="15" x14ac:dyDescent="0.25"/>
  <cols>
    <col min="2" max="2" width="15.7109375" bestFit="1" customWidth="1"/>
    <col min="3" max="3" width="14.85546875" bestFit="1" customWidth="1"/>
    <col min="4" max="4" width="6" bestFit="1" customWidth="1"/>
    <col min="5" max="5" width="16.28515625" bestFit="1" customWidth="1"/>
    <col min="6" max="6" width="15.7109375" bestFit="1" customWidth="1"/>
    <col min="7" max="7" width="14.85546875" bestFit="1" customWidth="1"/>
    <col min="9" max="9" width="16.28515625" bestFit="1" customWidth="1"/>
  </cols>
  <sheetData>
    <row r="1" spans="1:14" x14ac:dyDescent="0.25">
      <c r="A1" s="2"/>
      <c r="B1" s="2" t="s">
        <v>167</v>
      </c>
      <c r="C1" s="2"/>
      <c r="D1" s="2"/>
      <c r="E1" s="2"/>
      <c r="F1" s="2" t="s">
        <v>187</v>
      </c>
      <c r="G1" s="2"/>
      <c r="H1" s="2"/>
      <c r="I1" s="2"/>
      <c r="J1" s="2"/>
      <c r="K1" s="2"/>
    </row>
    <row r="4" spans="1:14" x14ac:dyDescent="0.25">
      <c r="B4" s="1" t="s">
        <v>169</v>
      </c>
    </row>
    <row r="5" spans="1:14" x14ac:dyDescent="0.25">
      <c r="B5" s="2" t="s">
        <v>168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B6" s="23" t="s">
        <v>173</v>
      </c>
      <c r="C6" s="24"/>
      <c r="D6" s="24"/>
      <c r="E6" s="25"/>
      <c r="F6" s="23" t="s">
        <v>174</v>
      </c>
      <c r="G6" s="24"/>
      <c r="H6" s="24"/>
      <c r="I6" s="25"/>
    </row>
    <row r="7" spans="1:14" x14ac:dyDescent="0.25">
      <c r="B7" s="6" t="s">
        <v>170</v>
      </c>
      <c r="C7" s="7" t="s">
        <v>171</v>
      </c>
      <c r="D7" s="7" t="s">
        <v>172</v>
      </c>
      <c r="E7" s="8" t="s">
        <v>175</v>
      </c>
      <c r="F7" s="6" t="s">
        <v>170</v>
      </c>
      <c r="G7" s="7" t="s">
        <v>171</v>
      </c>
      <c r="H7" s="7" t="s">
        <v>172</v>
      </c>
      <c r="I7" s="8" t="s">
        <v>175</v>
      </c>
    </row>
    <row r="8" spans="1:14" x14ac:dyDescent="0.25">
      <c r="B8" s="11">
        <v>0</v>
      </c>
      <c r="C8" s="12">
        <v>17965.53</v>
      </c>
      <c r="D8" s="12">
        <v>49.9</v>
      </c>
      <c r="E8" s="13">
        <f xml:space="preserve"> 100 -D8/(50/100)</f>
        <v>0.20000000000000284</v>
      </c>
      <c r="F8" s="11">
        <v>0</v>
      </c>
      <c r="G8" s="12">
        <v>17959.12</v>
      </c>
      <c r="H8" s="12">
        <v>49.89</v>
      </c>
      <c r="I8" s="13">
        <f>100 - H8/(50/100)</f>
        <v>0.21999999999999886</v>
      </c>
    </row>
    <row r="9" spans="1:14" x14ac:dyDescent="0.25">
      <c r="B9" s="3">
        <v>0</v>
      </c>
      <c r="C9" s="4">
        <v>17959.7</v>
      </c>
      <c r="D9" s="4">
        <v>49.89</v>
      </c>
      <c r="E9" s="5">
        <f t="shared" ref="E9:E17" si="0" xml:space="preserve"> 100 -D9/(50/100)</f>
        <v>0.21999999999999886</v>
      </c>
      <c r="F9" s="3">
        <v>0</v>
      </c>
      <c r="G9" s="4">
        <v>17699.11</v>
      </c>
      <c r="H9" s="4">
        <v>49.91</v>
      </c>
      <c r="I9" s="5">
        <f t="shared" ref="I9:I17" si="1">100 - H9/(50/100)</f>
        <v>0.18000000000000682</v>
      </c>
    </row>
    <row r="10" spans="1:14" x14ac:dyDescent="0.25">
      <c r="B10" s="3">
        <v>0</v>
      </c>
      <c r="C10" s="4">
        <v>17966.11</v>
      </c>
      <c r="D10" s="4">
        <v>49.91</v>
      </c>
      <c r="E10" s="5">
        <f t="shared" si="0"/>
        <v>0.18000000000000682</v>
      </c>
      <c r="F10" s="3">
        <v>0</v>
      </c>
      <c r="G10" s="4">
        <v>17961.45</v>
      </c>
      <c r="H10" s="4">
        <v>49.89</v>
      </c>
      <c r="I10" s="5">
        <f t="shared" si="1"/>
        <v>0.21999999999999886</v>
      </c>
    </row>
    <row r="11" spans="1:14" x14ac:dyDescent="0.25">
      <c r="B11" s="3">
        <v>0</v>
      </c>
      <c r="C11" s="4">
        <v>17966.11</v>
      </c>
      <c r="D11" s="4">
        <v>49.91</v>
      </c>
      <c r="E11" s="5">
        <f t="shared" si="0"/>
        <v>0.18000000000000682</v>
      </c>
      <c r="F11" s="3">
        <v>0</v>
      </c>
      <c r="G11" s="4">
        <v>17970.759999999998</v>
      </c>
      <c r="H11" s="4">
        <v>49.92</v>
      </c>
      <c r="I11" s="5">
        <f t="shared" si="1"/>
        <v>0.15999999999999659</v>
      </c>
    </row>
    <row r="12" spans="1:14" x14ac:dyDescent="0.25">
      <c r="B12" s="3">
        <v>0</v>
      </c>
      <c r="C12" s="4">
        <v>17966.11</v>
      </c>
      <c r="D12" s="4">
        <v>49.91</v>
      </c>
      <c r="E12" s="5">
        <f t="shared" si="0"/>
        <v>0.18000000000000682</v>
      </c>
      <c r="F12" s="3">
        <v>0</v>
      </c>
      <c r="G12" s="4">
        <v>17961.45</v>
      </c>
      <c r="H12" s="4">
        <v>49.89</v>
      </c>
      <c r="I12" s="5">
        <f t="shared" si="1"/>
        <v>0.21999999999999886</v>
      </c>
    </row>
    <row r="13" spans="1:14" x14ac:dyDescent="0.25">
      <c r="B13" s="3">
        <v>0</v>
      </c>
      <c r="C13" s="4">
        <v>17966.11</v>
      </c>
      <c r="D13" s="4">
        <v>49.91</v>
      </c>
      <c r="E13" s="5">
        <f t="shared" si="0"/>
        <v>0.18000000000000682</v>
      </c>
      <c r="F13" s="3">
        <v>0</v>
      </c>
      <c r="G13" s="4">
        <v>17957.080000000002</v>
      </c>
      <c r="H13" s="4">
        <v>49.88</v>
      </c>
      <c r="I13" s="5">
        <f t="shared" si="1"/>
        <v>0.23999999999999488</v>
      </c>
    </row>
    <row r="14" spans="1:14" x14ac:dyDescent="0.25">
      <c r="B14" s="3">
        <v>0</v>
      </c>
      <c r="C14" s="4">
        <v>17965.53</v>
      </c>
      <c r="D14" s="4">
        <v>49.9</v>
      </c>
      <c r="E14" s="5">
        <f t="shared" si="0"/>
        <v>0.20000000000000284</v>
      </c>
      <c r="F14" s="3">
        <v>0</v>
      </c>
      <c r="G14" s="4">
        <v>17972.8</v>
      </c>
      <c r="H14" s="4">
        <v>49.2</v>
      </c>
      <c r="I14" s="5">
        <f t="shared" si="1"/>
        <v>1.5999999999999943</v>
      </c>
    </row>
    <row r="15" spans="1:14" x14ac:dyDescent="0.25">
      <c r="B15" s="3">
        <v>0</v>
      </c>
      <c r="C15" s="4">
        <v>17952.72</v>
      </c>
      <c r="D15" s="4">
        <v>49.87</v>
      </c>
      <c r="E15" s="5">
        <f t="shared" si="0"/>
        <v>0.26000000000000512</v>
      </c>
      <c r="F15" s="3">
        <v>0</v>
      </c>
      <c r="G15" s="4">
        <v>17954.759999999998</v>
      </c>
      <c r="H15" s="4">
        <v>49.87</v>
      </c>
      <c r="I15" s="5">
        <f t="shared" si="1"/>
        <v>0.26000000000000512</v>
      </c>
    </row>
    <row r="16" spans="1:14" x14ac:dyDescent="0.25">
      <c r="B16" s="3">
        <v>0</v>
      </c>
      <c r="C16" s="4">
        <v>17973.09</v>
      </c>
      <c r="D16" s="4">
        <v>49.93</v>
      </c>
      <c r="E16" s="5">
        <f t="shared" si="0"/>
        <v>0.14000000000000057</v>
      </c>
      <c r="F16" s="3">
        <v>0</v>
      </c>
      <c r="G16" s="4">
        <v>17970.47</v>
      </c>
      <c r="H16" s="4">
        <v>49.92</v>
      </c>
      <c r="I16" s="5">
        <f t="shared" si="1"/>
        <v>0.15999999999999659</v>
      </c>
    </row>
    <row r="17" spans="2:9" ht="15.75" thickBot="1" x14ac:dyDescent="0.3">
      <c r="B17" s="14">
        <v>0</v>
      </c>
      <c r="C17" s="15">
        <v>17950.39</v>
      </c>
      <c r="D17" s="15">
        <v>49.86</v>
      </c>
      <c r="E17" s="16">
        <f t="shared" si="0"/>
        <v>0.28000000000000114</v>
      </c>
      <c r="F17" s="14">
        <v>0</v>
      </c>
      <c r="G17" s="15">
        <v>17952.72</v>
      </c>
      <c r="H17" s="15">
        <v>49.87</v>
      </c>
      <c r="I17" s="16">
        <f t="shared" si="1"/>
        <v>0.26000000000000512</v>
      </c>
    </row>
    <row r="18" spans="2:9" ht="15.75" thickTop="1" x14ac:dyDescent="0.25">
      <c r="B18" s="6" t="s">
        <v>176</v>
      </c>
      <c r="C18" s="7">
        <f>AVERAGE(C8:C17)</f>
        <v>17963.139999999996</v>
      </c>
      <c r="D18" s="7">
        <f>AVERAGE(D8:D17)</f>
        <v>49.898999999999994</v>
      </c>
      <c r="E18" s="8">
        <f>AVERAGE(E8:E17)</f>
        <v>0.20200000000000387</v>
      </c>
      <c r="F18" s="6"/>
      <c r="G18" s="7">
        <f>AVERAGE(G8:G17)</f>
        <v>17935.972000000002</v>
      </c>
      <c r="H18" s="7">
        <f>AVERAGE(H8:H17)</f>
        <v>49.823999999999998</v>
      </c>
      <c r="I18" s="8">
        <f>AVERAGE(I8:I17)</f>
        <v>0.35199999999999959</v>
      </c>
    </row>
    <row r="19" spans="2:9" x14ac:dyDescent="0.25">
      <c r="F19" t="s">
        <v>177</v>
      </c>
    </row>
    <row r="22" spans="2:9" x14ac:dyDescent="0.25">
      <c r="B22" s="17" t="s">
        <v>184</v>
      </c>
      <c r="C22" s="18"/>
      <c r="D22" s="18"/>
      <c r="E22" s="18"/>
      <c r="F22" s="18"/>
      <c r="G22" s="18"/>
      <c r="H22" s="18"/>
      <c r="I22" s="19"/>
    </row>
    <row r="23" spans="2:9" x14ac:dyDescent="0.25">
      <c r="B23" s="23" t="s">
        <v>173</v>
      </c>
      <c r="C23" s="24"/>
      <c r="D23" s="24"/>
      <c r="E23" s="25"/>
      <c r="F23" s="23" t="s">
        <v>174</v>
      </c>
      <c r="G23" s="24"/>
      <c r="H23" s="24"/>
      <c r="I23" s="25"/>
    </row>
    <row r="24" spans="2:9" x14ac:dyDescent="0.25">
      <c r="B24" s="6" t="s">
        <v>170</v>
      </c>
      <c r="C24" s="7" t="s">
        <v>171</v>
      </c>
      <c r="D24" s="7" t="s">
        <v>172</v>
      </c>
      <c r="E24" s="8" t="s">
        <v>175</v>
      </c>
      <c r="F24" s="6" t="s">
        <v>170</v>
      </c>
      <c r="G24" s="7" t="s">
        <v>171</v>
      </c>
      <c r="H24" s="7" t="s">
        <v>172</v>
      </c>
      <c r="I24" s="8" t="s">
        <v>175</v>
      </c>
    </row>
    <row r="25" spans="2:9" x14ac:dyDescent="0.25">
      <c r="B25" s="11">
        <v>0</v>
      </c>
      <c r="C25">
        <v>35916.5</v>
      </c>
      <c r="D25">
        <v>99.77</v>
      </c>
      <c r="E25" s="13">
        <f xml:space="preserve"> 100 - D25</f>
        <v>0.23000000000000398</v>
      </c>
      <c r="F25" s="11">
        <v>0</v>
      </c>
      <c r="G25">
        <v>35912.129999999997</v>
      </c>
      <c r="H25">
        <v>99.76</v>
      </c>
      <c r="I25" s="13">
        <f>100-H25</f>
        <v>0.23999999999999488</v>
      </c>
    </row>
    <row r="26" spans="2:9" x14ac:dyDescent="0.25">
      <c r="B26" s="3">
        <v>0</v>
      </c>
      <c r="C26">
        <v>35925.230000000003</v>
      </c>
      <c r="D26">
        <v>99.79</v>
      </c>
      <c r="E26" s="5">
        <f t="shared" ref="E26:E34" si="2" xml:space="preserve"> 100 - D26</f>
        <v>0.20999999999999375</v>
      </c>
      <c r="F26" s="3">
        <v>0</v>
      </c>
      <c r="G26">
        <v>35920.57</v>
      </c>
      <c r="H26">
        <v>99.78</v>
      </c>
      <c r="I26" s="5">
        <f t="shared" ref="I26:I34" si="3">100-H26</f>
        <v>0.21999999999999886</v>
      </c>
    </row>
    <row r="27" spans="2:9" x14ac:dyDescent="0.25">
      <c r="B27" s="3">
        <v>0</v>
      </c>
      <c r="C27">
        <v>35929.89</v>
      </c>
      <c r="D27">
        <v>99.81</v>
      </c>
      <c r="E27" s="5">
        <f t="shared" si="2"/>
        <v>0.18999999999999773</v>
      </c>
      <c r="F27" s="3">
        <v>0</v>
      </c>
      <c r="G27">
        <v>35932.21</v>
      </c>
      <c r="H27">
        <v>99.81</v>
      </c>
      <c r="I27" s="5">
        <f t="shared" si="3"/>
        <v>0.18999999999999773</v>
      </c>
    </row>
    <row r="28" spans="2:9" x14ac:dyDescent="0.25">
      <c r="B28" s="3">
        <v>0</v>
      </c>
      <c r="C28">
        <v>35925.230000000003</v>
      </c>
      <c r="D28">
        <v>99.79</v>
      </c>
      <c r="E28" s="5">
        <f t="shared" si="2"/>
        <v>0.20999999999999375</v>
      </c>
      <c r="F28" s="3">
        <v>0</v>
      </c>
      <c r="G28">
        <v>35929.89</v>
      </c>
      <c r="H28">
        <v>99.81</v>
      </c>
      <c r="I28" s="5">
        <f t="shared" si="3"/>
        <v>0.18999999999999773</v>
      </c>
    </row>
    <row r="29" spans="2:9" x14ac:dyDescent="0.25">
      <c r="B29" s="3">
        <v>0</v>
      </c>
      <c r="C29">
        <v>35932.21</v>
      </c>
      <c r="D29">
        <v>99.81</v>
      </c>
      <c r="E29" s="5">
        <f t="shared" si="2"/>
        <v>0.18999999999999773</v>
      </c>
      <c r="F29" s="3">
        <v>0</v>
      </c>
      <c r="G29">
        <v>35922.9</v>
      </c>
      <c r="H29">
        <v>99.79</v>
      </c>
      <c r="I29" s="5">
        <f t="shared" si="3"/>
        <v>0.20999999999999375</v>
      </c>
    </row>
    <row r="30" spans="2:9" x14ac:dyDescent="0.25">
      <c r="B30" s="3">
        <v>0</v>
      </c>
      <c r="C30">
        <v>35927.56</v>
      </c>
      <c r="D30">
        <v>99.8</v>
      </c>
      <c r="E30" s="5">
        <f t="shared" si="2"/>
        <v>0.20000000000000284</v>
      </c>
      <c r="F30" s="3">
        <v>0</v>
      </c>
      <c r="G30">
        <v>35929.89</v>
      </c>
      <c r="H30">
        <v>99.81</v>
      </c>
      <c r="I30" s="5">
        <f t="shared" si="3"/>
        <v>0.18999999999999773</v>
      </c>
    </row>
    <row r="31" spans="2:9" x14ac:dyDescent="0.25">
      <c r="B31" s="3">
        <v>0</v>
      </c>
      <c r="C31">
        <v>35929.589999999997</v>
      </c>
      <c r="D31">
        <v>99.8</v>
      </c>
      <c r="E31" s="5">
        <f t="shared" si="2"/>
        <v>0.20000000000000284</v>
      </c>
      <c r="F31" s="3">
        <v>0</v>
      </c>
      <c r="G31">
        <v>35930.47</v>
      </c>
      <c r="H31">
        <v>99.81</v>
      </c>
      <c r="I31" s="5">
        <f t="shared" si="3"/>
        <v>0.18999999999999773</v>
      </c>
    </row>
    <row r="32" spans="2:9" x14ac:dyDescent="0.25">
      <c r="B32" s="3">
        <v>0</v>
      </c>
      <c r="C32">
        <v>35925.519999999997</v>
      </c>
      <c r="D32">
        <v>99.79</v>
      </c>
      <c r="E32" s="5">
        <f t="shared" si="2"/>
        <v>0.20999999999999375</v>
      </c>
      <c r="F32" s="3">
        <v>0</v>
      </c>
      <c r="G32">
        <v>35922.9</v>
      </c>
      <c r="H32">
        <v>99.79</v>
      </c>
      <c r="I32" s="5">
        <f t="shared" si="3"/>
        <v>0.20999999999999375</v>
      </c>
    </row>
    <row r="33" spans="1:11" x14ac:dyDescent="0.25">
      <c r="B33" s="3">
        <v>0</v>
      </c>
      <c r="C33">
        <v>35925.230000000003</v>
      </c>
      <c r="D33">
        <v>99.79</v>
      </c>
      <c r="E33" s="5">
        <f t="shared" si="2"/>
        <v>0.20999999999999375</v>
      </c>
      <c r="F33" s="3">
        <v>0</v>
      </c>
      <c r="G33">
        <v>35929.300000000003</v>
      </c>
      <c r="H33">
        <v>99.8</v>
      </c>
      <c r="I33" s="5">
        <f t="shared" si="3"/>
        <v>0.20000000000000284</v>
      </c>
    </row>
    <row r="34" spans="1:11" ht="15.75" thickBot="1" x14ac:dyDescent="0.3">
      <c r="B34" s="14">
        <v>0</v>
      </c>
      <c r="C34" s="15">
        <v>35932.21</v>
      </c>
      <c r="D34" s="15">
        <v>99.81</v>
      </c>
      <c r="E34" s="16">
        <f t="shared" si="2"/>
        <v>0.18999999999999773</v>
      </c>
      <c r="F34" s="14">
        <v>0</v>
      </c>
      <c r="G34" s="15">
        <v>35932.21</v>
      </c>
      <c r="H34" s="15">
        <v>99.81</v>
      </c>
      <c r="I34" s="16">
        <f t="shared" si="3"/>
        <v>0.18999999999999773</v>
      </c>
    </row>
    <row r="35" spans="1:11" ht="15.75" thickTop="1" x14ac:dyDescent="0.25">
      <c r="B35" s="6" t="s">
        <v>176</v>
      </c>
      <c r="C35" s="7">
        <f>AVERAGE(C25:C34)</f>
        <v>35926.917000000001</v>
      </c>
      <c r="D35" s="7">
        <f>AVERAGE(D25:D34)</f>
        <v>99.795999999999978</v>
      </c>
      <c r="E35" s="7">
        <f>AVERAGE(E25:E34)</f>
        <v>0.20399999999999779</v>
      </c>
      <c r="F35" s="7"/>
      <c r="G35" s="7">
        <f>AVERAGE(G25:G34)</f>
        <v>35926.246999999996</v>
      </c>
      <c r="H35" s="7">
        <f>AVERAGE(H25:H34)</f>
        <v>99.796999999999983</v>
      </c>
      <c r="I35" s="8">
        <f>AVERAGE(I25:I34)</f>
        <v>0.20299999999999727</v>
      </c>
    </row>
    <row r="37" spans="1:11" x14ac:dyDescent="0.25">
      <c r="B37" s="4"/>
      <c r="C37" s="4"/>
      <c r="D37" s="4"/>
      <c r="E37" s="4"/>
      <c r="F37" s="4"/>
      <c r="G37" s="4"/>
      <c r="H37" s="4"/>
      <c r="I37" s="4"/>
    </row>
    <row r="38" spans="1:11" x14ac:dyDescent="0.25">
      <c r="B38" s="17" t="s">
        <v>186</v>
      </c>
      <c r="C38" s="9"/>
      <c r="D38" s="9"/>
      <c r="E38" s="9"/>
      <c r="F38" s="9"/>
      <c r="G38" s="9"/>
      <c r="H38" s="9"/>
      <c r="I38" s="10"/>
    </row>
    <row r="39" spans="1:11" x14ac:dyDescent="0.25">
      <c r="B39" s="23" t="s">
        <v>173</v>
      </c>
      <c r="C39" s="24"/>
      <c r="D39" s="24"/>
      <c r="E39" s="25"/>
      <c r="F39" s="23" t="s">
        <v>174</v>
      </c>
      <c r="G39" s="24"/>
      <c r="H39" s="24"/>
      <c r="I39" s="25"/>
    </row>
    <row r="40" spans="1:11" x14ac:dyDescent="0.25">
      <c r="B40" s="3" t="s">
        <v>170</v>
      </c>
      <c r="C40" s="4" t="s">
        <v>171</v>
      </c>
      <c r="D40" s="4" t="s">
        <v>172</v>
      </c>
      <c r="E40" s="5" t="s">
        <v>175</v>
      </c>
      <c r="F40" s="3" t="s">
        <v>170</v>
      </c>
      <c r="G40" s="4" t="s">
        <v>171</v>
      </c>
      <c r="H40" s="4" t="s">
        <v>172</v>
      </c>
      <c r="I40" s="5" t="s">
        <v>175</v>
      </c>
    </row>
    <row r="41" spans="1:11" x14ac:dyDescent="0.25">
      <c r="A41" s="4"/>
      <c r="B41" s="11">
        <v>0</v>
      </c>
      <c r="C41" s="12">
        <v>53882.02</v>
      </c>
      <c r="D41" s="12">
        <v>149.66999999999999</v>
      </c>
      <c r="E41" s="13">
        <f xml:space="preserve"> 100-D41*100/150</f>
        <v>0.22000000000001307</v>
      </c>
      <c r="F41" s="12">
        <v>0</v>
      </c>
      <c r="G41" s="12">
        <v>53877.37</v>
      </c>
      <c r="H41" s="12">
        <v>149.66</v>
      </c>
      <c r="I41" s="13">
        <f>100-H41*100/150</f>
        <v>0.22666666666667368</v>
      </c>
    </row>
    <row r="42" spans="1:11" x14ac:dyDescent="0.25">
      <c r="A42" s="4"/>
      <c r="B42" s="3">
        <v>0</v>
      </c>
      <c r="C42" s="4">
        <v>53891.63</v>
      </c>
      <c r="D42" s="4">
        <v>149.69999999999999</v>
      </c>
      <c r="E42" s="5">
        <f t="shared" ref="E42:E50" si="4" xml:space="preserve"> 100-D42*100/150</f>
        <v>0.20000000000001705</v>
      </c>
      <c r="F42" s="4">
        <v>0</v>
      </c>
      <c r="G42" s="4">
        <v>53891.33</v>
      </c>
      <c r="H42" s="4">
        <v>149.69999999999999</v>
      </c>
      <c r="I42" s="5">
        <f t="shared" ref="I42:I50" si="5">100-H42*100/150</f>
        <v>0.20000000000001705</v>
      </c>
      <c r="J42" s="4"/>
      <c r="K42" s="4"/>
    </row>
    <row r="43" spans="1:11" x14ac:dyDescent="0.25">
      <c r="A43" s="4"/>
      <c r="B43" s="3">
        <v>0</v>
      </c>
      <c r="C43" s="4">
        <v>53891.33</v>
      </c>
      <c r="D43" s="4">
        <v>149.69999999999999</v>
      </c>
      <c r="E43" s="5">
        <f t="shared" si="4"/>
        <v>0.20000000000001705</v>
      </c>
      <c r="F43" s="4">
        <v>0</v>
      </c>
      <c r="G43" s="4">
        <v>53893.66</v>
      </c>
      <c r="H43" s="4">
        <v>149.69999999999999</v>
      </c>
      <c r="I43" s="5">
        <f t="shared" si="5"/>
        <v>0.20000000000001705</v>
      </c>
      <c r="K43" s="4"/>
    </row>
    <row r="44" spans="1:11" x14ac:dyDescent="0.25">
      <c r="A44" s="4"/>
      <c r="B44" s="3">
        <v>0</v>
      </c>
      <c r="C44" s="4">
        <v>53891.33</v>
      </c>
      <c r="D44" s="4">
        <v>149.69999999999999</v>
      </c>
      <c r="E44" s="5">
        <f t="shared" si="4"/>
        <v>0.20000000000001705</v>
      </c>
      <c r="F44" s="4">
        <v>0</v>
      </c>
      <c r="G44" s="4">
        <v>53889.01</v>
      </c>
      <c r="H44" s="4">
        <v>149.69</v>
      </c>
      <c r="I44" s="5">
        <f t="shared" si="5"/>
        <v>0.20666666666666345</v>
      </c>
      <c r="K44" s="4"/>
    </row>
    <row r="45" spans="1:11" x14ac:dyDescent="0.25">
      <c r="A45" s="4"/>
      <c r="B45" s="3">
        <v>0</v>
      </c>
      <c r="C45" s="4">
        <v>53891.33</v>
      </c>
      <c r="D45" s="4">
        <v>149.69999999999999</v>
      </c>
      <c r="E45" s="5">
        <f t="shared" si="4"/>
        <v>0.20000000000001705</v>
      </c>
      <c r="F45" s="4">
        <v>0</v>
      </c>
      <c r="G45" s="4">
        <v>53896.28</v>
      </c>
      <c r="H45" s="4">
        <v>149.71</v>
      </c>
      <c r="I45" s="5">
        <f t="shared" si="5"/>
        <v>0.19333333333332803</v>
      </c>
      <c r="K45" s="4"/>
    </row>
    <row r="46" spans="1:11" x14ac:dyDescent="0.25">
      <c r="A46" s="4"/>
      <c r="B46" s="3">
        <v>0</v>
      </c>
      <c r="C46" s="4">
        <v>53891.63</v>
      </c>
      <c r="D46" s="4">
        <v>149.69999999999999</v>
      </c>
      <c r="E46" s="5">
        <f t="shared" si="4"/>
        <v>0.20000000000001705</v>
      </c>
      <c r="F46" s="4">
        <v>0</v>
      </c>
      <c r="G46" s="4">
        <v>53886.39</v>
      </c>
      <c r="H46" s="4">
        <v>149.68</v>
      </c>
      <c r="I46" s="5">
        <f t="shared" si="5"/>
        <v>0.21333333333333826</v>
      </c>
      <c r="J46" s="4"/>
      <c r="K46" s="4"/>
    </row>
    <row r="47" spans="1:11" x14ac:dyDescent="0.25">
      <c r="A47" s="4"/>
      <c r="B47" s="3">
        <v>0</v>
      </c>
      <c r="C47" s="4">
        <v>53891.33</v>
      </c>
      <c r="D47" s="4">
        <v>149.69999999999999</v>
      </c>
      <c r="E47" s="5">
        <f t="shared" si="4"/>
        <v>0.20000000000001705</v>
      </c>
      <c r="F47" s="4">
        <v>0</v>
      </c>
      <c r="G47" s="4">
        <v>53898.32</v>
      </c>
      <c r="H47" s="4">
        <v>149.72</v>
      </c>
      <c r="I47" s="5">
        <f t="shared" si="5"/>
        <v>0.18666666666666742</v>
      </c>
      <c r="J47" s="4"/>
      <c r="K47" s="4"/>
    </row>
    <row r="48" spans="1:11" x14ac:dyDescent="0.25">
      <c r="A48" s="4"/>
      <c r="B48" s="3">
        <v>0</v>
      </c>
      <c r="C48" s="4">
        <v>53891.33</v>
      </c>
      <c r="D48" s="4">
        <v>149.69999999999999</v>
      </c>
      <c r="E48" s="5">
        <f t="shared" si="4"/>
        <v>0.20000000000001705</v>
      </c>
      <c r="F48" s="4">
        <v>0</v>
      </c>
      <c r="G48" s="4">
        <v>53884.35</v>
      </c>
      <c r="H48" s="4">
        <v>149.68</v>
      </c>
      <c r="I48" s="5">
        <f t="shared" si="5"/>
        <v>0.21333333333333826</v>
      </c>
      <c r="J48" s="4"/>
      <c r="K48" s="4"/>
    </row>
    <row r="49" spans="1:11" x14ac:dyDescent="0.25">
      <c r="A49" s="4"/>
      <c r="B49" s="3">
        <v>0</v>
      </c>
      <c r="C49" s="4">
        <v>53891.33</v>
      </c>
      <c r="D49" s="4">
        <v>149.69999999999999</v>
      </c>
      <c r="E49" s="5">
        <f t="shared" si="4"/>
        <v>0.20000000000001705</v>
      </c>
      <c r="F49" s="4">
        <v>0</v>
      </c>
      <c r="G49" s="4">
        <v>53898.32</v>
      </c>
      <c r="H49" s="4">
        <v>149.72</v>
      </c>
      <c r="I49" s="5">
        <f t="shared" si="5"/>
        <v>0.18666666666666742</v>
      </c>
      <c r="J49" s="4"/>
      <c r="K49" s="4"/>
    </row>
    <row r="50" spans="1:11" ht="15.75" thickBot="1" x14ac:dyDescent="0.3">
      <c r="A50" s="4"/>
      <c r="B50" s="14">
        <v>0</v>
      </c>
      <c r="C50" s="15">
        <v>53891.33</v>
      </c>
      <c r="D50" s="15">
        <v>149.69999999999999</v>
      </c>
      <c r="E50" s="16">
        <f t="shared" si="4"/>
        <v>0.20000000000001705</v>
      </c>
      <c r="F50" s="15">
        <v>0</v>
      </c>
      <c r="G50" s="15">
        <v>53884.93</v>
      </c>
      <c r="H50" s="15">
        <v>149.68</v>
      </c>
      <c r="I50" s="16">
        <f t="shared" si="5"/>
        <v>0.21333333333333826</v>
      </c>
      <c r="J50" s="4"/>
      <c r="K50" s="4"/>
    </row>
    <row r="51" spans="1:11" ht="15.75" thickTop="1" x14ac:dyDescent="0.25">
      <c r="A51" s="4"/>
      <c r="B51" s="6" t="s">
        <v>176</v>
      </c>
      <c r="C51" s="7">
        <f>AVERAGE(C41:C50)</f>
        <v>53890.45900000001</v>
      </c>
      <c r="D51" s="7">
        <f>AVERAGE(D41:D50)</f>
        <v>149.69700000000003</v>
      </c>
      <c r="E51" s="7">
        <f>AVERAGE(E41:E50)</f>
        <v>0.20200000000001667</v>
      </c>
      <c r="F51" s="7"/>
      <c r="G51" s="7">
        <f>AVERAGE(G41:G50)</f>
        <v>53889.996000000006</v>
      </c>
      <c r="H51" s="7">
        <f>AVERAGE(H41:H50)</f>
        <v>149.69400000000002</v>
      </c>
      <c r="I51" s="8">
        <f>AVERAGE(I41:I50)</f>
        <v>0.2040000000000049</v>
      </c>
      <c r="J51" s="4"/>
      <c r="K51" s="4"/>
    </row>
    <row r="52" spans="1:11" x14ac:dyDescent="0.25">
      <c r="A52" s="4"/>
      <c r="J52" s="4"/>
      <c r="K52" s="4"/>
    </row>
    <row r="53" spans="1:11" x14ac:dyDescent="0.25">
      <c r="A53" s="4"/>
      <c r="J53" s="4"/>
      <c r="K53" s="4"/>
    </row>
    <row r="54" spans="1:1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B55" s="17" t="s">
        <v>185</v>
      </c>
      <c r="C55" s="9"/>
      <c r="D55" s="9"/>
      <c r="E55" s="9"/>
      <c r="F55" s="9"/>
      <c r="G55" s="9"/>
      <c r="H55" s="9"/>
      <c r="I55" s="10"/>
      <c r="J55" s="4"/>
      <c r="K55" s="4"/>
    </row>
    <row r="56" spans="1:11" x14ac:dyDescent="0.25">
      <c r="B56" s="23" t="s">
        <v>173</v>
      </c>
      <c r="C56" s="24"/>
      <c r="D56" s="24"/>
      <c r="E56" s="25"/>
      <c r="F56" s="23" t="s">
        <v>174</v>
      </c>
      <c r="G56" s="24"/>
      <c r="H56" s="24"/>
      <c r="I56" s="25"/>
      <c r="J56" s="4"/>
    </row>
    <row r="57" spans="1:11" x14ac:dyDescent="0.25">
      <c r="B57" s="3" t="s">
        <v>170</v>
      </c>
      <c r="C57" s="4" t="s">
        <v>171</v>
      </c>
      <c r="D57" s="4" t="s">
        <v>172</v>
      </c>
      <c r="E57" s="5" t="s">
        <v>175</v>
      </c>
      <c r="F57" s="3" t="s">
        <v>170</v>
      </c>
      <c r="G57" s="4" t="s">
        <v>171</v>
      </c>
      <c r="H57" s="4" t="s">
        <v>172</v>
      </c>
      <c r="I57" s="5" t="s">
        <v>175</v>
      </c>
      <c r="J57" s="4"/>
    </row>
    <row r="58" spans="1:11" x14ac:dyDescent="0.25">
      <c r="A58" s="4"/>
      <c r="B58" s="11">
        <v>0</v>
      </c>
      <c r="C58" s="12">
        <v>71857.45</v>
      </c>
      <c r="D58" s="12">
        <v>199.6</v>
      </c>
      <c r="E58" s="12">
        <f xml:space="preserve"> 100 - D58*100/200</f>
        <v>0.20000000000000284</v>
      </c>
      <c r="F58" s="11">
        <v>0</v>
      </c>
      <c r="G58" s="12">
        <v>71852.789999999994</v>
      </c>
      <c r="H58" s="12">
        <v>199.59</v>
      </c>
      <c r="I58" s="13">
        <f xml:space="preserve"> 100 - H58*100/200</f>
        <v>0.20499999999999829</v>
      </c>
      <c r="J58" s="4"/>
    </row>
    <row r="59" spans="1:11" x14ac:dyDescent="0.25">
      <c r="A59" s="4"/>
      <c r="B59" s="3">
        <v>0</v>
      </c>
      <c r="C59" s="4">
        <v>71857.16</v>
      </c>
      <c r="D59" s="4">
        <v>199.6</v>
      </c>
      <c r="E59" s="4">
        <f t="shared" ref="E59:E67" si="6" xml:space="preserve"> 100 - D59*100/200</f>
        <v>0.20000000000000284</v>
      </c>
      <c r="F59" s="3">
        <v>0</v>
      </c>
      <c r="G59" s="4">
        <v>71859.78</v>
      </c>
      <c r="H59" s="4">
        <v>199.61</v>
      </c>
      <c r="I59" s="5">
        <f t="shared" ref="I59:I67" si="7" xml:space="preserve"> 100 - H59*100/200</f>
        <v>0.19499999999999318</v>
      </c>
    </row>
    <row r="60" spans="1:11" x14ac:dyDescent="0.25">
      <c r="A60" s="4"/>
      <c r="B60" s="3">
        <v>0</v>
      </c>
      <c r="C60" s="4">
        <v>71853.08</v>
      </c>
      <c r="D60" s="4">
        <v>199.59</v>
      </c>
      <c r="E60" s="4">
        <f t="shared" si="6"/>
        <v>0.20499999999999829</v>
      </c>
      <c r="F60" s="3">
        <v>0</v>
      </c>
      <c r="G60" s="4">
        <v>71857.45</v>
      </c>
      <c r="H60" s="4">
        <v>199.6</v>
      </c>
      <c r="I60" s="5">
        <f t="shared" si="7"/>
        <v>0.20000000000000284</v>
      </c>
    </row>
    <row r="61" spans="1:11" x14ac:dyDescent="0.25">
      <c r="A61" s="4"/>
      <c r="B61" s="3">
        <v>0</v>
      </c>
      <c r="C61" s="4">
        <v>71855.12</v>
      </c>
      <c r="D61" s="4">
        <v>199.6</v>
      </c>
      <c r="E61" s="4">
        <f t="shared" si="6"/>
        <v>0.20000000000000284</v>
      </c>
      <c r="F61" s="3">
        <v>0</v>
      </c>
      <c r="G61" s="4">
        <v>71857.45</v>
      </c>
      <c r="H61" s="4">
        <v>199.6</v>
      </c>
      <c r="I61" s="5">
        <f t="shared" si="7"/>
        <v>0.20000000000000284</v>
      </c>
    </row>
    <row r="62" spans="1:11" x14ac:dyDescent="0.25">
      <c r="A62" s="4"/>
      <c r="B62" s="3">
        <v>0</v>
      </c>
      <c r="C62" s="4">
        <v>71857.45</v>
      </c>
      <c r="D62" s="4">
        <v>199.6</v>
      </c>
      <c r="E62" s="4">
        <f t="shared" si="6"/>
        <v>0.20000000000000284</v>
      </c>
      <c r="F62" s="3">
        <v>0</v>
      </c>
      <c r="G62" s="4">
        <v>71857.45</v>
      </c>
      <c r="H62" s="4">
        <v>199.6</v>
      </c>
      <c r="I62" s="5">
        <f t="shared" si="7"/>
        <v>0.20000000000000284</v>
      </c>
    </row>
    <row r="63" spans="1:11" x14ac:dyDescent="0.25">
      <c r="A63" s="4"/>
      <c r="B63" s="3">
        <v>0</v>
      </c>
      <c r="C63" s="4">
        <v>71857.16</v>
      </c>
      <c r="D63" s="4">
        <v>199.6</v>
      </c>
      <c r="E63" s="4">
        <f t="shared" si="6"/>
        <v>0.20000000000000284</v>
      </c>
      <c r="F63" s="3">
        <v>0</v>
      </c>
      <c r="G63" s="4">
        <v>71850.75</v>
      </c>
      <c r="H63" s="4">
        <v>199.59</v>
      </c>
      <c r="I63" s="5">
        <f t="shared" si="7"/>
        <v>0.20499999999999829</v>
      </c>
    </row>
    <row r="64" spans="1:11" x14ac:dyDescent="0.25">
      <c r="A64" s="4"/>
      <c r="B64" s="3">
        <v>0</v>
      </c>
      <c r="C64" s="4">
        <v>71857.45</v>
      </c>
      <c r="D64" s="4">
        <v>199.6</v>
      </c>
      <c r="E64" s="4">
        <f t="shared" si="6"/>
        <v>0.20000000000000284</v>
      </c>
      <c r="F64" s="3">
        <v>0</v>
      </c>
      <c r="G64" s="4">
        <v>71857.16</v>
      </c>
      <c r="H64" s="4">
        <v>199.6</v>
      </c>
      <c r="I64" s="5">
        <f t="shared" si="7"/>
        <v>0.20000000000000284</v>
      </c>
    </row>
    <row r="65" spans="1:10" x14ac:dyDescent="0.25">
      <c r="A65" s="4"/>
      <c r="B65" s="3">
        <v>0</v>
      </c>
      <c r="C65" s="4">
        <v>71853.08</v>
      </c>
      <c r="D65" s="4">
        <v>199.59</v>
      </c>
      <c r="E65" s="4">
        <f t="shared" si="6"/>
        <v>0.20499999999999829</v>
      </c>
      <c r="F65" s="3">
        <v>0</v>
      </c>
      <c r="G65" s="4">
        <v>71857.45</v>
      </c>
      <c r="H65" s="4">
        <v>199.6</v>
      </c>
      <c r="I65" s="5">
        <f t="shared" si="7"/>
        <v>0.20000000000000284</v>
      </c>
    </row>
    <row r="66" spans="1:10" x14ac:dyDescent="0.25">
      <c r="A66" s="4"/>
      <c r="B66" s="3">
        <v>0</v>
      </c>
      <c r="C66" s="4">
        <v>71896.45</v>
      </c>
      <c r="D66" s="4">
        <v>199.71</v>
      </c>
      <c r="E66" s="4">
        <f t="shared" si="6"/>
        <v>0.14499999999999602</v>
      </c>
      <c r="F66" s="3">
        <v>0</v>
      </c>
      <c r="G66" s="4">
        <v>71857.45</v>
      </c>
      <c r="H66" s="4">
        <v>199.6</v>
      </c>
      <c r="I66" s="5">
        <f t="shared" si="7"/>
        <v>0.20000000000000284</v>
      </c>
    </row>
    <row r="67" spans="1:10" ht="15.75" thickBot="1" x14ac:dyDescent="0.3">
      <c r="A67" s="4"/>
      <c r="B67" s="14">
        <v>0</v>
      </c>
      <c r="C67" s="15">
        <v>71885.97</v>
      </c>
      <c r="D67" s="15">
        <v>199.68</v>
      </c>
      <c r="E67" s="15">
        <f t="shared" si="6"/>
        <v>0.15999999999999659</v>
      </c>
      <c r="F67" s="14">
        <v>0</v>
      </c>
      <c r="G67" s="15">
        <v>71892.37</v>
      </c>
      <c r="H67" s="15">
        <v>199.7</v>
      </c>
      <c r="I67" s="16">
        <f t="shared" si="7"/>
        <v>0.15000000000000568</v>
      </c>
    </row>
    <row r="68" spans="1:10" ht="15.75" thickTop="1" x14ac:dyDescent="0.25">
      <c r="A68" s="4"/>
      <c r="B68" s="6" t="s">
        <v>176</v>
      </c>
      <c r="C68" s="7">
        <f>AVERAGE(C58:C67)</f>
        <v>71863.036999999997</v>
      </c>
      <c r="D68" s="7">
        <f>AVERAGE(D58:D67)</f>
        <v>199.61699999999999</v>
      </c>
      <c r="E68" s="7">
        <f>AVERAGE(E58:E67)</f>
        <v>0.19150000000000061</v>
      </c>
      <c r="F68" s="7"/>
      <c r="G68" s="7">
        <f>AVERAGE(G58:G67)</f>
        <v>71860.009999999995</v>
      </c>
      <c r="H68" s="7">
        <f>AVERAGE(H58:H67)</f>
        <v>199.60899999999998</v>
      </c>
      <c r="I68" s="8">
        <f>AVERAGE(I58:I67)</f>
        <v>0.19550000000000126</v>
      </c>
    </row>
    <row r="69" spans="1:10" x14ac:dyDescent="0.25">
      <c r="A69" s="4"/>
    </row>
    <row r="70" spans="1:10" x14ac:dyDescent="0.25">
      <c r="A70" s="4"/>
    </row>
    <row r="77" spans="1:10" x14ac:dyDescent="0.25">
      <c r="J77" s="4"/>
    </row>
    <row r="78" spans="1:10" x14ac:dyDescent="0.25">
      <c r="J78" s="4"/>
    </row>
    <row r="79" spans="1:10" x14ac:dyDescent="0.25">
      <c r="J79" s="4"/>
    </row>
    <row r="80" spans="1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</sheetData>
  <mergeCells count="8">
    <mergeCell ref="B56:E56"/>
    <mergeCell ref="F56:I56"/>
    <mergeCell ref="B6:E6"/>
    <mergeCell ref="F6:I6"/>
    <mergeCell ref="B23:E23"/>
    <mergeCell ref="F23:I23"/>
    <mergeCell ref="B39:E39"/>
    <mergeCell ref="F39:I3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AB0D-298E-4B01-84C2-A50CD22B99C3}">
  <dimension ref="A1:F14"/>
  <sheetViews>
    <sheetView workbookViewId="0">
      <selection activeCell="D20" sqref="D20"/>
    </sheetView>
  </sheetViews>
  <sheetFormatPr baseColWidth="10" defaultRowHeight="15" x14ac:dyDescent="0.25"/>
  <cols>
    <col min="1" max="2" width="21.85546875" bestFit="1" customWidth="1"/>
    <col min="3" max="4" width="22.140625" bestFit="1" customWidth="1"/>
    <col min="5" max="6" width="35.7109375" bestFit="1" customWidth="1"/>
  </cols>
  <sheetData>
    <row r="1" spans="1:6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</row>
    <row r="2" spans="1:6" x14ac:dyDescent="0.25">
      <c r="A2">
        <v>0</v>
      </c>
      <c r="B2">
        <v>0</v>
      </c>
      <c r="C2">
        <v>35916.5</v>
      </c>
      <c r="D2">
        <v>35912.129999999997</v>
      </c>
      <c r="E2">
        <v>99.77</v>
      </c>
      <c r="F2">
        <v>99.76</v>
      </c>
    </row>
    <row r="3" spans="1:6" x14ac:dyDescent="0.25">
      <c r="A3">
        <v>0</v>
      </c>
      <c r="B3">
        <v>0</v>
      </c>
      <c r="C3">
        <v>35925.230000000003</v>
      </c>
      <c r="D3">
        <v>0</v>
      </c>
      <c r="E3">
        <v>99.79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35920.57</v>
      </c>
      <c r="E4">
        <v>0</v>
      </c>
      <c r="F4">
        <v>99.78</v>
      </c>
    </row>
    <row r="5" spans="1:6" x14ac:dyDescent="0.25">
      <c r="A5">
        <v>0</v>
      </c>
      <c r="B5">
        <v>0</v>
      </c>
      <c r="C5">
        <v>35929.89</v>
      </c>
      <c r="D5">
        <v>35932.21</v>
      </c>
      <c r="E5">
        <v>99.81</v>
      </c>
      <c r="F5">
        <v>99.81</v>
      </c>
    </row>
    <row r="6" spans="1:6" x14ac:dyDescent="0.25">
      <c r="A6">
        <v>0</v>
      </c>
      <c r="B6">
        <v>0</v>
      </c>
      <c r="C6">
        <v>35925.230000000003</v>
      </c>
      <c r="D6">
        <v>35929.89</v>
      </c>
      <c r="E6">
        <v>99.79</v>
      </c>
      <c r="F6">
        <v>99.81</v>
      </c>
    </row>
    <row r="7" spans="1:6" x14ac:dyDescent="0.25">
      <c r="A7">
        <v>0</v>
      </c>
      <c r="B7">
        <v>0</v>
      </c>
      <c r="C7">
        <v>35932.21</v>
      </c>
      <c r="D7">
        <v>35922.9</v>
      </c>
      <c r="E7">
        <v>99.81</v>
      </c>
      <c r="F7">
        <v>99.79</v>
      </c>
    </row>
    <row r="8" spans="1:6" x14ac:dyDescent="0.25">
      <c r="A8">
        <v>0</v>
      </c>
      <c r="B8">
        <v>0</v>
      </c>
      <c r="C8">
        <v>35927.56</v>
      </c>
      <c r="D8">
        <v>35929.89</v>
      </c>
      <c r="E8">
        <v>99.8</v>
      </c>
      <c r="F8">
        <v>99.81</v>
      </c>
    </row>
    <row r="9" spans="1:6" x14ac:dyDescent="0.25">
      <c r="A9">
        <v>0</v>
      </c>
      <c r="B9">
        <v>0</v>
      </c>
      <c r="C9">
        <v>35929.589999999997</v>
      </c>
      <c r="D9">
        <v>35930.47</v>
      </c>
      <c r="E9">
        <v>99.8</v>
      </c>
      <c r="F9">
        <v>99.81</v>
      </c>
    </row>
    <row r="10" spans="1:6" x14ac:dyDescent="0.25">
      <c r="A10">
        <v>0</v>
      </c>
      <c r="B10">
        <v>0</v>
      </c>
      <c r="C10">
        <v>35925.519999999997</v>
      </c>
      <c r="D10">
        <v>35922.9</v>
      </c>
      <c r="E10">
        <v>99.79</v>
      </c>
      <c r="F10">
        <v>99.79</v>
      </c>
    </row>
    <row r="11" spans="1:6" x14ac:dyDescent="0.25">
      <c r="A11">
        <v>0</v>
      </c>
      <c r="B11">
        <v>0</v>
      </c>
      <c r="C11">
        <v>35925.230000000003</v>
      </c>
      <c r="D11">
        <v>35929.300000000003</v>
      </c>
      <c r="E11">
        <v>99.79</v>
      </c>
      <c r="F11">
        <v>99.8</v>
      </c>
    </row>
    <row r="12" spans="1:6" x14ac:dyDescent="0.25">
      <c r="A12">
        <v>0</v>
      </c>
      <c r="B12">
        <v>0</v>
      </c>
      <c r="C12">
        <v>35932.21</v>
      </c>
      <c r="D12">
        <v>35932.21</v>
      </c>
      <c r="E12">
        <v>99.81</v>
      </c>
      <c r="F12">
        <v>99.81</v>
      </c>
    </row>
    <row r="13" spans="1:6" x14ac:dyDescent="0.25">
      <c r="A13">
        <v>0</v>
      </c>
      <c r="B13">
        <v>0</v>
      </c>
      <c r="C13">
        <v>35925.230000000003</v>
      </c>
      <c r="D13">
        <v>0</v>
      </c>
      <c r="E13">
        <v>99.79</v>
      </c>
      <c r="F13">
        <v>0</v>
      </c>
    </row>
    <row r="14" spans="1:6" x14ac:dyDescent="0.25">
      <c r="A14">
        <v>0</v>
      </c>
      <c r="B14">
        <v>0</v>
      </c>
      <c r="C14">
        <v>35946.18</v>
      </c>
      <c r="D14">
        <v>35929.300000000003</v>
      </c>
      <c r="E14">
        <v>99.85</v>
      </c>
      <c r="F14">
        <v>99.8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54F9-57EB-4DF6-8C67-6F50119E752D}">
  <dimension ref="B1:H17"/>
  <sheetViews>
    <sheetView workbookViewId="0">
      <selection activeCell="I16" sqref="A1:I16"/>
    </sheetView>
  </sheetViews>
  <sheetFormatPr baseColWidth="10" defaultRowHeight="15" x14ac:dyDescent="0.25"/>
  <cols>
    <col min="2" max="2" width="6.5703125" bestFit="1" customWidth="1"/>
    <col min="3" max="3" width="5.140625" bestFit="1" customWidth="1"/>
    <col min="4" max="4" width="6.85546875" bestFit="1" customWidth="1"/>
    <col min="5" max="5" width="6.42578125" bestFit="1" customWidth="1"/>
  </cols>
  <sheetData>
    <row r="1" spans="2:8" x14ac:dyDescent="0.25">
      <c r="B1" t="s">
        <v>160</v>
      </c>
      <c r="C1" t="s">
        <v>162</v>
      </c>
      <c r="D1" t="s">
        <v>161</v>
      </c>
      <c r="E1" t="s">
        <v>163</v>
      </c>
      <c r="F1" t="s">
        <v>164</v>
      </c>
    </row>
    <row r="2" spans="2:8" x14ac:dyDescent="0.25">
      <c r="B2">
        <v>0</v>
      </c>
      <c r="C2">
        <v>0</v>
      </c>
      <c r="D2">
        <v>0</v>
      </c>
      <c r="E2">
        <v>0</v>
      </c>
      <c r="F2">
        <v>0</v>
      </c>
      <c r="H2" t="s">
        <v>165</v>
      </c>
    </row>
    <row r="3" spans="2:8" x14ac:dyDescent="0.25">
      <c r="B3">
        <v>0</v>
      </c>
      <c r="C3">
        <v>0</v>
      </c>
      <c r="D3">
        <v>0</v>
      </c>
      <c r="E3">
        <v>1</v>
      </c>
      <c r="F3">
        <v>1</v>
      </c>
      <c r="H3" t="s">
        <v>166</v>
      </c>
    </row>
    <row r="4" spans="2:8" x14ac:dyDescent="0.25">
      <c r="B4">
        <v>0</v>
      </c>
      <c r="C4">
        <v>0</v>
      </c>
      <c r="D4">
        <v>1</v>
      </c>
      <c r="E4">
        <v>0</v>
      </c>
      <c r="F4">
        <v>2</v>
      </c>
    </row>
    <row r="5" spans="2:8" x14ac:dyDescent="0.25">
      <c r="B5">
        <v>0</v>
      </c>
      <c r="C5">
        <v>0</v>
      </c>
      <c r="D5">
        <v>1</v>
      </c>
      <c r="E5">
        <v>1</v>
      </c>
      <c r="F5">
        <v>3</v>
      </c>
    </row>
    <row r="6" spans="2:8" x14ac:dyDescent="0.25">
      <c r="B6">
        <v>0</v>
      </c>
      <c r="C6">
        <v>1</v>
      </c>
      <c r="D6">
        <v>0</v>
      </c>
      <c r="E6">
        <v>0</v>
      </c>
      <c r="F6">
        <v>4</v>
      </c>
    </row>
    <row r="7" spans="2:8" x14ac:dyDescent="0.25">
      <c r="B7">
        <v>0</v>
      </c>
      <c r="C7">
        <v>1</v>
      </c>
      <c r="D7">
        <v>0</v>
      </c>
      <c r="E7">
        <v>1</v>
      </c>
      <c r="F7">
        <v>5</v>
      </c>
    </row>
    <row r="8" spans="2:8" x14ac:dyDescent="0.25">
      <c r="B8">
        <v>0</v>
      </c>
      <c r="C8">
        <v>1</v>
      </c>
      <c r="D8">
        <v>1</v>
      </c>
      <c r="E8">
        <v>0</v>
      </c>
      <c r="F8">
        <v>6</v>
      </c>
    </row>
    <row r="9" spans="2:8" x14ac:dyDescent="0.25">
      <c r="B9">
        <v>0</v>
      </c>
      <c r="C9">
        <v>1</v>
      </c>
      <c r="D9">
        <v>1</v>
      </c>
      <c r="E9">
        <v>1</v>
      </c>
      <c r="F9">
        <v>7</v>
      </c>
    </row>
    <row r="10" spans="2:8" x14ac:dyDescent="0.25">
      <c r="B10">
        <v>1</v>
      </c>
      <c r="C10">
        <v>0</v>
      </c>
      <c r="D10">
        <v>0</v>
      </c>
      <c r="E10">
        <v>0</v>
      </c>
      <c r="F10">
        <v>8</v>
      </c>
    </row>
    <row r="11" spans="2:8" x14ac:dyDescent="0.25">
      <c r="B11">
        <v>1</v>
      </c>
      <c r="C11">
        <v>0</v>
      </c>
      <c r="D11">
        <v>0</v>
      </c>
      <c r="E11">
        <v>1</v>
      </c>
      <c r="F11">
        <v>9</v>
      </c>
    </row>
    <row r="12" spans="2:8" x14ac:dyDescent="0.25">
      <c r="B12">
        <v>1</v>
      </c>
      <c r="C12">
        <v>0</v>
      </c>
      <c r="D12">
        <v>1</v>
      </c>
      <c r="E12">
        <v>0</v>
      </c>
      <c r="F12">
        <v>10</v>
      </c>
    </row>
    <row r="13" spans="2:8" x14ac:dyDescent="0.25">
      <c r="B13">
        <v>1</v>
      </c>
      <c r="C13">
        <v>0</v>
      </c>
      <c r="D13">
        <v>1</v>
      </c>
      <c r="E13">
        <v>1</v>
      </c>
      <c r="F13">
        <v>11</v>
      </c>
    </row>
    <row r="14" spans="2:8" x14ac:dyDescent="0.25">
      <c r="B14">
        <v>1</v>
      </c>
      <c r="C14">
        <v>1</v>
      </c>
      <c r="D14">
        <v>0</v>
      </c>
      <c r="E14">
        <v>0</v>
      </c>
      <c r="F14">
        <v>12</v>
      </c>
    </row>
    <row r="15" spans="2:8" x14ac:dyDescent="0.25">
      <c r="B15">
        <v>1</v>
      </c>
      <c r="C15">
        <v>1</v>
      </c>
      <c r="D15">
        <v>0</v>
      </c>
      <c r="E15">
        <v>1</v>
      </c>
      <c r="F15">
        <v>13</v>
      </c>
    </row>
    <row r="16" spans="2:8" x14ac:dyDescent="0.25">
      <c r="B16">
        <v>1</v>
      </c>
      <c r="C16">
        <v>1</v>
      </c>
      <c r="D16">
        <v>1</v>
      </c>
      <c r="E16">
        <v>0</v>
      </c>
      <c r="F16">
        <v>14</v>
      </c>
    </row>
    <row r="17" spans="2:6" x14ac:dyDescent="0.25">
      <c r="B17">
        <v>1</v>
      </c>
      <c r="C17">
        <v>1</v>
      </c>
      <c r="D17">
        <v>1</v>
      </c>
      <c r="E17">
        <v>1</v>
      </c>
      <c r="F17">
        <v>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2C-778A-4D62-9EFD-2B63811FC339}">
  <dimension ref="I1"/>
  <sheetViews>
    <sheetView workbookViewId="0">
      <selection activeCell="K1" sqref="K1"/>
    </sheetView>
  </sheetViews>
  <sheetFormatPr baseColWidth="10" defaultRowHeight="15" x14ac:dyDescent="0.25"/>
  <sheetData>
    <row r="1" spans="9:9" x14ac:dyDescent="0.25">
      <c r="I1" t="s">
        <v>188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DEAB-3E74-4FF6-BE98-F29698D1CF60}">
  <dimension ref="A1:E21"/>
  <sheetViews>
    <sheetView workbookViewId="0">
      <selection activeCell="A2" sqref="A2:E4"/>
    </sheetView>
  </sheetViews>
  <sheetFormatPr baseColWidth="10" defaultRowHeight="15" x14ac:dyDescent="0.25"/>
  <cols>
    <col min="1" max="1" width="35" customWidth="1"/>
    <col min="2" max="2" width="31.42578125" customWidth="1"/>
    <col min="4" max="4" width="15.85546875" bestFit="1" customWidth="1"/>
    <col min="5" max="5" width="43.28515625" bestFit="1" customWidth="1"/>
  </cols>
  <sheetData>
    <row r="1" spans="1:5" x14ac:dyDescent="0.25">
      <c r="A1" s="26" t="s">
        <v>231</v>
      </c>
      <c r="B1" s="26"/>
      <c r="C1" t="s">
        <v>230</v>
      </c>
      <c r="D1" t="s">
        <v>229</v>
      </c>
      <c r="E1" s="21" t="s">
        <v>228</v>
      </c>
    </row>
    <row r="2" spans="1:5" x14ac:dyDescent="0.25">
      <c r="A2" t="s">
        <v>196</v>
      </c>
      <c r="B2" t="s">
        <v>227</v>
      </c>
      <c r="C2">
        <v>0</v>
      </c>
      <c r="D2" s="20" t="s">
        <v>224</v>
      </c>
      <c r="E2" s="20" t="s">
        <v>226</v>
      </c>
    </row>
    <row r="3" spans="1:5" x14ac:dyDescent="0.25">
      <c r="A3" t="s">
        <v>196</v>
      </c>
      <c r="B3" t="s">
        <v>225</v>
      </c>
      <c r="C3">
        <v>1</v>
      </c>
      <c r="D3" s="20" t="s">
        <v>224</v>
      </c>
      <c r="E3" s="20" t="s">
        <v>223</v>
      </c>
    </row>
    <row r="4" spans="1:5" x14ac:dyDescent="0.25">
      <c r="A4" t="s">
        <v>196</v>
      </c>
      <c r="B4" t="s">
        <v>222</v>
      </c>
      <c r="C4">
        <v>2</v>
      </c>
      <c r="D4" s="20" t="s">
        <v>221</v>
      </c>
      <c r="E4" s="20" t="s">
        <v>220</v>
      </c>
    </row>
    <row r="5" spans="1:5" x14ac:dyDescent="0.25">
      <c r="A5" t="s">
        <v>196</v>
      </c>
      <c r="B5" t="s">
        <v>219</v>
      </c>
      <c r="C5">
        <v>3</v>
      </c>
      <c r="D5" s="20" t="s">
        <v>218</v>
      </c>
      <c r="E5" s="20" t="s">
        <v>217</v>
      </c>
    </row>
    <row r="6" spans="1:5" x14ac:dyDescent="0.25">
      <c r="A6" t="s">
        <v>196</v>
      </c>
      <c r="B6" t="s">
        <v>216</v>
      </c>
      <c r="C6">
        <v>4</v>
      </c>
      <c r="D6" s="20" t="s">
        <v>215</v>
      </c>
      <c r="E6" s="20" t="s">
        <v>214</v>
      </c>
    </row>
    <row r="7" spans="1:5" x14ac:dyDescent="0.25">
      <c r="A7" t="s">
        <v>196</v>
      </c>
      <c r="B7" t="s">
        <v>213</v>
      </c>
      <c r="C7">
        <v>5</v>
      </c>
      <c r="D7" s="20" t="s">
        <v>212</v>
      </c>
      <c r="E7" s="20" t="s">
        <v>211</v>
      </c>
    </row>
    <row r="8" spans="1:5" x14ac:dyDescent="0.25">
      <c r="A8" t="s">
        <v>196</v>
      </c>
      <c r="B8" t="s">
        <v>210</v>
      </c>
      <c r="C8">
        <v>6</v>
      </c>
      <c r="D8" s="20" t="s">
        <v>209</v>
      </c>
      <c r="E8" s="20" t="s">
        <v>208</v>
      </c>
    </row>
    <row r="9" spans="1:5" x14ac:dyDescent="0.25">
      <c r="A9" t="s">
        <v>196</v>
      </c>
      <c r="B9" t="s">
        <v>207</v>
      </c>
      <c r="C9">
        <v>7</v>
      </c>
      <c r="D9" s="20" t="s">
        <v>206</v>
      </c>
      <c r="E9" s="20" t="s">
        <v>205</v>
      </c>
    </row>
    <row r="10" spans="1:5" x14ac:dyDescent="0.25">
      <c r="A10" t="s">
        <v>196</v>
      </c>
      <c r="B10" t="s">
        <v>204</v>
      </c>
      <c r="C10">
        <v>8</v>
      </c>
      <c r="D10" s="20" t="s">
        <v>203</v>
      </c>
      <c r="E10" s="20" t="s">
        <v>201</v>
      </c>
    </row>
    <row r="11" spans="1:5" x14ac:dyDescent="0.25">
      <c r="A11" t="s">
        <v>196</v>
      </c>
      <c r="B11" t="s">
        <v>202</v>
      </c>
      <c r="C11">
        <v>9</v>
      </c>
      <c r="D11" s="20" t="s">
        <v>201</v>
      </c>
      <c r="E11" s="20" t="s">
        <v>200</v>
      </c>
    </row>
    <row r="12" spans="1:5" x14ac:dyDescent="0.25">
      <c r="A12" t="s">
        <v>196</v>
      </c>
      <c r="B12" t="s">
        <v>199</v>
      </c>
      <c r="C12">
        <v>10</v>
      </c>
      <c r="D12" s="20" t="s">
        <v>198</v>
      </c>
      <c r="E12" s="20" t="s">
        <v>197</v>
      </c>
    </row>
    <row r="13" spans="1:5" x14ac:dyDescent="0.25">
      <c r="A13" t="s">
        <v>196</v>
      </c>
      <c r="B13" t="s">
        <v>195</v>
      </c>
      <c r="C13">
        <v>11</v>
      </c>
      <c r="D13" s="20" t="s">
        <v>194</v>
      </c>
      <c r="E13" s="20" t="s">
        <v>193</v>
      </c>
    </row>
    <row r="14" spans="1:5" x14ac:dyDescent="0.25">
      <c r="A14" t="s">
        <v>192</v>
      </c>
      <c r="C14">
        <v>12</v>
      </c>
      <c r="D14" s="20" t="s">
        <v>189</v>
      </c>
      <c r="E14" s="20" t="s">
        <v>191</v>
      </c>
    </row>
    <row r="15" spans="1:5" x14ac:dyDescent="0.25">
      <c r="A15" t="s">
        <v>190</v>
      </c>
      <c r="C15">
        <v>13</v>
      </c>
      <c r="D15" s="20" t="s">
        <v>189</v>
      </c>
      <c r="E15" s="20" t="s">
        <v>189</v>
      </c>
    </row>
    <row r="21" spans="5:5" x14ac:dyDescent="0.25">
      <c r="E21" s="22" t="s">
        <v>232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5A07-C0AD-4FAD-98BF-7EBE2590F980}">
  <dimension ref="A1:Q81"/>
  <sheetViews>
    <sheetView topLeftCell="B1" workbookViewId="0">
      <selection activeCell="P4" sqref="P4"/>
    </sheetView>
  </sheetViews>
  <sheetFormatPr baseColWidth="10" defaultRowHeight="15" x14ac:dyDescent="0.25"/>
  <cols>
    <col min="1" max="1" width="17.42578125" bestFit="1" customWidth="1"/>
    <col min="2" max="2" width="13.42578125" bestFit="1" customWidth="1"/>
    <col min="5" max="5" width="13.5703125" bestFit="1" customWidth="1"/>
    <col min="6" max="6" width="12.7109375" bestFit="1" customWidth="1"/>
    <col min="7" max="7" width="12" bestFit="1" customWidth="1"/>
    <col min="13" max="13" width="27.140625" bestFit="1" customWidth="1"/>
    <col min="15" max="15" width="32.7109375" bestFit="1" customWidth="1"/>
  </cols>
  <sheetData>
    <row r="1" spans="1:17" x14ac:dyDescent="0.25">
      <c r="A1" t="s">
        <v>233</v>
      </c>
      <c r="B1" t="s">
        <v>234</v>
      </c>
      <c r="E1" t="s">
        <v>235</v>
      </c>
      <c r="F1" t="s">
        <v>236</v>
      </c>
      <c r="G1" t="s">
        <v>237</v>
      </c>
      <c r="I1" t="s">
        <v>238</v>
      </c>
      <c r="L1" t="s">
        <v>320</v>
      </c>
      <c r="M1" t="s">
        <v>321</v>
      </c>
    </row>
    <row r="2" spans="1:17" x14ac:dyDescent="0.25">
      <c r="A2">
        <v>1</v>
      </c>
      <c r="B2">
        <v>115</v>
      </c>
      <c r="E2">
        <v>96168</v>
      </c>
      <c r="F2">
        <v>97175</v>
      </c>
      <c r="G2">
        <f>F2-E2</f>
        <v>1007</v>
      </c>
      <c r="I2" t="s">
        <v>239</v>
      </c>
      <c r="M2" t="s">
        <v>322</v>
      </c>
      <c r="O2" t="s">
        <v>319</v>
      </c>
      <c r="P2">
        <f>B25</f>
        <v>116.73913043478261</v>
      </c>
      <c r="Q2" t="s">
        <v>326</v>
      </c>
    </row>
    <row r="3" spans="1:17" x14ac:dyDescent="0.25">
      <c r="A3">
        <v>2</v>
      </c>
      <c r="B3">
        <v>111</v>
      </c>
      <c r="E3">
        <v>101180</v>
      </c>
      <c r="F3">
        <v>102192</v>
      </c>
      <c r="G3">
        <f t="shared" ref="G3:G32" si="0">F3-E3</f>
        <v>1012</v>
      </c>
      <c r="I3" t="s">
        <v>240</v>
      </c>
      <c r="O3" t="s">
        <v>324</v>
      </c>
      <c r="P3">
        <f>G33</f>
        <v>1011.3548387096774</v>
      </c>
      <c r="Q3" t="s">
        <v>327</v>
      </c>
    </row>
    <row r="4" spans="1:17" x14ac:dyDescent="0.25">
      <c r="A4">
        <v>3</v>
      </c>
      <c r="B4">
        <v>115</v>
      </c>
      <c r="E4">
        <v>106196</v>
      </c>
      <c r="F4">
        <v>107208</v>
      </c>
      <c r="G4">
        <f t="shared" si="0"/>
        <v>1012</v>
      </c>
      <c r="I4" t="s">
        <v>241</v>
      </c>
      <c r="O4" t="s">
        <v>325</v>
      </c>
      <c r="P4">
        <f>(P2/P3)*1000</f>
        <v>115.42845890145001</v>
      </c>
      <c r="Q4" t="s">
        <v>323</v>
      </c>
    </row>
    <row r="5" spans="1:17" x14ac:dyDescent="0.25">
      <c r="A5">
        <v>4</v>
      </c>
      <c r="B5">
        <v>116</v>
      </c>
      <c r="E5">
        <v>111213</v>
      </c>
      <c r="F5">
        <v>112225</v>
      </c>
      <c r="G5">
        <f t="shared" si="0"/>
        <v>1012</v>
      </c>
      <c r="I5" t="s">
        <v>242</v>
      </c>
    </row>
    <row r="6" spans="1:17" x14ac:dyDescent="0.25">
      <c r="A6">
        <v>5</v>
      </c>
      <c r="B6">
        <v>115</v>
      </c>
      <c r="E6">
        <v>116231</v>
      </c>
      <c r="F6">
        <v>117242</v>
      </c>
      <c r="G6">
        <f t="shared" si="0"/>
        <v>1011</v>
      </c>
      <c r="I6" t="s">
        <v>243</v>
      </c>
    </row>
    <row r="7" spans="1:17" x14ac:dyDescent="0.25">
      <c r="A7">
        <v>6</v>
      </c>
      <c r="B7">
        <v>119</v>
      </c>
      <c r="E7">
        <v>121247</v>
      </c>
      <c r="F7">
        <v>122259</v>
      </c>
      <c r="G7">
        <f t="shared" si="0"/>
        <v>1012</v>
      </c>
      <c r="I7" t="s">
        <v>244</v>
      </c>
    </row>
    <row r="8" spans="1:17" x14ac:dyDescent="0.25">
      <c r="A8">
        <v>7</v>
      </c>
      <c r="B8">
        <v>115</v>
      </c>
      <c r="E8">
        <v>317432</v>
      </c>
      <c r="F8">
        <v>318439</v>
      </c>
      <c r="G8">
        <f t="shared" si="0"/>
        <v>1007</v>
      </c>
      <c r="I8" t="s">
        <v>245</v>
      </c>
    </row>
    <row r="9" spans="1:17" x14ac:dyDescent="0.25">
      <c r="A9">
        <v>8</v>
      </c>
      <c r="B9">
        <v>119</v>
      </c>
      <c r="E9">
        <v>322445</v>
      </c>
      <c r="F9">
        <v>323456</v>
      </c>
      <c r="G9">
        <f t="shared" si="0"/>
        <v>1011</v>
      </c>
      <c r="I9" t="s">
        <v>246</v>
      </c>
    </row>
    <row r="10" spans="1:17" x14ac:dyDescent="0.25">
      <c r="A10">
        <v>9</v>
      </c>
      <c r="B10">
        <v>117</v>
      </c>
      <c r="E10">
        <v>327461</v>
      </c>
      <c r="F10">
        <v>328473</v>
      </c>
      <c r="G10">
        <f t="shared" si="0"/>
        <v>1012</v>
      </c>
      <c r="I10" t="s">
        <v>247</v>
      </c>
    </row>
    <row r="11" spans="1:17" x14ac:dyDescent="0.25">
      <c r="A11">
        <v>10</v>
      </c>
      <c r="B11">
        <v>120</v>
      </c>
      <c r="E11">
        <v>332478</v>
      </c>
      <c r="F11">
        <v>333490</v>
      </c>
      <c r="G11">
        <f t="shared" si="0"/>
        <v>1012</v>
      </c>
      <c r="I11" t="s">
        <v>248</v>
      </c>
    </row>
    <row r="12" spans="1:17" x14ac:dyDescent="0.25">
      <c r="A12">
        <v>11</v>
      </c>
      <c r="B12">
        <v>119</v>
      </c>
      <c r="E12">
        <v>337495</v>
      </c>
      <c r="F12">
        <v>338506</v>
      </c>
      <c r="G12">
        <f t="shared" si="0"/>
        <v>1011</v>
      </c>
      <c r="I12" t="s">
        <v>249</v>
      </c>
    </row>
    <row r="13" spans="1:17" x14ac:dyDescent="0.25">
      <c r="A13">
        <v>12</v>
      </c>
      <c r="B13">
        <v>118</v>
      </c>
      <c r="E13">
        <v>342511</v>
      </c>
      <c r="F13">
        <v>343523</v>
      </c>
      <c r="G13">
        <f t="shared" si="0"/>
        <v>1012</v>
      </c>
      <c r="I13" t="s">
        <v>250</v>
      </c>
    </row>
    <row r="14" spans="1:17" x14ac:dyDescent="0.25">
      <c r="A14">
        <v>13</v>
      </c>
      <c r="B14">
        <v>116</v>
      </c>
      <c r="E14">
        <v>347529</v>
      </c>
      <c r="F14">
        <v>348539</v>
      </c>
      <c r="G14">
        <f t="shared" si="0"/>
        <v>1010</v>
      </c>
      <c r="I14" t="s">
        <v>251</v>
      </c>
    </row>
    <row r="15" spans="1:17" x14ac:dyDescent="0.25">
      <c r="A15">
        <v>14</v>
      </c>
      <c r="B15">
        <v>114</v>
      </c>
      <c r="E15">
        <v>352545</v>
      </c>
      <c r="F15">
        <v>353557</v>
      </c>
      <c r="G15">
        <f t="shared" si="0"/>
        <v>1012</v>
      </c>
      <c r="I15" t="s">
        <v>252</v>
      </c>
    </row>
    <row r="16" spans="1:17" x14ac:dyDescent="0.25">
      <c r="A16">
        <v>15</v>
      </c>
      <c r="B16">
        <v>117</v>
      </c>
      <c r="E16">
        <v>357562</v>
      </c>
      <c r="F16">
        <v>358574</v>
      </c>
      <c r="G16">
        <f t="shared" si="0"/>
        <v>1012</v>
      </c>
      <c r="I16" t="s">
        <v>253</v>
      </c>
    </row>
    <row r="17" spans="1:9" x14ac:dyDescent="0.25">
      <c r="A17">
        <v>16</v>
      </c>
      <c r="B17">
        <v>118</v>
      </c>
      <c r="E17">
        <v>362578</v>
      </c>
      <c r="F17">
        <v>363590</v>
      </c>
      <c r="G17">
        <f t="shared" si="0"/>
        <v>1012</v>
      </c>
      <c r="I17" t="s">
        <v>254</v>
      </c>
    </row>
    <row r="18" spans="1:9" x14ac:dyDescent="0.25">
      <c r="A18">
        <v>17</v>
      </c>
      <c r="B18">
        <v>118</v>
      </c>
      <c r="E18">
        <v>367595</v>
      </c>
      <c r="F18">
        <v>368607</v>
      </c>
      <c r="G18">
        <f t="shared" si="0"/>
        <v>1012</v>
      </c>
      <c r="I18" t="s">
        <v>255</v>
      </c>
    </row>
    <row r="19" spans="1:9" x14ac:dyDescent="0.25">
      <c r="A19">
        <v>18</v>
      </c>
      <c r="B19">
        <v>117</v>
      </c>
      <c r="E19">
        <v>372613</v>
      </c>
      <c r="F19">
        <v>373624</v>
      </c>
      <c r="G19">
        <f t="shared" si="0"/>
        <v>1011</v>
      </c>
      <c r="I19" t="s">
        <v>256</v>
      </c>
    </row>
    <row r="20" spans="1:9" x14ac:dyDescent="0.25">
      <c r="A20">
        <v>19</v>
      </c>
      <c r="B20">
        <v>118</v>
      </c>
      <c r="E20">
        <v>377629</v>
      </c>
      <c r="F20">
        <v>378641</v>
      </c>
      <c r="G20">
        <f t="shared" si="0"/>
        <v>1012</v>
      </c>
      <c r="I20" t="s">
        <v>257</v>
      </c>
    </row>
    <row r="21" spans="1:9" x14ac:dyDescent="0.25">
      <c r="A21">
        <v>20</v>
      </c>
      <c r="B21">
        <v>116</v>
      </c>
      <c r="E21">
        <v>382646</v>
      </c>
      <c r="F21">
        <v>383657</v>
      </c>
      <c r="G21">
        <f t="shared" si="0"/>
        <v>1011</v>
      </c>
      <c r="I21" t="s">
        <v>258</v>
      </c>
    </row>
    <row r="22" spans="1:9" x14ac:dyDescent="0.25">
      <c r="A22">
        <v>21</v>
      </c>
      <c r="B22">
        <v>116</v>
      </c>
      <c r="E22">
        <v>387662</v>
      </c>
      <c r="F22">
        <v>388674</v>
      </c>
      <c r="G22">
        <f t="shared" si="0"/>
        <v>1012</v>
      </c>
      <c r="I22" t="s">
        <v>259</v>
      </c>
    </row>
    <row r="23" spans="1:9" x14ac:dyDescent="0.25">
      <c r="A23">
        <v>22</v>
      </c>
      <c r="B23">
        <v>118</v>
      </c>
      <c r="E23">
        <v>392679</v>
      </c>
      <c r="F23">
        <v>393691</v>
      </c>
      <c r="G23">
        <f t="shared" si="0"/>
        <v>1012</v>
      </c>
      <c r="I23" t="s">
        <v>260</v>
      </c>
    </row>
    <row r="24" spans="1:9" x14ac:dyDescent="0.25">
      <c r="A24">
        <v>23</v>
      </c>
      <c r="B24">
        <v>118</v>
      </c>
      <c r="E24">
        <v>397697</v>
      </c>
      <c r="F24">
        <v>398708</v>
      </c>
      <c r="G24">
        <f t="shared" si="0"/>
        <v>1011</v>
      </c>
      <c r="I24" t="s">
        <v>261</v>
      </c>
    </row>
    <row r="25" spans="1:9" x14ac:dyDescent="0.25">
      <c r="B25">
        <f>AVERAGE(B2:B24)</f>
        <v>116.73913043478261</v>
      </c>
      <c r="E25">
        <v>402713</v>
      </c>
      <c r="F25">
        <v>403725</v>
      </c>
      <c r="G25">
        <f t="shared" si="0"/>
        <v>1012</v>
      </c>
      <c r="I25" t="s">
        <v>262</v>
      </c>
    </row>
    <row r="26" spans="1:9" x14ac:dyDescent="0.25">
      <c r="E26">
        <v>407730</v>
      </c>
      <c r="F26">
        <v>408741</v>
      </c>
      <c r="G26">
        <f t="shared" si="0"/>
        <v>1011</v>
      </c>
      <c r="I26" t="s">
        <v>263</v>
      </c>
    </row>
    <row r="27" spans="1:9" x14ac:dyDescent="0.25">
      <c r="E27">
        <v>412746</v>
      </c>
      <c r="F27">
        <v>413758</v>
      </c>
      <c r="G27">
        <f t="shared" si="0"/>
        <v>1012</v>
      </c>
      <c r="I27" t="s">
        <v>264</v>
      </c>
    </row>
    <row r="28" spans="1:9" x14ac:dyDescent="0.25">
      <c r="E28">
        <v>417763</v>
      </c>
      <c r="F28">
        <v>418775</v>
      </c>
      <c r="G28">
        <f t="shared" si="0"/>
        <v>1012</v>
      </c>
      <c r="I28" t="s">
        <v>265</v>
      </c>
    </row>
    <row r="29" spans="1:9" x14ac:dyDescent="0.25">
      <c r="E29">
        <v>422780</v>
      </c>
      <c r="F29">
        <v>423792</v>
      </c>
      <c r="G29">
        <f t="shared" si="0"/>
        <v>1012</v>
      </c>
      <c r="I29" t="s">
        <v>266</v>
      </c>
    </row>
    <row r="30" spans="1:9" x14ac:dyDescent="0.25">
      <c r="E30">
        <v>427797</v>
      </c>
      <c r="F30">
        <v>428809</v>
      </c>
      <c r="G30">
        <f t="shared" si="0"/>
        <v>1012</v>
      </c>
      <c r="I30" t="s">
        <v>267</v>
      </c>
    </row>
    <row r="31" spans="1:9" x14ac:dyDescent="0.25">
      <c r="E31">
        <v>432814</v>
      </c>
      <c r="F31">
        <v>433825</v>
      </c>
      <c r="G31">
        <f t="shared" si="0"/>
        <v>1011</v>
      </c>
      <c r="I31" t="s">
        <v>268</v>
      </c>
    </row>
    <row r="32" spans="1:9" x14ac:dyDescent="0.25">
      <c r="E32">
        <v>437830</v>
      </c>
      <c r="F32">
        <v>438842</v>
      </c>
      <c r="G32">
        <f t="shared" si="0"/>
        <v>1012</v>
      </c>
      <c r="I32" t="s">
        <v>269</v>
      </c>
    </row>
    <row r="33" spans="7:9" x14ac:dyDescent="0.25">
      <c r="G33">
        <f>AVERAGE(G2:G32)</f>
        <v>1011.3548387096774</v>
      </c>
      <c r="I33" t="s">
        <v>270</v>
      </c>
    </row>
    <row r="34" spans="7:9" x14ac:dyDescent="0.25">
      <c r="I34" t="s">
        <v>271</v>
      </c>
    </row>
    <row r="35" spans="7:9" x14ac:dyDescent="0.25">
      <c r="I35" t="s">
        <v>272</v>
      </c>
    </row>
    <row r="36" spans="7:9" x14ac:dyDescent="0.25">
      <c r="I36" t="s">
        <v>273</v>
      </c>
    </row>
    <row r="37" spans="7:9" x14ac:dyDescent="0.25">
      <c r="I37" t="s">
        <v>274</v>
      </c>
    </row>
    <row r="38" spans="7:9" x14ac:dyDescent="0.25">
      <c r="I38" t="s">
        <v>275</v>
      </c>
    </row>
    <row r="39" spans="7:9" x14ac:dyDescent="0.25">
      <c r="I39" t="s">
        <v>276</v>
      </c>
    </row>
    <row r="40" spans="7:9" x14ac:dyDescent="0.25">
      <c r="I40" t="s">
        <v>277</v>
      </c>
    </row>
    <row r="41" spans="7:9" x14ac:dyDescent="0.25">
      <c r="I41" t="s">
        <v>278</v>
      </c>
    </row>
    <row r="42" spans="7:9" x14ac:dyDescent="0.25">
      <c r="I42" t="s">
        <v>279</v>
      </c>
    </row>
    <row r="43" spans="7:9" x14ac:dyDescent="0.25">
      <c r="I43" t="s">
        <v>280</v>
      </c>
    </row>
    <row r="44" spans="7:9" x14ac:dyDescent="0.25">
      <c r="I44" t="s">
        <v>281</v>
      </c>
    </row>
    <row r="45" spans="7:9" x14ac:dyDescent="0.25">
      <c r="I45" t="s">
        <v>282</v>
      </c>
    </row>
    <row r="46" spans="7:9" x14ac:dyDescent="0.25">
      <c r="I46" t="s">
        <v>283</v>
      </c>
    </row>
    <row r="47" spans="7:9" x14ac:dyDescent="0.25">
      <c r="I47" t="s">
        <v>284</v>
      </c>
    </row>
    <row r="48" spans="7:9" x14ac:dyDescent="0.25">
      <c r="I48" t="s">
        <v>285</v>
      </c>
    </row>
    <row r="49" spans="9:9" x14ac:dyDescent="0.25">
      <c r="I49" t="s">
        <v>286</v>
      </c>
    </row>
    <row r="50" spans="9:9" x14ac:dyDescent="0.25">
      <c r="I50" t="s">
        <v>287</v>
      </c>
    </row>
    <row r="51" spans="9:9" x14ac:dyDescent="0.25">
      <c r="I51" t="s">
        <v>288</v>
      </c>
    </row>
    <row r="52" spans="9:9" x14ac:dyDescent="0.25">
      <c r="I52" t="s">
        <v>289</v>
      </c>
    </row>
    <row r="53" spans="9:9" x14ac:dyDescent="0.25">
      <c r="I53" t="s">
        <v>290</v>
      </c>
    </row>
    <row r="54" spans="9:9" x14ac:dyDescent="0.25">
      <c r="I54" t="s">
        <v>291</v>
      </c>
    </row>
    <row r="55" spans="9:9" x14ac:dyDescent="0.25">
      <c r="I55" t="s">
        <v>292</v>
      </c>
    </row>
    <row r="56" spans="9:9" x14ac:dyDescent="0.25">
      <c r="I56" t="s">
        <v>293</v>
      </c>
    </row>
    <row r="57" spans="9:9" x14ac:dyDescent="0.25">
      <c r="I57" t="s">
        <v>294</v>
      </c>
    </row>
    <row r="58" spans="9:9" x14ac:dyDescent="0.25">
      <c r="I58" t="s">
        <v>295</v>
      </c>
    </row>
    <row r="59" spans="9:9" x14ac:dyDescent="0.25">
      <c r="I59" t="s">
        <v>296</v>
      </c>
    </row>
    <row r="60" spans="9:9" x14ac:dyDescent="0.25">
      <c r="I60" t="s">
        <v>297</v>
      </c>
    </row>
    <row r="61" spans="9:9" x14ac:dyDescent="0.25">
      <c r="I61" t="s">
        <v>298</v>
      </c>
    </row>
    <row r="62" spans="9:9" x14ac:dyDescent="0.25">
      <c r="I62" t="s">
        <v>299</v>
      </c>
    </row>
    <row r="63" spans="9:9" x14ac:dyDescent="0.25">
      <c r="I63" t="s">
        <v>300</v>
      </c>
    </row>
    <row r="64" spans="9:9" x14ac:dyDescent="0.25">
      <c r="I64" t="s">
        <v>301</v>
      </c>
    </row>
    <row r="65" spans="9:9" x14ac:dyDescent="0.25">
      <c r="I65" t="s">
        <v>302</v>
      </c>
    </row>
    <row r="66" spans="9:9" x14ac:dyDescent="0.25">
      <c r="I66" t="s">
        <v>303</v>
      </c>
    </row>
    <row r="67" spans="9:9" x14ac:dyDescent="0.25">
      <c r="I67" t="s">
        <v>304</v>
      </c>
    </row>
    <row r="68" spans="9:9" x14ac:dyDescent="0.25">
      <c r="I68" t="s">
        <v>305</v>
      </c>
    </row>
    <row r="69" spans="9:9" x14ac:dyDescent="0.25">
      <c r="I69" t="s">
        <v>306</v>
      </c>
    </row>
    <row r="70" spans="9:9" x14ac:dyDescent="0.25">
      <c r="I70" t="s">
        <v>307</v>
      </c>
    </row>
    <row r="71" spans="9:9" x14ac:dyDescent="0.25">
      <c r="I71" t="s">
        <v>308</v>
      </c>
    </row>
    <row r="72" spans="9:9" x14ac:dyDescent="0.25">
      <c r="I72" t="s">
        <v>309</v>
      </c>
    </row>
    <row r="73" spans="9:9" x14ac:dyDescent="0.25">
      <c r="I73" t="s">
        <v>310</v>
      </c>
    </row>
    <row r="74" spans="9:9" x14ac:dyDescent="0.25">
      <c r="I74" t="s">
        <v>311</v>
      </c>
    </row>
    <row r="75" spans="9:9" x14ac:dyDescent="0.25">
      <c r="I75" t="s">
        <v>312</v>
      </c>
    </row>
    <row r="76" spans="9:9" x14ac:dyDescent="0.25">
      <c r="I76" t="s">
        <v>313</v>
      </c>
    </row>
    <row r="77" spans="9:9" x14ac:dyDescent="0.25">
      <c r="I77" t="s">
        <v>314</v>
      </c>
    </row>
    <row r="78" spans="9:9" x14ac:dyDescent="0.25">
      <c r="I78" t="s">
        <v>315</v>
      </c>
    </row>
    <row r="79" spans="9:9" x14ac:dyDescent="0.25">
      <c r="I79" t="s">
        <v>316</v>
      </c>
    </row>
    <row r="80" spans="9:9" x14ac:dyDescent="0.25">
      <c r="I80" t="s">
        <v>317</v>
      </c>
    </row>
    <row r="81" spans="9:9" x14ac:dyDescent="0.25">
      <c r="I81" t="s">
        <v>318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a m B v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q Y G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B v V I j C I u / I A Q A A A g 0 A A B M A H A B G b 3 J t d W x h c y 9 T Z W N 0 a W 9 u M S 5 t I K I Y A C i g F A A A A A A A A A A A A A A A A A A A A A A A A A A A A O 2 W w W r c M B C G 7 w v 7 D s K 9 2 G B M 1 m 1 z a P A h 3 U 0 3 L b S 0 e H O K i 1 H s 2 V 0 R a W S k U U g I e Z s + Q 1 8 g L 1 Z t H M j S 2 M 1 C U 9 q C f b E 9 + m f 0 S / o Q Y 6 E i o Z H l 7 X t y M B 6 N R 3 b N D d S M w J L k b l k q T d q U p l H l Z G + P Z U w C j U f M P 1 8 c S A k + M r U X y U x X T g F S + E 5 I S K Y a y f / Y M J i + K U 4 s G F t 8 4 F j M w J 6 T b o q 3 h 0 V 3 + a S y F 0 E U n 8 5 A C i U I T B Y c B D G b a u k U 2 m w / Z k d Y 6 V r g K p u k r 9 P Y e 9 A E O V 1 J y B 4 + k 0 8 a 4 W s U t z Z f B M e 3 3 9 d g 2 M p P 6 Z Y E 7 B h 4 D S b w z h f 8 z M s / G + 1 d Q B u 2 Y b u u m J 3 e x w + l z C s u u b E Z G b d d e A 6 3 3 9 D n e K N s c d U 8 V F w Y j n a p j W q d + z G w Y a + R + P o 6 y I k b Y h 8 3 m 9 F o K + 6 O w 6 / 8 P d L + q 2 S T f x O z T l X 6 W H X k P T 1 Z 6 r G o o 9 I c L F f k V G 1 g 7 X A F 2 G Z M W O g P L N p Z n 3 b p b 6 L x S G D f V m 6 j O A f k T q z O Q V B p H O Y N Q F 3 O u C f s 2 X D s n y K h S x q Q 3 O K I f K a / H S 7 p t 4 m 8 q 4 R O n Y H 5 B Z I / q 5 5 k c s e E t D N h d y o 3 o 7 1 c h m k U D H A O c P 6 b c L 4 c 4 B z g / J t w 9 j S X z 3 p r 9 n S Y A 5 R / r M P 8 D 6 n 8 A V B L A Q I t A B Q A A g A I A G p g b 1 T r Y h f / o w A A A P Y A A A A S A A A A A A A A A A A A A A A A A A A A A A B D b 2 5 m a W c v U G F j a 2 F n Z S 5 4 b W x Q S w E C L Q A U A A I A C A B q Y G 9 U D 8 r p q 6 Q A A A D p A A A A E w A A A A A A A A A A A A A A A A D v A A A A W 0 N v b n R l b n R f V H l w Z X N d L n h t b F B L A Q I t A B Q A A g A I A G p g b 1 S I w i L v y A E A A A I N A A A T A A A A A A A A A A A A A A A A A O A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9 A A A A A A A A y z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s Y X V m X 2 1 v d G 9 y X 3 J w b V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N j o w N T o y M C 4 z N T A 0 M T M 2 W i I g L z 4 8 R W 5 0 c n k g V H l w Z T 0 i R m l s b E N v b H V t b l R 5 c G V z I i B W Y W x 1 Z T 0 i c 0 F 3 T U R B d 0 1 E I i A v P j x F b n R y e S B U e X B l P S J G a W x s Q 2 9 s d W 1 u T m F t Z X M i I F Z h b H V l P S J z W y Z x d W 9 0 O 1 N 0 Y X J 0 I E 1 v d G 9 y c G 9 z a X R p b 2 4 x J n F 1 b 3 Q 7 L C Z x d W 9 0 O 1 N 0 Y X J 0 I E 1 v d G 9 y c G 9 z a X R p b 2 4 y J n F 1 b 3 Q 7 L C Z x d W 9 0 O 0 V u Z G U g T W 9 0 b 3 J w b 3 N p d G l v b j E m c X V v d D s s J n F 1 b 3 Q 7 R W 5 k Z S B N b 3 R v c n B v c 2 l 0 a W 9 u M i Z x d W 9 0 O y w m c X V v d D t H Z X N h b X R 1 b W R y Z W h 1 b m d l b i B N b 3 R v c j E g K H J w b S k m c X V v d D s s J n F 1 b 3 Q 7 R 2 V z Y W 1 0 d W 1 k c m V o d W 5 n Z W 4 g T W 9 0 b 3 I y I C h y c G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x h d W Z f b W 9 0 b 3 J f c n B t X z E w M C 9 B d X R v U m V t b 3 Z l Z E N v b H V t b n M x L n t T d G F y d C B N b 3 R v c n B v c 2 l 0 a W 9 u M S w w f S Z x d W 9 0 O y w m c X V v d D t T Z W N 0 a W 9 u M S 9 0 Z X N 0 b G F 1 Z l 9 t b 3 R v c l 9 y c G 1 f M T A w L 0 F 1 d G 9 S Z W 1 v d m V k Q 2 9 s d W 1 u c z E u e 1 N 0 Y X J 0 I E 1 v d G 9 y c G 9 z a X R p b 2 4 y L D F 9 J n F 1 b 3 Q 7 L C Z x d W 9 0 O 1 N l Y 3 R p b 2 4 x L 3 R l c 3 R s Y X V m X 2 1 v d G 9 y X 3 J w b V 8 x M D A v Q X V 0 b 1 J l b W 9 2 Z W R D b 2 x 1 b W 5 z M S 5 7 R W 5 k Z S B N b 3 R v c n B v c 2 l 0 a W 9 u M S w y f S Z x d W 9 0 O y w m c X V v d D t T Z W N 0 a W 9 u M S 9 0 Z X N 0 b G F 1 Z l 9 t b 3 R v c l 9 y c G 1 f M T A w L 0 F 1 d G 9 S Z W 1 v d m V k Q 2 9 s d W 1 u c z E u e 0 V u Z G U g T W 9 0 b 3 J w b 3 N p d G l v b j I s M 3 0 m c X V v d D s s J n F 1 b 3 Q 7 U 2 V j d G l v b j E v d G V z d G x h d W Z f b W 9 0 b 3 J f c n B t X z E w M C 9 B d X R v U m V t b 3 Z l Z E N v b H V t b n M x L n t H Z X N h b X R 1 b W R y Z W h 1 b m d l b i B N b 3 R v c j E g K H J w b S k s N H 0 m c X V v d D s s J n F 1 b 3 Q 7 U 2 V j d G l v b j E v d G V z d G x h d W Z f b W 9 0 b 3 J f c n B t X z E w M C 9 B d X R v U m V t b 3 Z l Z E N v b H V t b n M x L n t H Z X N h b X R 1 b W R y Z W h 1 b m d l b i B N b 3 R v c j I g K H J w b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G x h d W Z f b W 9 0 b 3 J f c n B t X z E w M C 9 B d X R v U m V t b 3 Z l Z E N v b H V t b n M x L n t T d G F y d C B N b 3 R v c n B v c 2 l 0 a W 9 u M S w w f S Z x d W 9 0 O y w m c X V v d D t T Z W N 0 a W 9 u M S 9 0 Z X N 0 b G F 1 Z l 9 t b 3 R v c l 9 y c G 1 f M T A w L 0 F 1 d G 9 S Z W 1 v d m V k Q 2 9 s d W 1 u c z E u e 1 N 0 Y X J 0 I E 1 v d G 9 y c G 9 z a X R p b 2 4 y L D F 9 J n F 1 b 3 Q 7 L C Z x d W 9 0 O 1 N l Y 3 R p b 2 4 x L 3 R l c 3 R s Y X V m X 2 1 v d G 9 y X 3 J w b V 8 x M D A v Q X V 0 b 1 J l b W 9 2 Z W R D b 2 x 1 b W 5 z M S 5 7 R W 5 k Z S B N b 3 R v c n B v c 2 l 0 a W 9 u M S w y f S Z x d W 9 0 O y w m c X V v d D t T Z W N 0 a W 9 u M S 9 0 Z X N 0 b G F 1 Z l 9 t b 3 R v c l 9 y c G 1 f M T A w L 0 F 1 d G 9 S Z W 1 v d m V k Q 2 9 s d W 1 u c z E u e 0 V u Z G U g T W 9 0 b 3 J w b 3 N p d G l v b j I s M 3 0 m c X V v d D s s J n F 1 b 3 Q 7 U 2 V j d G l v b j E v d G V z d G x h d W Z f b W 9 0 b 3 J f c n B t X z E w M C 9 B d X R v U m V t b 3 Z l Z E N v b H V t b n M x L n t H Z X N h b X R 1 b W R y Z W h 1 b m d l b i B N b 3 R v c j E g K H J w b S k s N H 0 m c X V v d D s s J n F 1 b 3 Q 7 U 2 V j d G l v b j E v d G V z d G x h d W Z f b W 9 0 b 3 J f c n B t X z E w M C 9 B d X R v U m V t b 3 Z l Z E N v b H V t b n M x L n t H Z X N h b X R 1 b W R y Z W h 1 b m d l b i B N b 3 R v c j I g K H J w b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s Y X V m X 2 1 v d G 9 y X 3 J w b V 8 x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x h d W Z f b W 9 0 b 3 J f c n B t X z E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G F 1 Z l 9 t b 3 R v c l 9 y c G 1 f M T A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F 1 a W d r Z W l 0 X 3 J 1 b l N w Z W V k X 0 R h d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A 6 M z E 6 M j g u M z Y z N j I x N l o i I C 8 + P E V u d H J 5 I F R 5 c G U 9 I k Z p b G x D b 2 x 1 b W 5 U e X B l c y I g V m F s d W U 9 I n N C Z 0 1 G Q l F V R i I g L z 4 8 R W 5 0 c n k g V H l w Z T 0 i R m l s b E N v b H V t b k 5 h b W V z I i B W Y W x 1 Z T 0 i c 1 s m c X V v d D t T d G F y d C B N b 3 R v c n B v c 2 l 0 a W 9 u M S Z x d W 9 0 O y w m c X V v d D t T d G F y d C B N b 3 R v c n B v c 2 l 0 a W 9 u M i Z x d W 9 0 O y w m c X V v d D t F b m R l I E 1 v d G 9 y c G 9 z a X R p b 2 4 x J n F 1 b 3 Q 7 L C Z x d W 9 0 O 0 V u Z G U g T W 9 0 b 3 J w b 3 N p d G l v b j I m c X V v d D s s J n F 1 b 3 Q 7 R 2 V z Y W 1 0 d W 1 k c m V o d W 5 n Z W 4 g T W 9 0 b 3 I x I C h y c G 0 p J n F 1 b 3 Q 7 L C Z x d W 9 0 O 0 d l c 2 F t d H V t Z H J l a H V u Z 2 V u I E 1 v d G 9 y M i A o c n B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F 1 a W d r Z W l 0 X 3 J 1 b l N w Z W V k X 0 R h d G V u L 0 F 1 d G 9 S Z W 1 v d m V k Q 2 9 s d W 1 u c z E u e 1 N 0 Y X J 0 I E 1 v d G 9 y c G 9 z a X R p b 2 4 x L D B 9 J n F 1 b 3 Q 7 L C Z x d W 9 0 O 1 N l Y 3 R p b 2 4 x L 0 d l b m F 1 a W d r Z W l 0 X 3 J 1 b l N w Z W V k X 0 R h d G V u L 0 F 1 d G 9 S Z W 1 v d m V k Q 2 9 s d W 1 u c z E u e 1 N 0 Y X J 0 I E 1 v d G 9 y c G 9 z a X R p b 2 4 y L D F 9 J n F 1 b 3 Q 7 L C Z x d W 9 0 O 1 N l Y 3 R p b 2 4 x L 0 d l b m F 1 a W d r Z W l 0 X 3 J 1 b l N w Z W V k X 0 R h d G V u L 0 F 1 d G 9 S Z W 1 v d m V k Q 2 9 s d W 1 u c z E u e 0 V u Z G U g T W 9 0 b 3 J w b 3 N p d G l v b j E s M n 0 m c X V v d D s s J n F 1 b 3 Q 7 U 2 V j d G l v b j E v R 2 V u Y X V p Z 2 t l a X R f c n V u U 3 B l Z W R f R G F 0 Z W 4 v Q X V 0 b 1 J l b W 9 2 Z W R D b 2 x 1 b W 5 z M S 5 7 R W 5 k Z S B N b 3 R v c n B v c 2 l 0 a W 9 u M i w z f S Z x d W 9 0 O y w m c X V v d D t T Z W N 0 a W 9 u M S 9 H Z W 5 h d W l n a 2 V p d F 9 y d W 5 T c G V l Z F 9 E Y X R l b i 9 B d X R v U m V t b 3 Z l Z E N v b H V t b n M x L n t H Z X N h b X R 1 b W R y Z W h 1 b m d l b i B N b 3 R v c j E g K H J w b S k s N H 0 m c X V v d D s s J n F 1 b 3 Q 7 U 2 V j d G l v b j E v R 2 V u Y X V p Z 2 t l a X R f c n V u U 3 B l Z W R f R G F 0 Z W 4 v Q X V 0 b 1 J l b W 9 2 Z W R D b 2 x 1 b W 5 z M S 5 7 R 2 V z Y W 1 0 d W 1 k c m V o d W 5 n Z W 4 g T W 9 0 b 3 I y I C h y c G 0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l b m F 1 a W d r Z W l 0 X 3 J 1 b l N w Z W V k X 0 R h d G V u L 0 F 1 d G 9 S Z W 1 v d m V k Q 2 9 s d W 1 u c z E u e 1 N 0 Y X J 0 I E 1 v d G 9 y c G 9 z a X R p b 2 4 x L D B 9 J n F 1 b 3 Q 7 L C Z x d W 9 0 O 1 N l Y 3 R p b 2 4 x L 0 d l b m F 1 a W d r Z W l 0 X 3 J 1 b l N w Z W V k X 0 R h d G V u L 0 F 1 d G 9 S Z W 1 v d m V k Q 2 9 s d W 1 u c z E u e 1 N 0 Y X J 0 I E 1 v d G 9 y c G 9 z a X R p b 2 4 y L D F 9 J n F 1 b 3 Q 7 L C Z x d W 9 0 O 1 N l Y 3 R p b 2 4 x L 0 d l b m F 1 a W d r Z W l 0 X 3 J 1 b l N w Z W V k X 0 R h d G V u L 0 F 1 d G 9 S Z W 1 v d m V k Q 2 9 s d W 1 u c z E u e 0 V u Z G U g T W 9 0 b 3 J w b 3 N p d G l v b j E s M n 0 m c X V v d D s s J n F 1 b 3 Q 7 U 2 V j d G l v b j E v R 2 V u Y X V p Z 2 t l a X R f c n V u U 3 B l Z W R f R G F 0 Z W 4 v Q X V 0 b 1 J l b W 9 2 Z W R D b 2 x 1 b W 5 z M S 5 7 R W 5 k Z S B N b 3 R v c n B v c 2 l 0 a W 9 u M i w z f S Z x d W 9 0 O y w m c X V v d D t T Z W N 0 a W 9 u M S 9 H Z W 5 h d W l n a 2 V p d F 9 y d W 5 T c G V l Z F 9 E Y X R l b i 9 B d X R v U m V t b 3 Z l Z E N v b H V t b n M x L n t H Z X N h b X R 1 b W R y Z W h 1 b m d l b i B N b 3 R v c j E g K H J w b S k s N H 0 m c X V v d D s s J n F 1 b 3 Q 7 U 2 V j d G l v b j E v R 2 V u Y X V p Z 2 t l a X R f c n V u U 3 B l Z W R f R G F 0 Z W 4 v Q X V 0 b 1 J l b W 9 2 Z W R D b 2 x 1 b W 5 z M S 5 7 R 2 V z Y W 1 0 d W 1 k c m V o d W 5 n Z W 4 g T W 9 0 b 3 I y I C h y c G 0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h d W l n a 2 V p d F 9 y d W 5 T c G V l Z F 9 E Y X R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h d W l n a 2 V p d F 9 y d W 5 T c G V l Z F 9 E Y X R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h d W l n a 2 V p d F 9 y d W 5 T c G V l Z F 9 E Y X R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h d W l n a 2 V p d F 9 y d W 5 T c G V l Z F 9 E Y X R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w O j Q 1 O j M 5 L j k z N z g 2 N j B a I i A v P j x F b n R y e S B U e X B l P S J G a W x s Q 2 9 s d W 1 u V H l w Z X M i I F Z h b H V l P S J z Q m d N R k J R V U Y i I C 8 + P E V u d H J 5 I F R 5 c G U 9 I k Z p b G x D b 2 x 1 b W 5 O Y W 1 l c y I g V m F s d W U 9 I n N b J n F 1 b 3 Q 7 U 3 R h c n Q g T W 9 0 b 3 J w b 3 N p d G l v b j E m c X V v d D s s J n F 1 b 3 Q 7 U 3 R h c n Q g T W 9 0 b 3 J w b 3 N p d G l v b j I m c X V v d D s s J n F 1 b 3 Q 7 R W 5 k Z S B N b 3 R v c n B v c 2 l 0 a W 9 u M S Z x d W 9 0 O y w m c X V v d D t F b m R l I E 1 v d G 9 y c G 9 z a X R p b 2 4 y J n F 1 b 3 Q 7 L C Z x d W 9 0 O 0 d l c 2 F t d H V t Z H J l a H V u Z 2 V u I E 1 v d G 9 y M S A o c n B t K S Z x d W 9 0 O y w m c X V v d D t H Z X N h b X R 1 b W R y Z W h 1 b m d l b i B N b 3 R v c j I g K H J w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h d W l n a 2 V p d F 9 y d W 5 T c G V l Z F 9 E Y X R l b i A o M i k v Q X V 0 b 1 J l b W 9 2 Z W R D b 2 x 1 b W 5 z M S 5 7 U 3 R h c n Q g T W 9 0 b 3 J w b 3 N p d G l v b j E s M H 0 m c X V v d D s s J n F 1 b 3 Q 7 U 2 V j d G l v b j E v R 2 V u Y X V p Z 2 t l a X R f c n V u U 3 B l Z W R f R G F 0 Z W 4 g K D I p L 0 F 1 d G 9 S Z W 1 v d m V k Q 2 9 s d W 1 u c z E u e 1 N 0 Y X J 0 I E 1 v d G 9 y c G 9 z a X R p b 2 4 y L D F 9 J n F 1 b 3 Q 7 L C Z x d W 9 0 O 1 N l Y 3 R p b 2 4 x L 0 d l b m F 1 a W d r Z W l 0 X 3 J 1 b l N w Z W V k X 0 R h d G V u I C g y K S 9 B d X R v U m V t b 3 Z l Z E N v b H V t b n M x L n t F b m R l I E 1 v d G 9 y c G 9 z a X R p b 2 4 x L D J 9 J n F 1 b 3 Q 7 L C Z x d W 9 0 O 1 N l Y 3 R p b 2 4 x L 0 d l b m F 1 a W d r Z W l 0 X 3 J 1 b l N w Z W V k X 0 R h d G V u I C g y K S 9 B d X R v U m V t b 3 Z l Z E N v b H V t b n M x L n t F b m R l I E 1 v d G 9 y c G 9 z a X R p b 2 4 y L D N 9 J n F 1 b 3 Q 7 L C Z x d W 9 0 O 1 N l Y 3 R p b 2 4 x L 0 d l b m F 1 a W d r Z W l 0 X 3 J 1 b l N w Z W V k X 0 R h d G V u I C g y K S 9 B d X R v U m V t b 3 Z l Z E N v b H V t b n M x L n t H Z X N h b X R 1 b W R y Z W h 1 b m d l b i B N b 3 R v c j E g K H J w b S k s N H 0 m c X V v d D s s J n F 1 b 3 Q 7 U 2 V j d G l v b j E v R 2 V u Y X V p Z 2 t l a X R f c n V u U 3 B l Z W R f R G F 0 Z W 4 g K D I p L 0 F 1 d G 9 S Z W 1 v d m V k Q 2 9 s d W 1 u c z E u e 0 d l c 2 F t d H V t Z H J l a H V u Z 2 V u I E 1 v d G 9 y M i A o c n B t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5 h d W l n a 2 V p d F 9 y d W 5 T c G V l Z F 9 E Y X R l b i A o M i k v Q X V 0 b 1 J l b W 9 2 Z W R D b 2 x 1 b W 5 z M S 5 7 U 3 R h c n Q g T W 9 0 b 3 J w b 3 N p d G l v b j E s M H 0 m c X V v d D s s J n F 1 b 3 Q 7 U 2 V j d G l v b j E v R 2 V u Y X V p Z 2 t l a X R f c n V u U 3 B l Z W R f R G F 0 Z W 4 g K D I p L 0 F 1 d G 9 S Z W 1 v d m V k Q 2 9 s d W 1 u c z E u e 1 N 0 Y X J 0 I E 1 v d G 9 y c G 9 z a X R p b 2 4 y L D F 9 J n F 1 b 3 Q 7 L C Z x d W 9 0 O 1 N l Y 3 R p b 2 4 x L 0 d l b m F 1 a W d r Z W l 0 X 3 J 1 b l N w Z W V k X 0 R h d G V u I C g y K S 9 B d X R v U m V t b 3 Z l Z E N v b H V t b n M x L n t F b m R l I E 1 v d G 9 y c G 9 z a X R p b 2 4 x L D J 9 J n F 1 b 3 Q 7 L C Z x d W 9 0 O 1 N l Y 3 R p b 2 4 x L 0 d l b m F 1 a W d r Z W l 0 X 3 J 1 b l N w Z W V k X 0 R h d G V u I C g y K S 9 B d X R v U m V t b 3 Z l Z E N v b H V t b n M x L n t F b m R l I E 1 v d G 9 y c G 9 z a X R p b 2 4 y L D N 9 J n F 1 b 3 Q 7 L C Z x d W 9 0 O 1 N l Y 3 R p b 2 4 x L 0 d l b m F 1 a W d r Z W l 0 X 3 J 1 b l N w Z W V k X 0 R h d G V u I C g y K S 9 B d X R v U m V t b 3 Z l Z E N v b H V t b n M x L n t H Z X N h b X R 1 b W R y Z W h 1 b m d l b i B N b 3 R v c j E g K H J w b S k s N H 0 m c X V v d D s s J n F 1 b 3 Q 7 U 2 V j d G l v b j E v R 2 V u Y X V p Z 2 t l a X R f c n V u U 3 B l Z W R f R G F 0 Z W 4 g K D I p L 0 F 1 d G 9 S Z W 1 v d m V k Q 2 9 s d W 1 u c z E u e 0 d l c 2 F t d H V t Z H J l a H V u Z 2 V u I E 1 v d G 9 y M i A o c n B t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Y X V p Z 2 t l a X R f c n V u U 3 B l Z W R f R G F 0 Z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Y X V p Z 2 t l a X R f c n V u U 3 B l Z W R f R G F 0 Z W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Y X V p Z 2 t l a X R f c n V u U 3 B l Z W R f R G F 0 Z W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Y X V p Z 2 t l a X R f c n V u U 3 B l Z W R f R G F 0 Z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D o 1 M j o 1 M y 4 w M z U 1 N T g y W i I g L z 4 8 R W 5 0 c n k g V H l w Z T 0 i R m l s b E N v b H V t b l R 5 c G V z I i B W Y W x 1 Z T 0 i c 0 J n T U Z C U V V G I i A v P j x F b n R y e S B U e X B l P S J G a W x s Q 2 9 s d W 1 u T m F t Z X M i I F Z h b H V l P S J z W y Z x d W 9 0 O 1 N 0 Y X J 0 I E 1 v d G 9 y c G 9 z a X R p b 2 4 x J n F 1 b 3 Q 7 L C Z x d W 9 0 O 1 N 0 Y X J 0 I E 1 v d G 9 y c G 9 z a X R p b 2 4 y J n F 1 b 3 Q 7 L C Z x d W 9 0 O 0 V u Z G U g T W 9 0 b 3 J w b 3 N p d G l v b j E m c X V v d D s s J n F 1 b 3 Q 7 R W 5 k Z S B N b 3 R v c n B v c 2 l 0 a W 9 u M i Z x d W 9 0 O y w m c X V v d D t H Z X N h b X R 1 b W R y Z W h 1 b m d l b i B N b 3 R v c j E g K H J w b S k m c X V v d D s s J n F 1 b 3 Q 7 R 2 V z Y W 1 0 d W 1 k c m V o d W 5 n Z W 4 g T W 9 0 b 3 I y I C h y c G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Y X V p Z 2 t l a X R f c n V u U 3 B l Z W R f R G F 0 Z W 4 g K D M p L 0 F 1 d G 9 S Z W 1 v d m V k Q 2 9 s d W 1 u c z E u e 1 N 0 Y X J 0 I E 1 v d G 9 y c G 9 z a X R p b 2 4 x L D B 9 J n F 1 b 3 Q 7 L C Z x d W 9 0 O 1 N l Y 3 R p b 2 4 x L 0 d l b m F 1 a W d r Z W l 0 X 3 J 1 b l N w Z W V k X 0 R h d G V u I C g z K S 9 B d X R v U m V t b 3 Z l Z E N v b H V t b n M x L n t T d G F y d C B N b 3 R v c n B v c 2 l 0 a W 9 u M i w x f S Z x d W 9 0 O y w m c X V v d D t T Z W N 0 a W 9 u M S 9 H Z W 5 h d W l n a 2 V p d F 9 y d W 5 T c G V l Z F 9 E Y X R l b i A o M y k v Q X V 0 b 1 J l b W 9 2 Z W R D b 2 x 1 b W 5 z M S 5 7 R W 5 k Z S B N b 3 R v c n B v c 2 l 0 a W 9 u M S w y f S Z x d W 9 0 O y w m c X V v d D t T Z W N 0 a W 9 u M S 9 H Z W 5 h d W l n a 2 V p d F 9 y d W 5 T c G V l Z F 9 E Y X R l b i A o M y k v Q X V 0 b 1 J l b W 9 2 Z W R D b 2 x 1 b W 5 z M S 5 7 R W 5 k Z S B N b 3 R v c n B v c 2 l 0 a W 9 u M i w z f S Z x d W 9 0 O y w m c X V v d D t T Z W N 0 a W 9 u M S 9 H Z W 5 h d W l n a 2 V p d F 9 y d W 5 T c G V l Z F 9 E Y X R l b i A o M y k v Q X V 0 b 1 J l b W 9 2 Z W R D b 2 x 1 b W 5 z M S 5 7 R 2 V z Y W 1 0 d W 1 k c m V o d W 5 n Z W 4 g T W 9 0 b 3 I x I C h y c G 0 p L D R 9 J n F 1 b 3 Q 7 L C Z x d W 9 0 O 1 N l Y 3 R p b 2 4 x L 0 d l b m F 1 a W d r Z W l 0 X 3 J 1 b l N w Z W V k X 0 R h d G V u I C g z K S 9 B d X R v U m V t b 3 Z l Z E N v b H V t b n M x L n t H Z X N h b X R 1 b W R y Z W h 1 b m d l b i B N b 3 R v c j I g K H J w b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2 V u Y X V p Z 2 t l a X R f c n V u U 3 B l Z W R f R G F 0 Z W 4 g K D M p L 0 F 1 d G 9 S Z W 1 v d m V k Q 2 9 s d W 1 u c z E u e 1 N 0 Y X J 0 I E 1 v d G 9 y c G 9 z a X R p b 2 4 x L D B 9 J n F 1 b 3 Q 7 L C Z x d W 9 0 O 1 N l Y 3 R p b 2 4 x L 0 d l b m F 1 a W d r Z W l 0 X 3 J 1 b l N w Z W V k X 0 R h d G V u I C g z K S 9 B d X R v U m V t b 3 Z l Z E N v b H V t b n M x L n t T d G F y d C B N b 3 R v c n B v c 2 l 0 a W 9 u M i w x f S Z x d W 9 0 O y w m c X V v d D t T Z W N 0 a W 9 u M S 9 H Z W 5 h d W l n a 2 V p d F 9 y d W 5 T c G V l Z F 9 E Y X R l b i A o M y k v Q X V 0 b 1 J l b W 9 2 Z W R D b 2 x 1 b W 5 z M S 5 7 R W 5 k Z S B N b 3 R v c n B v c 2 l 0 a W 9 u M S w y f S Z x d W 9 0 O y w m c X V v d D t T Z W N 0 a W 9 u M S 9 H Z W 5 h d W l n a 2 V p d F 9 y d W 5 T c G V l Z F 9 E Y X R l b i A o M y k v Q X V 0 b 1 J l b W 9 2 Z W R D b 2 x 1 b W 5 z M S 5 7 R W 5 k Z S B N b 3 R v c n B v c 2 l 0 a W 9 u M i w z f S Z x d W 9 0 O y w m c X V v d D t T Z W N 0 a W 9 u M S 9 H Z W 5 h d W l n a 2 V p d F 9 y d W 5 T c G V l Z F 9 E Y X R l b i A o M y k v Q X V 0 b 1 J l b W 9 2 Z W R D b 2 x 1 b W 5 z M S 5 7 R 2 V z Y W 1 0 d W 1 k c m V o d W 5 n Z W 4 g T W 9 0 b 3 I x I C h y c G 0 p L D R 9 J n F 1 b 3 Q 7 L C Z x d W 9 0 O 1 N l Y 3 R p b 2 4 x L 0 d l b m F 1 a W d r Z W l 0 X 3 J 1 b l N w Z W V k X 0 R h d G V u I C g z K S 9 B d X R v U m V t b 3 Z l Z E N v b H V t b n M x L n t H Z X N h b X R 1 b W R y Z W h 1 b m d l b i B N b 3 R v c j I g K H J w b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m F 1 a W d r Z W l 0 X 3 J 1 b l N w Z W V k X 0 R h d G V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F 1 a W d r Z W l 0 X 3 J 1 b l N w Z W V k X 0 R h d G V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F 1 a W d r Z W l 0 X 3 J 1 b l N w Z W V k X 0 R h d G V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s Y X V m X 2 1 v d G 9 y X 3 J w b V 8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b G F 1 Z l 9 t b 3 R v c l 9 y c G 1 f M T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x O j A z O j I w L j g 2 M j g 2 N T J a I i A v P j x F b n R y e S B U e X B l P S J G a W x s Q 2 9 s d W 1 u V H l w Z X M i I F Z h b H V l P S J z Q X d N R k J R V U Y i I C 8 + P E V u d H J 5 I F R 5 c G U 9 I k Z p b G x D b 2 x 1 b W 5 O Y W 1 l c y I g V m F s d W U 9 I n N b J n F 1 b 3 Q 7 U 3 R h c n Q g T W 9 0 b 3 J w b 3 N p d G l v b j E m c X V v d D s s J n F 1 b 3 Q 7 U 3 R h c n Q g T W 9 0 b 3 J w b 3 N p d G l v b j I m c X V v d D s s J n F 1 b 3 Q 7 R W 5 k Z S B N b 3 R v c n B v c 2 l 0 a W 9 u M S Z x d W 9 0 O y w m c X V v d D t F b m R l I E 1 v d G 9 y c G 9 z a X R p b 2 4 y J n F 1 b 3 Q 7 L C Z x d W 9 0 O 0 d l c 2 F t d H V t Z H J l a H V u Z 2 V u I E 1 v d G 9 y M S A o c n B t K S Z x d W 9 0 O y w m c X V v d D t H Z X N h b X R 1 b W R y Z W h 1 b m d l b i B N b 3 R v c j I g K H J w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G F 1 Z l 9 t b 3 R v c l 9 y c G 1 f M T A w I C g y K S 9 B d X R v U m V t b 3 Z l Z E N v b H V t b n M x L n t T d G F y d C B N b 3 R v c n B v c 2 l 0 a W 9 u M S w w f S Z x d W 9 0 O y w m c X V v d D t T Z W N 0 a W 9 u M S 9 0 Z X N 0 b G F 1 Z l 9 t b 3 R v c l 9 y c G 1 f M T A w I C g y K S 9 B d X R v U m V t b 3 Z l Z E N v b H V t b n M x L n t T d G F y d C B N b 3 R v c n B v c 2 l 0 a W 9 u M i w x f S Z x d W 9 0 O y w m c X V v d D t T Z W N 0 a W 9 u M S 9 0 Z X N 0 b G F 1 Z l 9 t b 3 R v c l 9 y c G 1 f M T A w I C g y K S 9 B d X R v U m V t b 3 Z l Z E N v b H V t b n M x L n t F b m R l I E 1 v d G 9 y c G 9 z a X R p b 2 4 x L D J 9 J n F 1 b 3 Q 7 L C Z x d W 9 0 O 1 N l Y 3 R p b 2 4 x L 3 R l c 3 R s Y X V m X 2 1 v d G 9 y X 3 J w b V 8 x M D A g K D I p L 0 F 1 d G 9 S Z W 1 v d m V k Q 2 9 s d W 1 u c z E u e 0 V u Z G U g T W 9 0 b 3 J w b 3 N p d G l v b j I s M 3 0 m c X V v d D s s J n F 1 b 3 Q 7 U 2 V j d G l v b j E v d G V z d G x h d W Z f b W 9 0 b 3 J f c n B t X z E w M C A o M i k v Q X V 0 b 1 J l b W 9 2 Z W R D b 2 x 1 b W 5 z M S 5 7 R 2 V z Y W 1 0 d W 1 k c m V o d W 5 n Z W 4 g T W 9 0 b 3 I x I C h y c G 0 p L D R 9 J n F 1 b 3 Q 7 L C Z x d W 9 0 O 1 N l Y 3 R p b 2 4 x L 3 R l c 3 R s Y X V m X 2 1 v d G 9 y X 3 J w b V 8 x M D A g K D I p L 0 F 1 d G 9 S Z W 1 v d m V k Q 2 9 s d W 1 u c z E u e 0 d l c 2 F t d H V t Z H J l a H V u Z 2 V u I E 1 v d G 9 y M i A o c n B t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b G F 1 Z l 9 t b 3 R v c l 9 y c G 1 f M T A w I C g y K S 9 B d X R v U m V t b 3 Z l Z E N v b H V t b n M x L n t T d G F y d C B N b 3 R v c n B v c 2 l 0 a W 9 u M S w w f S Z x d W 9 0 O y w m c X V v d D t T Z W N 0 a W 9 u M S 9 0 Z X N 0 b G F 1 Z l 9 t b 3 R v c l 9 y c G 1 f M T A w I C g y K S 9 B d X R v U m V t b 3 Z l Z E N v b H V t b n M x L n t T d G F y d C B N b 3 R v c n B v c 2 l 0 a W 9 u M i w x f S Z x d W 9 0 O y w m c X V v d D t T Z W N 0 a W 9 u M S 9 0 Z X N 0 b G F 1 Z l 9 t b 3 R v c l 9 y c G 1 f M T A w I C g y K S 9 B d X R v U m V t b 3 Z l Z E N v b H V t b n M x L n t F b m R l I E 1 v d G 9 y c G 9 z a X R p b 2 4 x L D J 9 J n F 1 b 3 Q 7 L C Z x d W 9 0 O 1 N l Y 3 R p b 2 4 x L 3 R l c 3 R s Y X V m X 2 1 v d G 9 y X 3 J w b V 8 x M D A g K D I p L 0 F 1 d G 9 S Z W 1 v d m V k Q 2 9 s d W 1 u c z E u e 0 V u Z G U g T W 9 0 b 3 J w b 3 N p d G l v b j I s M 3 0 m c X V v d D s s J n F 1 b 3 Q 7 U 2 V j d G l v b j E v d G V z d G x h d W Z f b W 9 0 b 3 J f c n B t X z E w M C A o M i k v Q X V 0 b 1 J l b W 9 2 Z W R D b 2 x 1 b W 5 z M S 5 7 R 2 V z Y W 1 0 d W 1 k c m V o d W 5 n Z W 4 g T W 9 0 b 3 I x I C h y c G 0 p L D R 9 J n F 1 b 3 Q 7 L C Z x d W 9 0 O 1 N l Y 3 R p b 2 4 x L 3 R l c 3 R s Y X V m X 2 1 v d G 9 y X 3 J w b V 8 x M D A g K D I p L 0 F 1 d G 9 S Z W 1 v d m V k Q 2 9 s d W 1 u c z E u e 0 d l c 2 F t d H V t Z H J l a H V u Z 2 V u I E 1 v d G 9 y M i A o c n B t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x h d W Z f b W 9 0 b 3 J f c n B t X z E w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G F 1 Z l 9 t b 3 R v c l 9 y c G 1 f M T A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s Y X V m X 2 1 v d G 9 y X 3 J w b V 8 x M D A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j J J w v j V 9 O j z X l B 8 F R 8 E Q A A A A A A g A A A A A A E G Y A A A A B A A A g A A A A 8 V E i N c O s v / O T l K M g x 7 a c W G b e / h a k s J S t o P e U q w l 7 i c M A A A A A D o A A A A A C A A A g A A A A m f 7 8 7 o C J W c G G d u / d h T q K E C 1 W F F K J + Q l T M i t N Q P Z l O F 5 Q A A A A B w d 1 u f E G / j M k n u n 3 3 q G q E d S 4 d m p R C Y 1 U f E B + J e s s L z n 1 x d s R q h q f 7 R n t S + s O s X N W + d U a i 0 f 2 x K 6 4 z f q E a r h / 4 C L 3 a U 2 m 8 T l Y n C p u x 7 l l 6 L t A A A A A S z M M x A U p y k y z t p v / I Y a x B 1 + Y P d A 7 M I W B 2 d B K i a d q 5 F x E u N h S s 1 I 9 A r O u 4 J e W G l s 6 I M o L L 8 B 5 5 k J Q t C / I q K A U O w = = < / D a t a M a s h u p > 
</file>

<file path=customXml/itemProps1.xml><?xml version="1.0" encoding="utf-8"?>
<ds:datastoreItem xmlns:ds="http://schemas.openxmlformats.org/officeDocument/2006/customXml" ds:itemID="{15533C35-B3F2-48A9-AE15-23BA81EF6F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geschwindigkeitsmessung</vt:lpstr>
      <vt:lpstr>rpm_messungen</vt:lpstr>
      <vt:lpstr>testlauf_motor_rpm_100 (2)</vt:lpstr>
      <vt:lpstr>zustaendeHindernisse</vt:lpstr>
      <vt:lpstr>test_runturns</vt:lpstr>
      <vt:lpstr>Datenmodell_Bluetooth</vt:lpstr>
      <vt:lpstr>Distanzmessungen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Zimon</dc:creator>
  <cp:lastModifiedBy>Jan Zimon</cp:lastModifiedBy>
  <dcterms:created xsi:type="dcterms:W3CDTF">2022-03-07T20:37:15Z</dcterms:created>
  <dcterms:modified xsi:type="dcterms:W3CDTF">2022-08-22T09:36:05Z</dcterms:modified>
</cp:coreProperties>
</file>