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efd2b58e4866275/Desktop/"/>
    </mc:Choice>
  </mc:AlternateContent>
  <xr:revisionPtr revIDLastSave="40" documentId="8_{89E730A5-2F73-434C-B181-631E82566A79}" xr6:coauthVersionLast="47" xr6:coauthVersionMax="47" xr10:uidLastSave="{6E5FB0D6-C97A-4AD9-ABCC-F322372B6068}"/>
  <bookViews>
    <workbookView xWindow="-120" yWindow="-120" windowWidth="24240" windowHeight="13020" xr2:uid="{00000000-000D-0000-FFFF-FFFF00000000}"/>
  </bookViews>
  <sheets>
    <sheet name="Kampüsler (3)" sheetId="1" r:id="rId1"/>
  </sheets>
  <definedNames>
    <definedName name="_xlnm._FilterDatabase" localSheetId="0" hidden="1">'Kampüsler (3)'!#REF!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87" i="1" l="1"/>
  <c r="O88" i="1"/>
  <c r="O89" i="1"/>
  <c r="O86" i="1"/>
  <c r="O69" i="1"/>
  <c r="A70" i="1" s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68" i="1"/>
  <c r="O1" i="1"/>
  <c r="C63" i="1"/>
  <c r="C64" i="1"/>
  <c r="C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5" i="1"/>
  <c r="C66" i="1"/>
  <c r="C67" i="1"/>
  <c r="C68" i="1"/>
  <c r="C69" i="1"/>
  <c r="C70" i="1"/>
  <c r="C71" i="1"/>
  <c r="K170" i="1"/>
  <c r="K171" i="1"/>
  <c r="K172" i="1"/>
  <c r="K173" i="1"/>
  <c r="K174" i="1"/>
  <c r="K175" i="1"/>
  <c r="K176" i="1"/>
  <c r="K177" i="1"/>
  <c r="K178" i="1"/>
  <c r="K179" i="1"/>
  <c r="D70" i="1"/>
  <c r="K180" i="1" s="1"/>
  <c r="D71" i="1"/>
  <c r="K181" i="1" s="1"/>
  <c r="K182" i="1"/>
  <c r="K183" i="1"/>
  <c r="K184" i="1"/>
  <c r="K185" i="1"/>
  <c r="K167" i="1"/>
  <c r="D68" i="1"/>
  <c r="K168" i="1" s="1"/>
  <c r="D69" i="1"/>
  <c r="K169" i="1" s="1"/>
  <c r="K160" i="1"/>
  <c r="K161" i="1"/>
  <c r="K162" i="1"/>
  <c r="K163" i="1"/>
  <c r="K164" i="1"/>
  <c r="K165" i="1"/>
  <c r="K166" i="1"/>
  <c r="K159" i="1"/>
  <c r="K155" i="1"/>
  <c r="K156" i="1"/>
  <c r="K157" i="1"/>
  <c r="K158" i="1"/>
  <c r="D67" i="1"/>
  <c r="K154" i="1" s="1"/>
  <c r="K151" i="1"/>
  <c r="K152" i="1"/>
  <c r="K153" i="1"/>
  <c r="D66" i="1"/>
  <c r="K150" i="1" s="1"/>
  <c r="K149" i="1"/>
  <c r="K146" i="1"/>
  <c r="K147" i="1"/>
  <c r="K148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17" i="1"/>
  <c r="K118" i="1"/>
  <c r="D65" i="1"/>
  <c r="K116" i="1" s="1"/>
  <c r="K114" i="1"/>
  <c r="K115" i="1"/>
  <c r="K113" i="1"/>
  <c r="D64" i="1"/>
  <c r="K112" i="1" s="1"/>
  <c r="K111" i="1"/>
  <c r="K101" i="1"/>
  <c r="K102" i="1"/>
  <c r="D60" i="1"/>
  <c r="K103" i="1" s="1"/>
  <c r="K104" i="1"/>
  <c r="K105" i="1"/>
  <c r="K106" i="1"/>
  <c r="D61" i="1"/>
  <c r="K107" i="1" s="1"/>
  <c r="D62" i="1"/>
  <c r="K108" i="1" s="1"/>
  <c r="D63" i="1"/>
  <c r="K109" i="1" s="1"/>
  <c r="K110" i="1"/>
  <c r="K100" i="1"/>
  <c r="K97" i="1"/>
  <c r="D59" i="1"/>
  <c r="K98" i="1" s="1"/>
  <c r="K99" i="1"/>
  <c r="D58" i="1"/>
  <c r="K96" i="1" s="1"/>
  <c r="D51" i="1"/>
  <c r="D52" i="1"/>
  <c r="D53" i="1"/>
  <c r="D54" i="1"/>
  <c r="D55" i="1"/>
  <c r="K54" i="1" s="1"/>
  <c r="D56" i="1"/>
  <c r="D57" i="1"/>
  <c r="K95" i="1" s="1"/>
  <c r="D49" i="1"/>
  <c r="D50" i="1"/>
  <c r="D44" i="1"/>
  <c r="D45" i="1"/>
  <c r="K44" i="1" s="1"/>
  <c r="D46" i="1"/>
  <c r="D47" i="1"/>
  <c r="D48" i="1"/>
  <c r="D42" i="1"/>
  <c r="D43" i="1"/>
  <c r="D41" i="1"/>
  <c r="K40" i="1" s="1"/>
  <c r="D38" i="1"/>
  <c r="D39" i="1"/>
  <c r="D40" i="1"/>
  <c r="K39" i="1" s="1"/>
  <c r="D35" i="1"/>
  <c r="D36" i="1"/>
  <c r="D37" i="1"/>
  <c r="D34" i="1"/>
  <c r="D3" i="1"/>
  <c r="K2" i="1" s="1"/>
  <c r="K72" i="1" s="1"/>
  <c r="D4" i="1"/>
  <c r="K3" i="1" s="1"/>
  <c r="D5" i="1"/>
  <c r="K4" i="1" s="1"/>
  <c r="D6" i="1"/>
  <c r="K5" i="1" s="1"/>
  <c r="D7" i="1"/>
  <c r="K6" i="1" s="1"/>
  <c r="D8" i="1"/>
  <c r="K7" i="1" s="1"/>
  <c r="D9" i="1"/>
  <c r="K8" i="1" s="1"/>
  <c r="D10" i="1"/>
  <c r="K9" i="1" s="1"/>
  <c r="D11" i="1"/>
  <c r="K10" i="1" s="1"/>
  <c r="D12" i="1"/>
  <c r="K11" i="1" s="1"/>
  <c r="D13" i="1"/>
  <c r="K12" i="1" s="1"/>
  <c r="D14" i="1"/>
  <c r="K13" i="1" s="1"/>
  <c r="D15" i="1"/>
  <c r="K14" i="1" s="1"/>
  <c r="D16" i="1"/>
  <c r="K15" i="1" s="1"/>
  <c r="D17" i="1"/>
  <c r="K16" i="1" s="1"/>
  <c r="D18" i="1"/>
  <c r="K17" i="1" s="1"/>
  <c r="D19" i="1"/>
  <c r="K18" i="1" s="1"/>
  <c r="D20" i="1"/>
  <c r="K19" i="1" s="1"/>
  <c r="D21" i="1"/>
  <c r="K20" i="1" s="1"/>
  <c r="D22" i="1"/>
  <c r="K21" i="1" s="1"/>
  <c r="D23" i="1"/>
  <c r="K22" i="1" s="1"/>
  <c r="D24" i="1"/>
  <c r="D25" i="1"/>
  <c r="D26" i="1"/>
  <c r="D27" i="1"/>
  <c r="D28" i="1"/>
  <c r="D29" i="1"/>
  <c r="D30" i="1"/>
  <c r="D31" i="1"/>
  <c r="D32" i="1"/>
  <c r="D33" i="1"/>
  <c r="K32" i="1" s="1"/>
  <c r="D2" i="1"/>
  <c r="K1" i="1" s="1"/>
  <c r="O90" i="1"/>
  <c r="O91" i="1"/>
  <c r="O92" i="1"/>
  <c r="O93" i="1"/>
  <c r="O94" i="1"/>
  <c r="O95" i="1"/>
  <c r="O67" i="1"/>
  <c r="A68" i="1" s="1"/>
  <c r="O65" i="1"/>
  <c r="A66" i="1" s="1"/>
  <c r="O66" i="1"/>
  <c r="A67" i="1" s="1"/>
  <c r="O56" i="1"/>
  <c r="A57" i="1" s="1"/>
  <c r="O57" i="1"/>
  <c r="A58" i="1" s="1"/>
  <c r="O58" i="1"/>
  <c r="A59" i="1" s="1"/>
  <c r="O59" i="1"/>
  <c r="A60" i="1" s="1"/>
  <c r="O60" i="1"/>
  <c r="A61" i="1" s="1"/>
  <c r="O61" i="1"/>
  <c r="A62" i="1" s="1"/>
  <c r="O62" i="1"/>
  <c r="A63" i="1" s="1"/>
  <c r="O63" i="1"/>
  <c r="A64" i="1" s="1"/>
  <c r="O64" i="1"/>
  <c r="A65" i="1" s="1"/>
  <c r="O46" i="1"/>
  <c r="O47" i="1"/>
  <c r="O48" i="1"/>
  <c r="O49" i="1"/>
  <c r="O50" i="1"/>
  <c r="O51" i="1"/>
  <c r="O52" i="1"/>
  <c r="O53" i="1"/>
  <c r="O54" i="1"/>
  <c r="O55" i="1"/>
  <c r="A56" i="1" s="1"/>
  <c r="O42" i="1"/>
  <c r="O43" i="1"/>
  <c r="O44" i="1"/>
  <c r="O45" i="1"/>
  <c r="O31" i="1"/>
  <c r="O40" i="1"/>
  <c r="O41" i="1"/>
  <c r="O39" i="1"/>
  <c r="O38" i="1"/>
  <c r="O37" i="1"/>
  <c r="O32" i="1"/>
  <c r="O33" i="1"/>
  <c r="O34" i="1"/>
  <c r="O35" i="1"/>
  <c r="O36" i="1"/>
  <c r="O20" i="1"/>
  <c r="O21" i="1"/>
  <c r="O22" i="1"/>
  <c r="O23" i="1"/>
  <c r="O24" i="1"/>
  <c r="O25" i="1"/>
  <c r="O26" i="1"/>
  <c r="O27" i="1"/>
  <c r="O28" i="1"/>
  <c r="O29" i="1"/>
  <c r="O30" i="1"/>
  <c r="O18" i="1"/>
  <c r="O17" i="1"/>
  <c r="O16" i="1"/>
  <c r="O13" i="1"/>
  <c r="O14" i="1"/>
  <c r="O15" i="1"/>
  <c r="O19" i="1"/>
  <c r="O12" i="1"/>
  <c r="O11" i="1"/>
  <c r="A12" i="1" s="1"/>
  <c r="O9" i="1"/>
  <c r="O5" i="1"/>
  <c r="O3" i="1"/>
  <c r="A4" i="1" s="1"/>
  <c r="O4" i="1"/>
  <c r="A5" i="1" s="1"/>
  <c r="O6" i="1"/>
  <c r="O7" i="1"/>
  <c r="O8" i="1"/>
  <c r="O10" i="1"/>
  <c r="A11" i="1" s="1"/>
  <c r="O2" i="1"/>
  <c r="A19" i="1" l="1"/>
  <c r="A17" i="1"/>
  <c r="A3" i="1"/>
  <c r="A2" i="1"/>
  <c r="A14" i="1"/>
  <c r="A9" i="1"/>
  <c r="A7" i="1"/>
  <c r="A8" i="1"/>
  <c r="A41" i="1"/>
  <c r="A20" i="1"/>
  <c r="A33" i="1"/>
  <c r="A13" i="1"/>
  <c r="A6" i="1"/>
  <c r="A10" i="1"/>
  <c r="A18" i="1"/>
  <c r="K73" i="1"/>
  <c r="K74" i="1" s="1"/>
  <c r="K75" i="1" s="1"/>
  <c r="K76" i="1" s="1"/>
  <c r="K77" i="1" s="1"/>
  <c r="K78" i="1" s="1"/>
  <c r="A45" i="1"/>
  <c r="A21" i="1"/>
  <c r="A40" i="1"/>
  <c r="A16" i="1"/>
  <c r="A15" i="1"/>
  <c r="A55" i="1"/>
  <c r="A23" i="1"/>
  <c r="A22" i="1"/>
  <c r="A69" i="1"/>
  <c r="A72" i="1"/>
  <c r="A71" i="1"/>
  <c r="A73" i="1"/>
  <c r="K33" i="1"/>
  <c r="A34" i="1" s="1"/>
  <c r="K43" i="1"/>
  <c r="A44" i="1" s="1"/>
  <c r="K49" i="1"/>
  <c r="A50" i="1" s="1"/>
  <c r="K42" i="1"/>
  <c r="A43" i="1" s="1"/>
  <c r="K27" i="1"/>
  <c r="A28" i="1" s="1"/>
  <c r="K53" i="1"/>
  <c r="A54" i="1" s="1"/>
  <c r="K28" i="1"/>
  <c r="A29" i="1" s="1"/>
  <c r="K51" i="1"/>
  <c r="A52" i="1" s="1"/>
  <c r="K52" i="1"/>
  <c r="A53" i="1" s="1"/>
  <c r="K26" i="1"/>
  <c r="A27" i="1" s="1"/>
  <c r="K37" i="1"/>
  <c r="A38" i="1" s="1"/>
  <c r="K34" i="1"/>
  <c r="A35" i="1" s="1"/>
  <c r="K45" i="1"/>
  <c r="A46" i="1" s="1"/>
  <c r="K38" i="1"/>
  <c r="A39" i="1" s="1"/>
  <c r="K50" i="1"/>
  <c r="A51" i="1" s="1"/>
  <c r="K36" i="1"/>
  <c r="A37" i="1" s="1"/>
  <c r="K35" i="1"/>
  <c r="A36" i="1" s="1"/>
  <c r="K31" i="1"/>
  <c r="A32" i="1" s="1"/>
  <c r="K48" i="1"/>
  <c r="A49" i="1" s="1"/>
  <c r="K30" i="1"/>
  <c r="A31" i="1" s="1"/>
  <c r="K29" i="1"/>
  <c r="A30" i="1" s="1"/>
  <c r="K47" i="1"/>
  <c r="A48" i="1" s="1"/>
  <c r="K46" i="1"/>
  <c r="A47" i="1" s="1"/>
  <c r="K25" i="1"/>
  <c r="A26" i="1" s="1"/>
  <c r="K24" i="1"/>
  <c r="A25" i="1" s="1"/>
  <c r="K23" i="1"/>
  <c r="A24" i="1" s="1"/>
  <c r="K41" i="1"/>
  <c r="A42" i="1" s="1"/>
  <c r="A77" i="1" l="1"/>
  <c r="A74" i="1"/>
  <c r="A76" i="1"/>
  <c r="A75" i="1"/>
  <c r="A78" i="1"/>
  <c r="K79" i="1" l="1"/>
  <c r="A79" i="1"/>
  <c r="K80" i="1" l="1"/>
  <c r="A80" i="1"/>
  <c r="K81" i="1" l="1"/>
  <c r="A81" i="1"/>
  <c r="K82" i="1" l="1"/>
  <c r="K83" i="1" s="1"/>
  <c r="K84" i="1" s="1"/>
  <c r="K85" i="1" s="1"/>
  <c r="K86" i="1" s="1"/>
  <c r="A82" i="1"/>
  <c r="K87" i="1" l="1"/>
  <c r="A87" i="1"/>
  <c r="A83" i="1"/>
  <c r="K88" i="1" l="1"/>
  <c r="A88" i="1"/>
  <c r="A84" i="1"/>
  <c r="K89" i="1" l="1"/>
  <c r="A89" i="1"/>
  <c r="A86" i="1"/>
  <c r="A85" i="1"/>
  <c r="K90" i="1" l="1"/>
  <c r="A90" i="1"/>
  <c r="K91" i="1" l="1"/>
  <c r="A91" i="1"/>
  <c r="K92" i="1" l="1"/>
  <c r="A92" i="1"/>
  <c r="K93" i="1" l="1"/>
  <c r="A93" i="1"/>
  <c r="A94" i="1" l="1"/>
  <c r="K94" i="1"/>
  <c r="A95" i="1" s="1"/>
</calcChain>
</file>

<file path=xl/sharedStrings.xml><?xml version="1.0" encoding="utf-8"?>
<sst xmlns="http://schemas.openxmlformats.org/spreadsheetml/2006/main" count="616" uniqueCount="438">
  <si>
    <t>1;DEU;Dokuz Eylül Üniversitesi;Devlet;"38°23'12""N";"27°10'04""E";100.265</t>
  </si>
  <si>
    <t xml:space="preserve"> Uğur Mumcu Cd. 135. Sok No:5</t>
  </si>
  <si>
    <t>2;DEU;Dokuz Eylül Üniversitesi;Devlet;"38°22'08""N";"27°12'05""E";6.171</t>
  </si>
  <si>
    <t xml:space="preserve"> DEÜ Kaynaklar Yerleşkesi No:13</t>
  </si>
  <si>
    <t xml:space="preserve"> 35390 Buca/İzmir</t>
  </si>
  <si>
    <t>3;DEU;Dokuz Eylül Üniversitesi;Devlet;"38°23'42""N";"27°02'12""E";8.812</t>
  </si>
  <si>
    <t xml:space="preserve"> Dokuz Eylül Üniversitesi Sağlık Yerleşkesi No:56/17</t>
  </si>
  <si>
    <t xml:space="preserve"> 35340 Balçova/İzmir</t>
  </si>
  <si>
    <t>4;DEU;Dokuz Eylül Üniversitesi;Devlet;"38°21'56""N";"27°12'18""E";5.274</t>
  </si>
  <si>
    <t xml:space="preserve"> 35390 Tınaztepe Yerleşkesi/Buca</t>
  </si>
  <si>
    <t>5;DEU;Dokuz Eylül Üniversitesi;Devlet;"38°21'53""N";"27°12'07""E";5.711</t>
  </si>
  <si>
    <t xml:space="preserve"> Tınaztepe Yerleşkesi</t>
  </si>
  <si>
    <t>6;DEU;Dokuz Eylül Üniversitesi;Devlet;"38°23'41""N";"27°02'22""E";1.746</t>
  </si>
  <si>
    <t xml:space="preserve"> 35330 Balçova/İzmir</t>
  </si>
  <si>
    <t>7;DEU;Dokuz Eylül Üniversitesi;Devlet;"38°21'57""N";"27°12'32""E";20.777</t>
  </si>
  <si>
    <t xml:space="preserve"> DEÜ TINAZTEPE YERLEŞKESİ</t>
  </si>
  <si>
    <t xml:space="preserve"> Buca/İzmir</t>
  </si>
  <si>
    <t>8;DEU;Dokuz Eylül Üniversitesi;Devlet;"38°23'37""N";"27°02'08""E";7.904</t>
  </si>
  <si>
    <t>9;DEU;Dokuz Eylül Üniversitesi;Devlet;"38°22'13""N";"27°11'49""E";31.291</t>
  </si>
  <si>
    <t xml:space="preserve"> Tınaztepe Yerleşkesi 207AA</t>
  </si>
  <si>
    <t>10;DEU;Dokuz Eylül Üniversitesi;Devlet;"38°23'06""N";"27°11'13""E";67.600</t>
  </si>
  <si>
    <t>11;DEU;Dokuz Eylül Üniversitesi;Devlet;"38°23'35""N";"27°05'48""E";28.113</t>
  </si>
  <si>
    <t xml:space="preserve"> 108/2. Sk. No:20</t>
  </si>
  <si>
    <t>12;DEU;Dokuz Eylül Üniversitesi;Devlet;"38°21'59""N ";"27°12'04""E";8.832</t>
  </si>
  <si>
    <t xml:space="preserve"> Doğuş Cd.</t>
  </si>
  <si>
    <t>13;DEU;Dokuz Eylül Üniversitesi;Devlet;"38°22'06""N";"27°12'41""E";16.113</t>
  </si>
  <si>
    <t xml:space="preserve"> Doğuş Cd. Tınaztepe Kampüsü No:209</t>
  </si>
  <si>
    <t>14;DEU;Dokuz Eylül Üniversitesi;Devlet;"38°22'01""N";"27°12'52""E";75.536</t>
  </si>
  <si>
    <t xml:space="preserve"> DEÜ Kaynaklar Yerleşkesi</t>
  </si>
  <si>
    <t>15;DEU;Dokuz Eylül Üniversitesi;Devlet;"38°23'35""N";"27°01'52""E";11.216</t>
  </si>
  <si>
    <t>16;DEU;Dokuz Eylül Üniversitesi;Devlet;"38°23'18""N";"27°01'50""E";78.606</t>
  </si>
  <si>
    <t>17;DEU;Dokuz Eylül Üniversitesi;Devlet;"38°22'54""N";"27°13'23""E";6.981</t>
  </si>
  <si>
    <t xml:space="preserve"> 35395 Buca/İzmir</t>
  </si>
  <si>
    <t>18;DEU;Dokuz Eylül Üniversitesi;Devlet;"38°13'47""N";"28°12'18""E";1.949</t>
  </si>
  <si>
    <t xml:space="preserve"> Cami Sk. No:3</t>
  </si>
  <si>
    <t>19;DEU;Dokuz Eylül Üniversitesi;Devlet;"38°22'18""N";"27°11'56""E";3.689</t>
  </si>
  <si>
    <t>20;DEU;Dokuz Eylül Üniversitesi;Devlet;"38°24'32""N";"27°02'37""E";27.666</t>
  </si>
  <si>
    <t>21;DEU;Dokuz Eylül Üniversitesi;Devlet;"38°23'41""N";" 27°05'48""E";1.429</t>
  </si>
  <si>
    <t>22;DEU;Dokuz Eylül Üniversitesi;Devlet;"38°23'12""N";"27°10'10""E";459</t>
  </si>
  <si>
    <t>23;DEU;Dokuz Eylül Üniversitesi;Devlet;"38°22'15""N";"27°12'14""E";1.908</t>
  </si>
  <si>
    <t>24;DEU;Dokuz Eylül Üniversitesi;Devlet;"38°21'55""N";"27°12'13""E";1.514</t>
  </si>
  <si>
    <t>25;DEU;Dokuz Eylül Üniversitesi;Devlet;"38°23'38""N";"27°01'50""E";7.184</t>
  </si>
  <si>
    <t>26;DEU;Dokuz Eylül Üniversitesi;Devlet;"38°23'39""N";"27°02'20""E";2.626</t>
  </si>
  <si>
    <t xml:space="preserve"> Dokuz Eylül Ünv. Hst. No:56/13</t>
  </si>
  <si>
    <t>27;DEU;Dokuz Eylül Üniversitesi;Devlet;"38°23'39""N";"27°01'55""E";3.424</t>
  </si>
  <si>
    <t>28;DEU;Dokuz Eylül Üniversitesi;Devlet;"38°22'06""N";"27°12'07""E";4.472</t>
  </si>
  <si>
    <t>29;DEU;Dokuz Eylül Üniversitesi;Devlet;"38°21'58""N";"27°12'16""E";2.215</t>
  </si>
  <si>
    <t>30;DEU;Dokuz Eylül Üniversitesi;Devlet;"38°22'54""N";"27°13'23""E";6.981</t>
  </si>
  <si>
    <t>31;DEU;Dokuz Eylül Üniversitesi;Devlet;"38°22'14""N";"27°12'01""E";21.205</t>
  </si>
  <si>
    <t>32;DEU;Dokuz Eylül Üniversitesi;Devlet;"38°22'19""N";"27°11'50""E";7.733</t>
  </si>
  <si>
    <t>33;DEU;Dokuz Eylül Üniversitesi;Devlet;"39°06'28""N";"27°11'44""E";79.233</t>
  </si>
  <si>
    <t>34;DEU;Dokuz Eylül Üniversitesi;Devlet;"37°56'50""N";"27°23'02""E";7.049</t>
  </si>
  <si>
    <t xml:space="preserve"> 35920 Selçuk/İzmir</t>
  </si>
  <si>
    <t>35;DEU;Dokuz Eylül Üniversitesi;Devlet;"38°23'17""N";"27°10'00""E";946</t>
  </si>
  <si>
    <t>36;DEU;Dokuz Eylül Üniversitesi;Devlet;"38°23'42""N";"27°01'53""E";7.840</t>
  </si>
  <si>
    <t>37;DEU;Dokuz Eylül Üniversitesi;Devlet;"38°10'52""N";"27°22'10""E";76.023</t>
  </si>
  <si>
    <t>38;YÜ;Yaşar Üniversitesi;Vakıf;"38° 27´ 17"" N";"27° 12´ 08"" E";5.462</t>
  </si>
  <si>
    <t xml:space="preserve"> Üniversite Caddesi Ağaçlı Yol No: 37-39</t>
  </si>
  <si>
    <t xml:space="preserve"> 35100 Bornova/İzmir</t>
  </si>
  <si>
    <t>39;YÜ;Yaşar Üniversitesi;Vakıf;"38° 27´ 17"" N";"27° 12´ 08"" E";5.462</t>
  </si>
  <si>
    <t>40;YÜ;Yaşar Üniversitesi;Vakıf;"38° 27´ 17"" N";"27° 12´ 08"" E";5.462</t>
  </si>
  <si>
    <t>41;YÜ;Yaşar Üniversitesi;Vakıf;"38° 27´ 17"" N";"27° 12´ 08"" E";5.462</t>
  </si>
  <si>
    <t>42;YÜ;Yaşar Üniversitesi;Vakıf;"38° 27´ 19"" N";"27° 12´ 19"" E";5.462</t>
  </si>
  <si>
    <t xml:space="preserve"> İşletme Fakültesi</t>
  </si>
  <si>
    <t>43;YÜ;Yaşar Üniversitesi;Vakıf;"38° 27´ 16"" N";"27° 12´ 04"" E";5.462</t>
  </si>
  <si>
    <t xml:space="preserve"> Üniversite Cd. No:39</t>
  </si>
  <si>
    <t>44;YÜ;Yaşar Üniversitesi;Vakıf;"38° 27´ 17"" N";"27° 12´ 08"" E";5.462</t>
  </si>
  <si>
    <t>45;YÜ;Yaşar Üniversitesi;Vakıf;"38° 27´ 17"" N";"27° 12´ 06"" E";824</t>
  </si>
  <si>
    <t>46;YÜ;Yaşar Üniversitesi;Vakıf;"38° 27´ 17"" N";"27° 12´ 08"" E";5.462</t>
  </si>
  <si>
    <t>47;YÜ;Yaşar Üniversitesi;Vakıf;"38° 27´ 17"" N";"27° 12´ 08"" E";5.462</t>
  </si>
  <si>
    <t>48;YÜ;Yaşar Üniversitesi;Vakıf;"38° 27´ 17"" N";"27° 12´ 08"" E";5.462</t>
  </si>
  <si>
    <t>49;YÜ;Yaşar Üniversitesi;Vakıf;"38° 27´ 17"" N";"27° 12´ 08"" E";5.462</t>
  </si>
  <si>
    <t>50;YÜ;Yaşar Üniversitesi;Vakıf;"38° 27´ 17"" N";"27° 12´ 08"" E";5.462</t>
  </si>
  <si>
    <t>51;YÜ;Yaşar Üniversitesi;Vakıf;"38° 27´ 17"" N";"27° 12´ 08"" E";5.462</t>
  </si>
  <si>
    <t>52;YÜ;Yaşar Üniversitesi;Vakıf;"38° 27´ 15"" N";"27° 12´ 07"" E";5.462</t>
  </si>
  <si>
    <t xml:space="preserve"> 35100 Bornova</t>
  </si>
  <si>
    <t>53;YÜ;Yaşar Üniversitesi;Vakıf;"38° 27´ 18"" N";"27° 12´ 08"" E";967</t>
  </si>
  <si>
    <t xml:space="preserve"> Üniversite Cd. No:31</t>
  </si>
  <si>
    <t>54;YÜ;Yaşar Üniversitesi;Vakıf;"38° 27´ 15"" N";"27° 12´ 02"" E";5.462</t>
  </si>
  <si>
    <t>55;SBÜ;Sağlık Bilimleri Üniversitesi;Devlet;"38° 27´ 12"" N";"27° 12´ 13"" E";1.617</t>
  </si>
  <si>
    <t>56;EÜ;Ege Üniversitesi;Devlet;"38°27'21""N ";"27°13'30""E";20.622</t>
  </si>
  <si>
    <t>57;EÜ;Ege Üniversitesi;Devlet;"38°27'28""N";"27°13'37""E";1.536</t>
  </si>
  <si>
    <t>58;EÜ;Ege Üniversitesi;Devlet;"38°27'27""N";"27°13'34""E";7.603</t>
  </si>
  <si>
    <t>59;EÜ;Ege Üniversitesi;Devlet;"38°27'33""N";"27°13'20""E";3.273</t>
  </si>
  <si>
    <t>60;EÜ;Ege Üniversitesi;Devlet;"38°27'29""N";"27°13'50""E";85.537</t>
  </si>
  <si>
    <t xml:space="preserve"> 35040 Bornova/İzmir</t>
  </si>
  <si>
    <t>61;EÜ;Ege Üniversitesi;Devlet;"38°27'45""N";"27°13'23""E";1.989</t>
  </si>
  <si>
    <t>62;EÜ;Ege Üniversitesi;Devlet;"38°27'16""N";"27°12'58""E";11.324</t>
  </si>
  <si>
    <t>63;EÜ;Ege Üniversitesi;Devlet;"38°27'28""N";"27°12'53""E";509</t>
  </si>
  <si>
    <t>64;EÜ;Ege Üniversitesi;Devlet;"38°27'25""N";"27°13'31""E";4.100</t>
  </si>
  <si>
    <t xml:space="preserve"> İzmir</t>
  </si>
  <si>
    <t>65;EÜ;Ege Üniversitesi;Devlet;"38°27'28""N";"27°12'55""E";481</t>
  </si>
  <si>
    <t>66;EÜ;Ege Üniversitesi;Devlet;"38°27'10""N";"27°13'48""E";647.055</t>
  </si>
  <si>
    <t xml:space="preserve"> Bornova - İZMİR</t>
  </si>
  <si>
    <t>67;EÜ;Ege Üniversitesi;Devlet;"38°28'23""N";"27°06'24""E";7.441</t>
  </si>
  <si>
    <t xml:space="preserve"> Karşıyaka İzmir</t>
  </si>
  <si>
    <t>68;EÜ;Ege Üniversitesi;Devlet;"38°27'17""N";"27°13'27""E";4.249</t>
  </si>
  <si>
    <t xml:space="preserve"> 35100 Bornova İZMİR</t>
  </si>
  <si>
    <t xml:space="preserve"> TÜRKİYE</t>
  </si>
  <si>
    <t>69;EÜ;Ege Üniversitesi;Devlet;"38°27'25""N";"27°12'41""E";238.535</t>
  </si>
  <si>
    <t>70;EÜ;Ege Üniversitesi;Devlet;"38°21'24""N";"26°18'18""E";64.087</t>
  </si>
  <si>
    <t>71;EÜ;Ege Üniversitesi;Devlet;"38°27'16""N";"27°13'33""E";45.468</t>
  </si>
  <si>
    <t>72;EÜ;Ege Üniversitesi;Devlet;"38°47'32""N";" 26°58'00""E";33.981</t>
  </si>
  <si>
    <t>73;EÜ;Ege Üniversitesi;Devlet;"38°27'25""N";"27°12'48""E";1.377</t>
  </si>
  <si>
    <t>74;EÜ;Ege Üniversitesi;Devlet;"38°12'09""N";"27°40'21""E";2.356</t>
  </si>
  <si>
    <t>75;EÜ;Ege Üniversitesi;Devlet;"39°06'04""N";"27°08'53""E";12.079</t>
  </si>
  <si>
    <t>76;EÜ;Ege Üniversitesi;Devlet;"38°27'04""N";"27°13'46""E";7.788</t>
  </si>
  <si>
    <t>77;EÜ;Ege Üniversitesi;Devlet;"38°27'08""N";" 27°14'05""E";2.425</t>
  </si>
  <si>
    <t>78;EÜ;Ege Üniversitesi;Devlet;"38°18'05""N";"27°10'01""E";6.170</t>
  </si>
  <si>
    <t>79;EÜ;Ege Üniversitesi;Devlet;"38°13'14""N ";"27°57'53""E";1.659</t>
  </si>
  <si>
    <t>80;EÜ;Ege Üniversitesi;Devlet;"38°05'24""N";"27°43'58""E";1.394</t>
  </si>
  <si>
    <t>81;EÜ;Ege Üniversitesi;Devlet;"38°21'49""N ";"26°46'14""E";314</t>
  </si>
  <si>
    <t>82;EÜ;Ege Üniversitesi;Devlet;"38°21'24""N ";"26°18'18""E";68.332</t>
  </si>
  <si>
    <t>83;EÜ;Ege Üniversitesi;Devlet;"38°27'56""N ";"27°12'29""E";429</t>
  </si>
  <si>
    <t>84;EÜ;Ege Üniversitesi;Devlet;"38°27'05""N ";"27°12'30""E";4.619</t>
  </si>
  <si>
    <t xml:space="preserve"> Ege Ünv. Ögrenci Köyü İç Yol</t>
  </si>
  <si>
    <t>85;EÜ;Ege Üniversitesi;Devlet;"38°27'11""N ";"27°12'43""E";5.479</t>
  </si>
  <si>
    <t>86;EÜ;Ege Üniversitesi;Devlet;"38°27'25""N ";"27°13'09""E";3.911</t>
  </si>
  <si>
    <t>87;EÜ;Ege Üniversitesi;Devlet;"38°27'32""N ";"27°13'19""E";3.273</t>
  </si>
  <si>
    <t>88;EÜ;Ege Üniversitesi;Devlet;"38°27'15""N ";"27°13'37""E";13.650</t>
  </si>
  <si>
    <t>89;EÜ;Ege Üniversitesi;Devlet;"38°27'50""N ";"27°14'21""E";44.273</t>
  </si>
  <si>
    <t xml:space="preserve"> Bornova</t>
  </si>
  <si>
    <t>90;EÜ;Ege Üniversitesi;Devlet;"38°27'26""N ";"27°12'46""E";1.753</t>
  </si>
  <si>
    <t xml:space="preserve"> Toksikoloji ve İlaç Bilimleri Enstitüsü</t>
  </si>
  <si>
    <t xml:space="preserve"> 35100 Bornova / İZMİR</t>
  </si>
  <si>
    <t>91;EÜ;Ege Üniversitesi;Devlet;"38°27'24""N ";"27°13'13""E";4.279</t>
  </si>
  <si>
    <t>92;EÜ;Ege Üniversitesi;Devlet;"38°28'24""N ";"27°06'23""E";7.441</t>
  </si>
  <si>
    <t xml:space="preserve"> 3. Kat Bornova/İZMİR</t>
  </si>
  <si>
    <t>93;EÜ;Ege Üniversitesi;Devlet;"38°27'27""N ";"27°13'10""E";1.306</t>
  </si>
  <si>
    <t>94;EÜ;Ege Üniversitesi;Devlet;"38°27'27""N ";"27°13'09""E";1.306</t>
  </si>
  <si>
    <t>95;EÜ;Ege Üniversitesi;Devlet;"38°27'26""N ";"27°12'51""E";3.946</t>
  </si>
  <si>
    <t xml:space="preserve"> Kazımdirik Mahallesi</t>
  </si>
  <si>
    <t>96;IKCU;İzmir Katip Çelebi Üniversitesi;Devlet;"38°29'23""N";"27°04'40""E";652</t>
  </si>
  <si>
    <t xml:space="preserve"> 6780. Sk. No: No:48</t>
  </si>
  <si>
    <t>97;IKCU;İzmir Katip Çelebi Üniversitesi;Devlet;"38°29'29""N";" 27°03'28""E";358</t>
  </si>
  <si>
    <t>98;IKCU;İzmir Katip Çelebi Üniversitesi;Devlet;"38°30'43""N";"27°01'46""E";10.239</t>
  </si>
  <si>
    <t xml:space="preserve"> Kat:1</t>
  </si>
  <si>
    <t>99;IKCU;İzmir Katip Çelebi Üniversitesi;Devlet;"38°29'28""N";"27°03'30""E";371</t>
  </si>
  <si>
    <t>100;IKCU;İzmir Katip Çelebi Üniversitesi;Devlet;"38°29'26""N";"27°04'38""E";603</t>
  </si>
  <si>
    <t>101;IKCU;İzmir Katip Çelebi Üniversitesi;Devlet;"38°30'39""N";"27°01'57""E";7.151</t>
  </si>
  <si>
    <t>102;IKCU;İzmir Katip Çelebi Üniversitesi;Devlet;"38°29'23""N";" 27°04'40""E";555</t>
  </si>
  <si>
    <t>103;IKCU;İzmir Katip Çelebi Üniversitesi;Devlet;"38°30'31""N";"27°01'56""E";3.926</t>
  </si>
  <si>
    <t>104;IKCU;İzmir Katip Çelebi Üniversitesi;Devlet;"38°29'23""N";" 27°04'44""E";646</t>
  </si>
  <si>
    <t>105;IKCU;İzmir Katip Çelebi Üniversitesi;Devlet;"38°29'21""N";"27°04'42""E";667</t>
  </si>
  <si>
    <t>106;IKCU;İzmir Katip Çelebi Üniversitesi;Devlet;"38°30'52""N";"27°01'55""E";1.008</t>
  </si>
  <si>
    <t>107;IKCU;İzmir Katip Çelebi Üniversitesi;Devlet;"38°30'46""N";"27°01'52""E";7.632</t>
  </si>
  <si>
    <t>108;IKCU;İzmir Katip Çelebi Üniversitesi;Devlet;"38°29'32""N";"27°03'28""E";365</t>
  </si>
  <si>
    <t xml:space="preserve"> 35620 Karşıyaka/İzmir</t>
  </si>
  <si>
    <t>109;IKCU;İzmir Katip Çelebi Üniversitesi;Devlet;"38°30'52""N";"27°01'55""E";2.604</t>
  </si>
  <si>
    <t>110;IKCU;İzmir Katip Çelebi Üniversitesi;Devlet;"38°29'32""N";"27°03'28""E";377</t>
  </si>
  <si>
    <t>111;IKCU;İzmir Katip Çelebi Üniversitesi;Devlet;"38°27'26""N";"27°12'53""E";645</t>
  </si>
  <si>
    <t>112;İZTÜ;İZMİR TINAZTEPE ÜNİVERSİTESİ;Vakıf;"38°24'17""N ";"27°11'56""E";12.554;Tıp Fakültesi;Aydoğdu</t>
  </si>
  <si>
    <t>113;İZTÜ;İZMİR TINAZTEPE ÜNİVERSİTESİ;Vakıf;"38°24'17""N ";"27°11'56""E";12.554;Diş Hekimliği Fakültesi;Aydoğdu</t>
  </si>
  <si>
    <t>114;İZTÜ;İZMİR TINAZTEPE ÜNİVERSİTESİ;Vakıf;"38°24'17""N ";"27°11'56""E";12.554;Sağlık Bilimleri Fakültesi;Aydoğdu</t>
  </si>
  <si>
    <t>115;İZTÜ;İZMİR TINAZTEPE ÜNİVERSİTESİ;Vakıf;"38°24'17""N ";"27°11'56""E";12.554;Sağlık Hizmetleri MYO;Aydoğdu</t>
  </si>
  <si>
    <t>116;İKMYO;İzmir Kavram Meslek Yüksekokulu;Vakıf;"38°25'24""N";"27°09'04""E";14.048</t>
  </si>
  <si>
    <t xml:space="preserve"> 35320 Konak/İzmir</t>
  </si>
  <si>
    <t>117;İKMYO;İzmir Kavram Meslek Yüksekokulu;Vakıf;"38°25'24""N";"27°09'04""E";14.048</t>
  </si>
  <si>
    <t>118;İKMYO;İzmir Kavram Meslek Yüksekokulu;Vakıf;"38°25'24""N";"27°09'04""E";14.048</t>
  </si>
  <si>
    <t>119;İKMYO;İzmir Kavram Meslek Yüksekokulu;Vakıf;"38°25'24""N";"27°09'04""E";14.048</t>
  </si>
  <si>
    <t>120;İKMYO;İzmir Kavram Meslek Yüksekokulu;Vakıf;"38°25'24""N";"27°09'04""E";14.048</t>
  </si>
  <si>
    <t>121;İKMYO;İzmir Kavram Meslek Yüksekokulu;Vakıf;"38°25'24""N";"27°09'04""E";14.048</t>
  </si>
  <si>
    <t>122;İKMYO;İzmir Kavram Meslek Yüksekokulu;Vakıf;"38°25'24""N";"27°09'04""E";14.048</t>
  </si>
  <si>
    <t>123;İKMYO;İzmir Kavram Meslek Yüksekokulu;Vakıf;"38°25'24""N";"27°09'04""E";14.048</t>
  </si>
  <si>
    <t>124;İKMYO;İzmir Kavram Meslek Yüksekokulu;Vakıf;"38°25'24""N";"27°09'04""E";14.048</t>
  </si>
  <si>
    <t>125;İKMYO;İzmir Kavram Meslek Yüksekokulu;Vakıf;"38°25'24""N";"27°09'04""E";14.048</t>
  </si>
  <si>
    <t>126;İKMYO;İzmir Kavram Meslek Yüksekokulu;Vakıf;"38°25'24""N";"27°09'04""E";14.048</t>
  </si>
  <si>
    <t>127;İKMYO;İzmir Kavram Meslek Yüksekokulu;Vakıf;"38°25'24""N";"27°09'04""E";14.048</t>
  </si>
  <si>
    <t>128;İKMYO;İzmir Kavram Meslek Yüksekokulu;Vakıf;"38°25'24""N";"27°09'04""E";14.048</t>
  </si>
  <si>
    <t>129;İKMYO;İzmir Kavram Meslek Yüksekokulu;Vakıf;"38°25'24""N";"27°09'04""E";14.048</t>
  </si>
  <si>
    <t>130;İKMYO;İzmir Kavram Meslek Yüksekokulu;Vakıf;"38°25'24""N";"27°09'04""E";14.048</t>
  </si>
  <si>
    <t>131;İKMYO;İzmir Kavram Meslek Yüksekokulu;Vakıf;"38°25'24""N";"27°09'04""E";14.048</t>
  </si>
  <si>
    <t>132;İKMYO;İzmir Kavram Meslek Yüksekokulu;Vakıf;"38°25'24""N";"27°09'04""E";14.048</t>
  </si>
  <si>
    <t>133;İKMYO;İzmir Kavram Meslek Yüksekokulu;Vakıf;"38°25'24""N";"27°09'04""E";14.048</t>
  </si>
  <si>
    <t>134;İKMYO;İzmir Kavram Meslek Yüksekokulu;Vakıf;"38°25'24""N";"27°09'04""E";14.048</t>
  </si>
  <si>
    <t>135;İKMYO;İzmir Kavram Meslek Yüksekokulu;Vakıf;"38°25'24""N";"27°09'04""E";14.048</t>
  </si>
  <si>
    <t>136;İKMYO;İzmir Kavram Meslek Yüksekokulu;Vakıf;"38°25'24""N";"27°09'04""E";14.048</t>
  </si>
  <si>
    <t>137;İKMYO;İzmir Kavram Meslek Yüksekokulu;Vakıf;"38°25'24""N";"27°09'04""E";14.048</t>
  </si>
  <si>
    <t>138;İKMYO;İzmir Kavram Meslek Yüksekokulu;Vakıf;"38°25'24""N";"27°09'04""E";14.048</t>
  </si>
  <si>
    <t>139;İKMYO;İzmir Kavram Meslek Yüksekokulu;Vakıf;"38°25'24""N";"27°09'04""E";14.048</t>
  </si>
  <si>
    <t>140;İKMYO;İzmir Kavram Meslek Yüksekokulu;Vakıf;"38°25'24""N";"27°09'04""E";14.048</t>
  </si>
  <si>
    <t>141;İKMYO;İzmir Kavram Meslek Yüksekokulu;Vakıf;"38°25'24""N";"27°09'04""E";14.048</t>
  </si>
  <si>
    <t>142;İKMYO;İzmir Kavram Meslek Yüksekokulu;Vakıf;"38°25'24""N";"27°09'04""E";14.048</t>
  </si>
  <si>
    <t>143;İKMYO;İzmir Kavram Meslek Yüksekokulu;Vakıf;"38°25'24""N";"27°09'04""E";14.048</t>
  </si>
  <si>
    <t>144;İKMYO;İzmir Kavram Meslek Yüksekokulu;Vakıf;"38°25'24""N";"27°09'04""E";14.048</t>
  </si>
  <si>
    <t>145;İKMYO;İzmir Kavram Meslek Yüksekokulu;Vakıf;"38°25'24""N";"27°09'04""E";14.048</t>
  </si>
  <si>
    <t>146;İKMYO;İzmir Kavram Meslek Yüksekokulu;Vakıf;"38°25'24""N";"27°09'04""E";14.048</t>
  </si>
  <si>
    <t>147;İKMYO;İzmir Kavram Meslek Yüksekokulu;Vakıf;"38°25'24""N";"27°09'04""E";14.048</t>
  </si>
  <si>
    <t>148;İKMYO;İzmir Kavram Meslek Yüksekokulu;Vakıf;"38°25'24""N";"27°09'04""E";14.048</t>
  </si>
  <si>
    <t>149;İKMYO;İzmir Kavram Meslek Yüksekokulu;Vakıf;"38°25'24""N";"27°09'04""E";14.048</t>
  </si>
  <si>
    <t>150;İYTE;İzmir Yüksek Teknoloji Enstitüsü;Devlet;"38° 18´ 54 ""N";"26° 38´ 16""E";1.702.121</t>
  </si>
  <si>
    <t xml:space="preserve"> 35433 Urla/İzmir</t>
  </si>
  <si>
    <t>151;İYTE;İzmir Yüksek Teknoloji Enstitüsü;Devlet;"38° 18´ 54 ""N";"26° 38´ 16""E";1.702.121</t>
  </si>
  <si>
    <t>152;İYTE;İzmir Yüksek Teknoloji Enstitüsü;Devlet;"38° 18´ 54 ""N";"26° 38´ 16""E";1.702.121</t>
  </si>
  <si>
    <t>153;İYTE;İzmir Yüksek Teknoloji Enstitüsü;Devlet;"38° 18´ 54 ""N";"26° 38´ 16""E";1.702.121</t>
  </si>
  <si>
    <t>154;THKU;Türk Hava Kurumu Üniversitesi;Vakıf;"37° 56´ 56""N";"27° 22´ 11""E";28.241</t>
  </si>
  <si>
    <t>155;THKU;Türk Hava Kurumu Üniversitesi;Vakıf;"37° 56´ 56""N";"27° 22´ 11""E";28.241</t>
  </si>
  <si>
    <t>156;THKU;Türk Hava Kurumu Üniversitesi;Vakıf;"37° 56´ 56""N";"27° 22´ 11""E";28.241</t>
  </si>
  <si>
    <t>157;THKU;Türk Hava Kurumu Üniversitesi;Vakıf;"37° 56´ 56""N";"27° 22´ 11""E";28.241</t>
  </si>
  <si>
    <t>158;THKU;Türk Hava Kurumu Üniversitesi;Vakıf;"37° 56´ 56""N";"27° 22´ 11""E";28.241</t>
  </si>
  <si>
    <t>159;İEÜ;İzmir Ekonomi Üniversitesi;Vakıf;38.38784;27.04449;260.665 m2;İşletme Fakültesi;Fevzi Çakmak</t>
  </si>
  <si>
    <t>160;İEÜ;İzmir Ekonomi Üniversitesi;Vakıf;38.38784;27.04449;260.665 m2;Mühendislik Fakültesi;Fevzi Çakmak</t>
  </si>
  <si>
    <t>161;İEÜ;İzmir Ekonomi Üniversitesi;Vakıf;38.38784;27.04449;260.665 m2;Fen Edebiyat Fakültesi;Fevzi Çakmak</t>
  </si>
  <si>
    <t>162;İEÜ;İzmir Ekonomi Üniversitesi;Vakıf;38.38935;27.04395;260.665 m2;Güzel Sanatlar ve Tasarım Fakültesi;Fevzi Çakmak</t>
  </si>
  <si>
    <t>163;İEÜ;İzmir Ekonomi Üniversitesi;Vakıf;38.38781;27.04462;260.665 m2;İletişim Fakültesi;Teleferik</t>
  </si>
  <si>
    <t>164;İEÜ;İzmir Ekonomi Üniversitesi;Vakıf;38.38784;27.04449;260.665 m2;Hukuk Fakültesi;Fevzi Çakmak</t>
  </si>
  <si>
    <t>165;İEÜ;İzmir Ekonomi Üniversitesi;Vakıf;38.38784;27.04449;260.665 m2;Sağlık Bilimleri Fakültesi;Fevzi Çakmak</t>
  </si>
  <si>
    <t>166;İEÜ;İzmir Ekonomi Üniversitesi;Vakıf;38.38784;27.04449;260.665 m2;Tıp Fakültesi;Fevzi Çakmak</t>
  </si>
  <si>
    <t>167;İEÜ;İzmir Ekonomi Üniversitesi;Vakıf;38.38784;27.04449;260.665 m2;Uygulamalı Yönetim Bilimleri Yüksek Okulu;Fevzi Çakmak</t>
  </si>
  <si>
    <t>168;MSÜ;Milli Savunma Üniversitesi;Devlet;38.38124;26.92901;2.192.087 m2;Kara Harp Okulu Maltepe Yerleşkesi Komutanlığı;Maltepe</t>
  </si>
  <si>
    <t>169;İB;İzmir Bakırçay Üniversitesi;Devlet;"38°34'55""N";"26°57'49""E";71.728</t>
  </si>
  <si>
    <t xml:space="preserve"> Menemen</t>
  </si>
  <si>
    <t>170;İB;İzmir Bakırçay Üniversitesi;Devlet;"38°34'55""N";"26°57'49""E";71.728</t>
  </si>
  <si>
    <t>171;İB;İzmir Bakırçay Üniversitesi;Devlet;"38°34'55""N";"26°57'49""E";71.728</t>
  </si>
  <si>
    <t>172;İB;İzmir Bakırçay Üniversitesi;Devlet;"38°34'55""N";"26°57'49""E";71.728</t>
  </si>
  <si>
    <t>173;İB;İzmir Bakırçay Üniversitesi;Devlet;"38°34'55""N";"26°57'49""E";71.728</t>
  </si>
  <si>
    <t>174;İB;İzmir Bakırçay Üniversitesi;Devlet;"38°34'55""N";"26°57'49""E";71.728</t>
  </si>
  <si>
    <t>175;İB;İzmir Bakırçay Üniversitesi;Devlet;"38°34'55""N";"26°57'49""E";71.728</t>
  </si>
  <si>
    <t>176;İB;İzmir Bakırçay Üniversitesi;Devlet;"38°34'55""N";"26°57'49""E";71.728</t>
  </si>
  <si>
    <t>177;İB;İzmir Bakırçay Üniversitesi;Devlet;"38°34'55""N";"26°57'49""E";71.728</t>
  </si>
  <si>
    <t>178;İB;İzmir Bakırçay Üniversitesi;Devlet;"38°34'55""N";"26°57'49""E";71.728</t>
  </si>
  <si>
    <t>179;İB;İzmir Bakırçay Üniversitesi;Devlet;"38°34'55""N";"26°57'49""E";71.728</t>
  </si>
  <si>
    <t>180;İDÜ;İzmir Demokrasi Üniversitesi;Devlet;"38°23'48""N";"27°04'38""E";1.836</t>
  </si>
  <si>
    <t>181;İDÜ;İzmir Demokrasi Üniversitesi;Devlet;"38°23'36""N";"27°04'25""E";3.515</t>
  </si>
  <si>
    <t xml:space="preserve"> No:14 35140 Karabağlar/İZMİR</t>
  </si>
  <si>
    <t>182;İDÜ;İzmir Demokrasi Üniversitesi;Devlet;"38°23'36""N";"27°04'25""E";3.515</t>
  </si>
  <si>
    <t>183;İDÜ;İzmir Demokrasi Üniversitesi;Devlet;"38°23'36""N";"27°04'25""E";3.515</t>
  </si>
  <si>
    <t>184;İDÜ;İzmir Demokrasi Üniversitesi;Devlet;"38°23'36""N";"27°04'25""E";3.515</t>
  </si>
  <si>
    <t>185;İDÜ;İzmir Demokrasi Üniversitesi;Devlet;"38°23'36""N";"27°04'25""E";3.515</t>
  </si>
  <si>
    <t>186;İDÜ;İzmir Demokrasi Üniversitesi;Devlet;"38°23'36""N";"27°04'25""E";3.515</t>
  </si>
  <si>
    <t>187;İDÜ;İzmir Demokrasi Üniversitesi;Devlet;"38°23'36""N";"27°04'25""E";3.515</t>
  </si>
  <si>
    <t>188;İDÜ;İzmir Demokrasi Üniversitesi;Devlet;"38°23'48""N";"27°04'38""E";1.836</t>
  </si>
  <si>
    <t>189;İDÜ;İzmir Demokrasi Üniversitesi;Devlet;"38°23'48""N";"27°04'38""E";1.836</t>
  </si>
  <si>
    <t>190;İDÜ;İzmir Demokrasi Üniversitesi;Devlet;"38°23'36""N";"27°04'25""E";3.515</t>
  </si>
  <si>
    <t>191;İDÜ;İzmir Demokrasi Üniversitesi;Devlet;"38°23'36""N";"27°04'25""E";3.515</t>
  </si>
  <si>
    <t>192;İDÜ;İzmir Demokrasi Üniversitesi;Devlet;"38°23'36""N";"27°04'25""E";3.515</t>
  </si>
  <si>
    <t>193;İDÜ;İzmir Demokrasi Üniversitesi;Devlet;"38°20'52""N";"27°05'26""E";13.674</t>
  </si>
  <si>
    <t xml:space="preserve"> 35120 Karabağlar/İzmi</t>
  </si>
  <si>
    <t>194;İDÜ;İzmir Demokrasi Üniversitesi;Devlet;"38°23'36""N";"27°04'25""E";3.515</t>
  </si>
  <si>
    <t>195;İDÜ;İzmir Demokrasi Üniversitesi;Devlet;"38°23'36""N";"27°04'25""E";3.515</t>
  </si>
  <si>
    <t>UNIVERSITELERIN ACIK ADRESLERI</t>
  </si>
  <si>
    <t>BAGLI OLDUGU ANAKAMPUS ADI</t>
  </si>
  <si>
    <t>UNIVERSITELERIN MATEMATIKSEL KONUMU</t>
  </si>
  <si>
    <t xml:space="preserve"> 35380 Buca/İzmir</t>
  </si>
  <si>
    <t xml:space="preserve"> Doğuş Cd. NO:209 35390</t>
  </si>
  <si>
    <t xml:space="preserve"> 35140 Karabağlar/İzmir</t>
  </si>
  <si>
    <t xml:space="preserve"> 35160 Buca/İzmir</t>
  </si>
  <si>
    <t xml:space="preserve"> 35890 Kiraz/İzmir</t>
  </si>
  <si>
    <t xml:space="preserve"> Sanayi Cd. 10C</t>
  </si>
  <si>
    <t xml:space="preserve"> Türkiye</t>
  </si>
  <si>
    <t xml:space="preserve"> Bornova Metro İstasyonu Karşısı</t>
  </si>
  <si>
    <t xml:space="preserve"> 35640 Çiğli/İzmir</t>
  </si>
  <si>
    <t>UNIVERSITE ADI</t>
  </si>
  <si>
    <t>00 m²;Eğitim Fakültesi;Vali Rahmi Bey</t>
  </si>
  <si>
    <t>82 m²;Denizcilik Fakültesi;Kuruçeşme</t>
  </si>
  <si>
    <t>34 m²;Diş Hekimliği Fakültesi;İnciraltı</t>
  </si>
  <si>
    <t>51 m²;Edebiyat Fakültesi;Dokuz Eylül Üniversitesi Edebiyat Fakültesi Adatepe Mahallesi Ulusal Adres Kodu: 1297984856</t>
  </si>
  <si>
    <t>2 m²;Fen Fakültesi;Kuruçeşme</t>
  </si>
  <si>
    <t>57 m²;Fizik Tedavi ve Rehablitasyon Fakültesi;Dokuz Eylül Üniversite Fizik Tedavi ve Rehabilitasyon Yüksek Okulu</t>
  </si>
  <si>
    <t>16 m²;Güzel Sanatlar Fakültesi;Dokuz Eylül Üniversitesi Güzel Sanatlar Fakültesi</t>
  </si>
  <si>
    <t>78 m²;Hemşirelik Fakültesi;DEÜ Hemşirelik Fakültesi</t>
  </si>
  <si>
    <t>49 m²;Hukuk Fakültesi;Kuruçeşme</t>
  </si>
  <si>
    <t>91 m²;İktisadi ve İdari Bilimler Fakültesi;Adatepe</t>
  </si>
  <si>
    <t>55 m²;İlahiyat Fakültesi;Adnan Süvari</t>
  </si>
  <si>
    <t>46 m²;İşletme Fakültesi;Dokuz Eylül Üniversitesi İşletme Fakültesi</t>
  </si>
  <si>
    <t>57 m²;Mimarlık Fakültesi;Kuruçeşme</t>
  </si>
  <si>
    <t>33 m²;Mühendislik Fakültesi;Kuruçeşme</t>
  </si>
  <si>
    <t>31 m²;Sağlık Bilimleri Fakültesi; Dokuz Eylül Üniversitesi Sağlık Bilimleri Fakültesi İnciraltı 35330 Balçova/İZMİR</t>
  </si>
  <si>
    <t>12 m²;Tıp Fakültesi;İnciraltı</t>
  </si>
  <si>
    <t>56 m²;Turizm Fakültesi;Zafer</t>
  </si>
  <si>
    <t>00 m²;Veteriner Fakültesi;Cumhuriyet</t>
  </si>
  <si>
    <t>41 m²;Atatürk İlkeleri ve İnkilap Tarihi Enstitüsü;Kuruçeşme Mahallesi</t>
  </si>
  <si>
    <t>00 m²;Deniz Bilimleri ve Teknolojisi Enstitüsü;Bahçelerarası</t>
  </si>
  <si>
    <t>83 m²;Din Bilimleri Araştırma Enstitüsü;Adnan Süvari Mah. 108/2 Sok. No:20 35140 Karabağlar / İZMİR</t>
  </si>
  <si>
    <t>45 m²;Eğitim Bilimleri Enstitüsü;Uğur Mumcu Cad. 135 Sokak No:5 35380 Buca/İzmir</t>
  </si>
  <si>
    <t>52 m²;Fen Bilimleri Enstitüsü;Adatepe Mah. Doğuş Cad. No:207AD 35390</t>
  </si>
  <si>
    <t>84 m²;Güzel Sanatlar Enstitüsü;DEÜ Kaynaklar Yerleşkesi</t>
  </si>
  <si>
    <t>19 m²;İzmir Uluslararası Biyotıp ve Genom Enstitüsü;Dokuz Eylül Üniversitesi İnciraltı Yerleşkesi</t>
  </si>
  <si>
    <t>57 m²;Onkoloji Enstitüsü;Muzaffer M. Kayhan Onkoloji Hastanesi</t>
  </si>
  <si>
    <t>95 m²;Sağlık Bilimleri Enstitüsü;Dokuz Eylül Üniversitesi Sağlık Bilimleri Enstitüsü</t>
  </si>
  <si>
    <t>69 m²;Sosyal Bilimler Enstitüsü;Kuruçeşme Mah.</t>
  </si>
  <si>
    <t>29 m²;Devlet Konservatuvarı;Dokuz Eylül Üniversitesi Devlet Konservatuvarı / Buca</t>
  </si>
  <si>
    <t>56 m²;Uygulamalı Bilimler Yüksekokulu;Uygulamalı Bilimler Yüksekokulu</t>
  </si>
  <si>
    <t>12 m²;Yabancı Diller Yüksekokulu;Adatepe Mah. Doğuş Cad. No: 207-AB</t>
  </si>
  <si>
    <t>63 m²;Adalet Meslek Yüksekokulu;Kuruçeşme Mah.</t>
  </si>
  <si>
    <t>13 m²;Bergama Meslek Yüksekokulu;Adnan Saygun Cd.</t>
  </si>
  <si>
    <t>9 m²;Efes Meslek Yüksekokulu;4103. Sk. No:2</t>
  </si>
  <si>
    <t>38 m²;İzmir Meslek Yüksekokulu;Uğur Mumcu Cad. 135 Sokak 35360 Buca/İzmir</t>
  </si>
  <si>
    <t>99 m²;Sağlık Hizmetleri Meslek Yüksekokulu;Dokuz Eylül Ünv. Hst.</t>
  </si>
  <si>
    <t>98 m²;Torbalı Meslek Yüksekokulu;Yedi Eylül</t>
  </si>
  <si>
    <t>47 m²;Fen-Edebiyat Fakültesi;Kazımdirik Mahallesi</t>
  </si>
  <si>
    <t>47 m²;İktisadi ve İdari Bilimler Fakültesi;Kazımdirik Mahallesi</t>
  </si>
  <si>
    <t>47 m²;İletişim Fakültesi;Kazımdirik Mahallesi</t>
  </si>
  <si>
    <t>47 m²;İnsan ve Toplum Bilimleri Fakültesi;Kazımdirik Mahallesi</t>
  </si>
  <si>
    <t>47 m²;İşletme Fakültesi;Kazımdirik Mh</t>
  </si>
  <si>
    <t>47 m²;Hukuk Fakültesi;Kazımdirik</t>
  </si>
  <si>
    <t>47 m²;Sanat ve Tasarım Fakültesi;Kazımdirik Mahallesi</t>
  </si>
  <si>
    <t>02 m²;Mühendislik Fakültesi;Kazımdirik</t>
  </si>
  <si>
    <t>47 m²;Mimarlık Fakültesi;Kazımdirik Mahallesi</t>
  </si>
  <si>
    <t>47 m²;Tarım Bilimleri ve Teknolojileri Fakültesi;Kazımdirik Mahallesi</t>
  </si>
  <si>
    <t>47 m²;Uygulamalı Bilimler Yüksekokulu;Kazımdirik Mahallesi</t>
  </si>
  <si>
    <t>47 m²;Meslek Yüksekokulu;Kazımdirik Mahallesi</t>
  </si>
  <si>
    <t>47 m²;Adalet Meslek Yüksekokulu;Kazımdirik Mahallesi</t>
  </si>
  <si>
    <t>47 m²;Yabancı Diller Yüksekokulu;Kazımdirik Mahallesi</t>
  </si>
  <si>
    <t>47 m²;Mezunlar Ofisi;Yaşar Üniversitesi Mezunlar Ofisi</t>
  </si>
  <si>
    <t>39 m²;Konferans Salonu;Kazımdirik</t>
  </si>
  <si>
    <t>47 m²;Açık ve Uzaktan Öğrenme Merkezi;Kazımdirik</t>
  </si>
  <si>
    <t>94 m²;İzmir Tıp Fakültesi;Kazımdirik</t>
  </si>
  <si>
    <t>24 m²;Diş Hekimliği Fakültesi;Erzene Mah. Ankara Cad. No:172/109 35040 BORNOVA/İZMİR</t>
  </si>
  <si>
    <t>16 m²;Eczacılık Fakültesi;Erzene Mah. Ankara Cad. No:172/98 35040 BORNOVA / İZMİR</t>
  </si>
  <si>
    <t>18 m²;Edebiyat Fakültesi; Ege Üniversitesi Edebiyat Fakültesi Bornova / İZMİR</t>
  </si>
  <si>
    <t>13 m²;Eğitim Fakültesi; Ege Üniversitesi Eğitim Fakültesi Bornova Kampüsü İzmir</t>
  </si>
  <si>
    <t>3 m²;Fen Fakültesi; Erzene Mh.</t>
  </si>
  <si>
    <t>53 m²;GSTM Fakültesi ;Ege Üniversitesi Rektörlüğü 50. Yıl Köşkü Gençlik Caddesi No:12 35040 Bornova-İZMİR</t>
  </si>
  <si>
    <t>22 m²;Hemşirelik Fakültesi;Ege Üniversitesi Hemşirelik Fakültesi Bornova/İZMİR</t>
  </si>
  <si>
    <t>85 m²;İktisadi Ve İdari Bilimler Fakültesi;Üniversite Cad. 9/27 35040 Bornova/İZMİR</t>
  </si>
  <si>
    <t>74 m²;İletişim Fakültesi;Ege Üniversitesi İletişim Fakültesi</t>
  </si>
  <si>
    <t>63 m²;İlahiyat Fakültesi;Ege Üniversitesi Birgivi İlahiyat Fakültesi 35100 Bornova/İZMiR</t>
  </si>
  <si>
    <t>11 m²;Mühendislik Fakültesi;Ege Üniversitesi Mühendislik Fakültesi Dekanlığı</t>
  </si>
  <si>
    <t>91 m²;Sağlık Bilimleri Fakültesi;Ege Üniversitesi Sağlık Bilimleri Fakültesi Suat Cemile Balcioğlu Yerleşkesi Anadolu Caddesi No. 346 İmbatlı mahallesi</t>
  </si>
  <si>
    <t>89 m²;Su Ürünleri Fakültesi;E.Ü. Su Ürünleri Fakültesi</t>
  </si>
  <si>
    <t>46 m²;Tıp Fakültesi;Ege Üniversitesi Tıp Fakültesi</t>
  </si>
  <si>
    <t>72 m²;Turizm Fakültesi;Ege Üniversitesi Çeşme Turizm Fakültesi 35945 Dalyan/Çeşme/İZMİR</t>
  </si>
  <si>
    <t>48 m²;Ziraat Fakültesi;EGE ÜNİVERSİTESİ ZİRAAT FAKÜLTESİ 35100 BORNOVA - İZMİR</t>
  </si>
  <si>
    <t>87 m²;Aliağa Meslek Yüksekokulu;Siteler Mah. İnönü Bulvarı No:3 Aliağa/İZMİR</t>
  </si>
  <si>
    <t>24 m²;Atatürk Sağlık Hizmetleri Meslek Yüksekokulu;Ege Üniversitesi Rektörlüğü Gençlik Caddesi No : 12 35040 Bornova - İZMİR</t>
  </si>
  <si>
    <t>34 m²;Bayındır Meslek Yüksekokulu;Fatih Mahallesi Cin Kulesi Mevki Bayındır/İZMİR</t>
  </si>
  <si>
    <t>22 m²;Bergama Meslek Yüksekokulu;Bahçelievler mah 10. Sok</t>
  </si>
  <si>
    <t>8 m²;Ege Meslek Yüksekokulu;Ege Üniversitesi Ege Meslek Yüksekokulu Müdürlüğü Ege Üniversitesi Kampüsü No172/82 35100 Bornova-İZMİR</t>
  </si>
  <si>
    <t>29 m²;Emel Akın Meslek Yüksekokulu;T.C. Ege Üniversitesi</t>
  </si>
  <si>
    <t>27 m²;Havacılık Meslek Yüksekokulu;Fatih Mahallesi 1099 Sokak No: 114 Sarnıç - Gaziemir / İZMİR</t>
  </si>
  <si>
    <t>78 m²;Ödemiş Meslek Yüksekokulu;Ege Üniversitesi Ödemiş Meslek Yüksekokulu Üç Eylül Mah. Fakülte Cad. No:22 35750 Ödemiş / İZMİR</t>
  </si>
  <si>
    <t>19 m²;Tire Kutsan Meslek Yüksekokulu;Tire Kutsan Meslek Yüksekokulu</t>
  </si>
  <si>
    <t>3 m²;Urla Denizcilik Meslek Yüksekokulu;Ege Üniversitesi Urla Denizcilik Meslek Yüksekokulu 35430 İskele Mah. İskele Cad. No: 37 Urla İzmir TÜRKİYE</t>
  </si>
  <si>
    <t>51 m²;Çeşme Turizm Fakültesi;Ege Üniversitesi Çeşme Turizm Fakültesi 35945 Dalyan/Çeşme/İZMİR</t>
  </si>
  <si>
    <t>31 m²;Devlet Türk Musikisi Konservatuvarı;Ege Üniversitesi Devlet Türk Musikisi Konservatuvarı Müdürlüğü Erzene Mahallesi Ankara Caddesi No: 172/137 Bornova - İZMİR</t>
  </si>
  <si>
    <t>39 m²;İzmir Atatürk Sağlık Yüksekokulu;Kazımdirik</t>
  </si>
  <si>
    <t>99 m²;Moda ve Tasarım Yüksekokulu;Ege Üniversitesi Hastane Kampüsü (Öğrenci Köyü yanı)</t>
  </si>
  <si>
    <t>25 m²;Yabancı Diller Yüksekokulu;Yabancı Diller Yüksekokulu / Ege Üniversitesi Kampüsü / Bornova – İZMİR / TÜRKİYE</t>
  </si>
  <si>
    <t>13 m²;Eğitim Bilimleri Enstitüsü;E.Ü.Kampusü Eğitim Bilimleri Enstitüsü Eğitim Fakültesi Binası 3. kat</t>
  </si>
  <si>
    <t>09 m²;Fen Bilimleri Enstitüsü;Ziraat Fakültesi Prof. Dr. Necdet BUDAK Bloğu Kat:3 Bornova - İzmir</t>
  </si>
  <si>
    <t>25 m²;Güneş Enerjisi Enstitüsü;Ege Üniversitesi Güneş Enerjisi Enstitüsü</t>
  </si>
  <si>
    <t>6 m²;Madde Bağımlılığı</t>
  </si>
  <si>
    <t>85 m²;Nükleer Bilimler Enstitüsü;Ege Üniversitesi</t>
  </si>
  <si>
    <t>91 m²;Sağlık Bilimleri Enstitüsü;Ege Üniversitesi Kampüs</t>
  </si>
  <si>
    <t>5 m²;Sosyal Bilimler Enstitüsü;Ege Üniversitesi Sosyal Bilimler Enstitüsü 35100 Merkez Kampüs Bornova-İzmir</t>
  </si>
  <si>
    <t>5 m²;Türk Dünyası Araştırmaları Enstitüsü;Ege Üniversitesi Türk Dünyası Araştırmaları Enstitüsü 35100 BORNOVA / İZMİR</t>
  </si>
  <si>
    <t>87 m²;Uluslararası Bilgisayar Enstitüsü;Ege Üniversitesi</t>
  </si>
  <si>
    <t>9 m²;Diş Hekimliği Fakültesi;Aydınlıkevler</t>
  </si>
  <si>
    <t>3 m²;Gemi İnşaatı ve Denizcilik Fakültesi;Aydınlıkevler</t>
  </si>
  <si>
    <t>74 m²;Mühendislik ve Mimarlık Fakültesi;Çiğli Ana Yerleşkesi</t>
  </si>
  <si>
    <t>77 m²;Orman Fakültesi;İzmir Katip Çelebi Üniversitesi Orman Fakültesi Çiğli Ana Yerleşke (Merkezi Ofisler 1) Balatçık Mahallesi Havaalanı Şosesi No:33/2 Balatçık 35620 Çiğli / İZMİR</t>
  </si>
  <si>
    <t>56 m²;Sağlık Bilimleri Fakültesi;İzmir Katip Çelebi Üniversitesi Sağlık Bilimleri Fakültesi Çiğli Ana Yerleşke Merkezi Ofisler 1 Kat: 2 (Balatçık Mahallesi Havaalanı Şosesi No:33/2 Balatçık) 35620 Çiğli İZMİR</t>
  </si>
  <si>
    <t>49 m²;İktisadi ve İdari Bilimler Fakültesi;Balatçık Mahallesi Havaalanı Şosesi No:33/2 Merkezi Ofisler II Kat 2 Balatçık 35620 Çiğli İZMİR</t>
  </si>
  <si>
    <t>12 m²;Turizm Fakültesi;İzmir Katip Çelebi Üniversitesi Turizm Fakültesi Çiğli Ana Yerleşke Merkezi Ofisler: 2 Kat: 2 (Balatçık Mahallesi Havaalanı Şosesi No:33/2 Balatçık) 35620 Çiğli İZMİR</t>
  </si>
  <si>
    <t>6 m²;Su Ürünleri Fakültesi;Aydınlıkevler</t>
  </si>
  <si>
    <t>42 m²;Tıp Fakültesi;Aydınlıkevler</t>
  </si>
  <si>
    <t>45 m²;Eczacılık Fakültesi;Aydınlıkevler</t>
  </si>
  <si>
    <t>02 m²;Sosyal ve Beşeri Bilimler Fakültesi;Aydınlıkevler</t>
  </si>
  <si>
    <t>71 m²;İlahiyat Fakültesi;Şehitler Cd. 33/4</t>
  </si>
  <si>
    <t>24 m²;Sanat ve Tasarım Fakültesi;Balatçık Mah</t>
  </si>
  <si>
    <t>15 m²;Hukuk Fakültesi;Balatçık Mahallesi Havaalanı Şosesi Caddesi No:33/2 Merkezi Ofisler-1 Kat:2</t>
  </si>
  <si>
    <t>13 m²;Çelebi Meslek Yüksekokulu;Balatçık Mah</t>
  </si>
  <si>
    <t>64 m²;Sağlık Hizmetleri Yüksekokulu;Balatçık Mahallesi Havaalanı Şosesi No:33/2 Balatçık 35620 Çiğli İZMİR</t>
  </si>
  <si>
    <t xml:space="preserve"> 1267/1. Sk. No:4</t>
  </si>
  <si>
    <t>00;Adalet;Oğuzlar</t>
  </si>
  <si>
    <t>00;Ağız Ve Diş Sağlığı;Oğuzlar</t>
  </si>
  <si>
    <t>00;Ameliyathane Hizmetleri;Oğuzlar</t>
  </si>
  <si>
    <t>00;Anestezi;Oğuzlar</t>
  </si>
  <si>
    <t>00;Aşçılık;Oğuzlar</t>
  </si>
  <si>
    <t>00;Bankacılık ve Sigortacılık;Oğuzlar</t>
  </si>
  <si>
    <t>00;Bilgisayar Programcılığı;Oğuzlar</t>
  </si>
  <si>
    <t>00;Çevre Sağlığı;Oğuzlar</t>
  </si>
  <si>
    <t>00;Çocuk Gelişimi;Oğuzlar</t>
  </si>
  <si>
    <t>00;Dış Ticaret;Oğuzlar</t>
  </si>
  <si>
    <t>00;Diyaliz;Oğuzlar</t>
  </si>
  <si>
    <t>00;Fizyoterapi;Oğuzlar</t>
  </si>
  <si>
    <t>00;Fotoğrafçılık ve Kameramanlık;Oğuzlar</t>
  </si>
  <si>
    <t>00;Grafik Tasarımı;Oğuzlar</t>
  </si>
  <si>
    <t>00;Halkla İlişkiler ve Tanıtım;Oğuzlar</t>
  </si>
  <si>
    <t>00;İç Mekan Tasarımı;Oğuzlar</t>
  </si>
  <si>
    <t>00;İlk ve Acil Yardım;Oğuzlar</t>
  </si>
  <si>
    <t>00;İnsan Kaynakları Yönetimi;Oğuzlar</t>
  </si>
  <si>
    <t>00;İnşaat Teknolojisi;Oğuzlar</t>
  </si>
  <si>
    <t>00;İş Sağlığı ve Güvenliği;Oğuzlar</t>
  </si>
  <si>
    <t>00;Lojistik;Oğuzlar</t>
  </si>
  <si>
    <t>00;Makine;Oğuzlar</t>
  </si>
  <si>
    <t>00;Mimari Restorasyon;Oğuzlar</t>
  </si>
  <si>
    <t>00;Radyo ve Televizyon Programcılığı;Oğuzlar</t>
  </si>
  <si>
    <t>00;Optisyenlik;Oğuzlar</t>
  </si>
  <si>
    <t>00;Saç Bakımı Ve Güzellik Hizmetleri;Oğuzlar</t>
  </si>
  <si>
    <t>00;Sağlık Kurumları İşletmeciliği;Oğuzlar</t>
  </si>
  <si>
    <t>00;Sivil Havacılık Kabin Hizmetleri;Oğuzlar</t>
  </si>
  <si>
    <t>00;Sosyal Hizmetler;Oğuzlar</t>
  </si>
  <si>
    <t>00;Spor Yönetimi;Oğuzlar</t>
  </si>
  <si>
    <t>00;Tıbbi Dokümantasyon ve Sekreterlik;Oğuzlar</t>
  </si>
  <si>
    <t>00;Tıbbi Görüntüleme Teknikleri;Oğuzlar</t>
  </si>
  <si>
    <t>00;Tıbbi Laboratuvar Teknikleri;Oğuzlar</t>
  </si>
  <si>
    <t>00;Uygulamalı İngilizce Çevirmenlik;Oğuzlar</t>
  </si>
  <si>
    <t>40;Fen Fakültesi;Gülbahçe</t>
  </si>
  <si>
    <t>40;Mühendislik Fakültesi;Gülbahçe</t>
  </si>
  <si>
    <t>40;Mimarlık Fakültesi;Gülbahçe</t>
  </si>
  <si>
    <t>40;Lisansüstü Eğitim Fakültesi;Gülbahçe</t>
  </si>
  <si>
    <t>87;Hava Ulaştırma Fakültesi;Atatürk</t>
  </si>
  <si>
    <t>87;İşletme Fakültesi;Atatürk</t>
  </si>
  <si>
    <t>87;Havacılık Ve Uzay Bilimleri Fakültesi;Atatürk</t>
  </si>
  <si>
    <t>87;Mühendislik Fakültesi;Atatürk</t>
  </si>
  <si>
    <t>87;İngilizce Hazırlık;Atatürk</t>
  </si>
  <si>
    <t>35 m²;Eczacılık Fakültesi;Gazi Mustafa Kemal Mahallesi</t>
  </si>
  <si>
    <t>35 m131;Hukuk Fakültesi;Gazi Mustafa Kemal Mahallesi</t>
  </si>
  <si>
    <t>35 m132;İktisadi ve İdari Bilimler Fakültesi;Gazi Mustafa Kemal Mahallesi</t>
  </si>
  <si>
    <t>35 m133;İnsan ve Toplum Bilimleri Fakültesi;Gazi Mustafa Kemal Mahallesi</t>
  </si>
  <si>
    <t>35 m134;Mühendislik ve Mimarlık Fakültesi;Gazi Mustafa Kemal Mahallesi</t>
  </si>
  <si>
    <t>35 m135;Sağlık Bilimleri Fakültesi;Gazi Mustafa Kemal Mahallesi</t>
  </si>
  <si>
    <t>35 m136;Tıp Fakültesi;Gazi Mustafa Kemal Mahallesi</t>
  </si>
  <si>
    <t>35 m137;Yabancı Diller Yüksekokulu;Gazi Mustafa Kemal Mahallesi</t>
  </si>
  <si>
    <t>35 m138;Adalet Meslek Yüksekokulu;Gazi Mustafa Kemal Mahallesi</t>
  </si>
  <si>
    <t>35 m139;Menemen Meslek Yüksekokulu;Gazi Mustafa Kemal Mahallesi</t>
  </si>
  <si>
    <t>35 m140;Kınık Meslek Yüksekokulu;Gazi Mustafa Kemal Mahallesi</t>
  </si>
  <si>
    <t>36 m²;Diş Hekimliği Fakültesi;Mehmet Ali Akman Mahallesi</t>
  </si>
  <si>
    <t>72 m²;Eğitim Fakültesi;Üçkuyular Mahallesi</t>
  </si>
  <si>
    <t>72 m131;Fen Edebiyat Fakültesi;Üçkuyular Mahallesi</t>
  </si>
  <si>
    <t>72 m132;Güzel sanatlar Fakültesi;Üçkuyular Mahallesi</t>
  </si>
  <si>
    <t>72 m133;Hukuk Fakültesi;Üçkuyular Mahallesi</t>
  </si>
  <si>
    <t>72 m134;İktisadi ve İdari Bilimler Fakültesi;Üçkuyular Mahallesi</t>
  </si>
  <si>
    <t>72 m135;Mimarlık Fakültesi;Üçkuyular Mahallesi</t>
  </si>
  <si>
    <t>72 m136;Mühendislik Fakültesi;Üçkuyular Mahallesi</t>
  </si>
  <si>
    <t>36 m²;Sağlık Bilimleri Fakültesi;Mehmet Ali Akman Mahallesi</t>
  </si>
  <si>
    <t>36 m²;Tıp Fakültesi;Mehmet Ali Akman Mahallesi</t>
  </si>
  <si>
    <t>72 m136;Fen Bilimleri Enstitüsü;Üçkuyular Mahallesi</t>
  </si>
  <si>
    <t>72 m136;Sağlık Bilimleri Enstitüsü;Üçkuyular Mahallesi</t>
  </si>
  <si>
    <t>72 m136;Sosyal Bilimler Enstitüsü;Üçkuyular Mahallesi</t>
  </si>
  <si>
    <t>54 m²;Yabancı Diller Yüksekokulu;Uzundere</t>
  </si>
  <si>
    <t>72 m136;Sağlık Hizmetleri Meslek Yüksekokulu;Üçkuyular Mahallesi</t>
  </si>
  <si>
    <t>72 m136;Meslek Yüksekokulu;Üçkuyular Mahallesi</t>
  </si>
  <si>
    <t>195;İDÜ;İzmir Demokrasi Üniversitesi;Devlet;</t>
  </si>
  <si>
    <t>KAVRAM YUKSEKOKULU</t>
  </si>
  <si>
    <t>IZMIR BAKIRCAY UNIVERSITESI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</si>
</sst>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2"/>
      <color theme="3"/>
      <name val="Calibri"/>
      <family val="2"/>
      <scheme val="minor"/>
    </font>
    <font>
      <b/>
      <sz val="15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8" fillId="4" borderId="10" xfId="8" applyBorder="1"/>
    <xf numFmtId="0" fontId="1" fillId="14" borderId="0" xfId="23"/>
    <xf numFmtId="0" fontId="18" fillId="0" borderId="2" xfId="3" applyFont="1"/>
    <xf numFmtId="0" fontId="18" fillId="0" borderId="1" xfId="2" applyFont="1" applyAlignment="1">
      <alignment shrinkToFit="1"/>
    </xf>
    <xf numFmtId="0" fontId="18" fillId="0" borderId="2" xfId="3" applyFont="1" applyAlignment="1">
      <alignment shrinkToFit="1"/>
    </xf>
    <xf numFmtId="0" fontId="0" fillId="0" borderId="0" xfId="0" applyAlignment="1">
      <alignment shrinkToFit="1"/>
    </xf>
    <xf numFmtId="0" fontId="19" fillId="0" borderId="1" xfId="2" applyFont="1" applyAlignment="1">
      <alignment shrinkToFi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5">
    <dxf>
      <alignment horizontal="general" vertical="bottom" textRotation="0" wrapText="0" indent="0" justifyLastLine="0" shrinkToFit="1" readingOrder="0"/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9CCED3F-41E8-49B3-82EE-936229147441}" name="Table1" displayName="Table1" ref="A1:D185" totalsRowShown="0">
  <autoFilter ref="A1:D185" xr:uid="{69CCED3F-41E8-49B3-82EE-936229147441}"/>
  <tableColumns count="4">
    <tableColumn id="1" xr3:uid="{CF61E4EE-9F9F-414D-937E-FC0B2FB56BD5}" name="UNIVERSITE ADI"/>
    <tableColumn id="2" xr3:uid="{795A84A4-6733-4D66-947C-8F4B990813F6}" name="BAGLI OLDUGU ANAKAMPUS ADI" dataDxfId="0"/>
    <tableColumn id="3" xr3:uid="{39C981F8-66C9-4DF4-A2D8-0454456ABED3}" name="UNIVERSITELERIN ACIK ADRESLERI"/>
    <tableColumn id="4" xr3:uid="{7D5D1A6A-477C-47E6-A086-9FD91E6FF78F}" name="UNIVERSITELERIN MATEMATIKSEL KONUMU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56"/>
  <sheetViews>
    <sheetView tabSelected="1" topLeftCell="A19" zoomScale="70" zoomScaleNormal="70" workbookViewId="0">
      <selection activeCell="C9" sqref="C9"/>
    </sheetView>
  </sheetViews>
  <sheetFormatPr defaultRowHeight="15" x14ac:dyDescent="0.25"/>
  <cols>
    <col min="1" max="1" width="46.140625" customWidth="1"/>
    <col min="2" max="2" width="137.7109375" style="6" customWidth="1"/>
    <col min="3" max="3" width="90.140625" bestFit="1" customWidth="1"/>
    <col min="4" max="4" width="82.42578125" customWidth="1"/>
    <col min="6" max="6" width="21.140625" bestFit="1" customWidth="1"/>
    <col min="8" max="8" width="49.42578125" bestFit="1" customWidth="1"/>
    <col min="9" max="9" width="30" bestFit="1" customWidth="1"/>
    <col min="10" max="10" width="31.42578125" bestFit="1" customWidth="1"/>
    <col min="14" max="14" width="125.7109375" bestFit="1" customWidth="1"/>
    <col min="15" max="15" width="72.5703125" bestFit="1" customWidth="1"/>
    <col min="17" max="17" width="38.140625" bestFit="1" customWidth="1"/>
  </cols>
  <sheetData>
    <row r="1" spans="1:15" ht="29.25" thickBot="1" x14ac:dyDescent="0.5">
      <c r="A1" s="3" t="s">
        <v>252</v>
      </c>
      <c r="B1" s="5" t="s">
        <v>241</v>
      </c>
      <c r="C1" s="3" t="s">
        <v>240</v>
      </c>
      <c r="D1" s="4" t="s">
        <v>242</v>
      </c>
      <c r="G1" s="1"/>
      <c r="K1">
        <f t="shared" ref="K1:K32" si="0">LEN(D2)</f>
        <v>34</v>
      </c>
      <c r="N1" t="s">
        <v>0</v>
      </c>
      <c r="O1" t="str">
        <f>MID(N1,3,LEN(N1))</f>
        <v>DEU;Dokuz Eylül Üniversitesi;Devlet;"38°23'12""N";"27°10'04""E";100.265</v>
      </c>
    </row>
    <row r="2" spans="1:15" ht="15.75" thickTop="1" x14ac:dyDescent="0.25">
      <c r="A2" t="str">
        <f>MID(O1,1,LEN(O1)-K1)</f>
        <v>DEU;Dokuz Eylül Üniversitesi;Devlet;"</v>
      </c>
      <c r="B2" s="6" t="s">
        <v>253</v>
      </c>
      <c r="C2" t="str">
        <f t="shared" ref="C2:C33" si="1">H2 &amp;I2 &amp;J2</f>
        <v xml:space="preserve"> Uğur Mumcu Cd. 135. Sok No:5 35380 Buca/İzmir 35380 Buca/İzmir</v>
      </c>
      <c r="D2" t="str">
        <f t="shared" ref="D2:D33" si="2">MID(N1,40,LEN(N1))</f>
        <v>38°23'12""N";"27°10'04""E";100.265</v>
      </c>
      <c r="G2" s="1"/>
      <c r="H2" t="s">
        <v>1</v>
      </c>
      <c r="I2" t="s">
        <v>243</v>
      </c>
      <c r="J2" t="s">
        <v>243</v>
      </c>
      <c r="K2">
        <f t="shared" si="0"/>
        <v>32</v>
      </c>
      <c r="N2" t="s">
        <v>2</v>
      </c>
      <c r="O2" t="str">
        <f t="shared" ref="O2:O10" si="3">MID(N1,3,LEN(N1))</f>
        <v>DEU;Dokuz Eylül Üniversitesi;Devlet;"38°23'12""N";"27°10'04""E";100.265</v>
      </c>
    </row>
    <row r="3" spans="1:15" x14ac:dyDescent="0.25">
      <c r="A3" t="str">
        <f t="shared" ref="A3:A66" si="4">MID(O2,1,LEN(O2)-K2)</f>
        <v>DEU;Dokuz Eylül Üniversitesi;Devlet;"38</v>
      </c>
      <c r="B3" s="6" t="s">
        <v>254</v>
      </c>
      <c r="C3" t="str">
        <f t="shared" si="1"/>
        <v xml:space="preserve"> DEÜ Kaynaklar Yerleşkesi No:13 35390 Buca/İzmir 35390 Buca/İzmir</v>
      </c>
      <c r="D3" t="str">
        <f t="shared" si="2"/>
        <v>38°22'08""N";"27°12'05""E";6.171</v>
      </c>
      <c r="G3" s="1"/>
      <c r="H3" t="s">
        <v>3</v>
      </c>
      <c r="I3" t="s">
        <v>4</v>
      </c>
      <c r="J3" t="s">
        <v>4</v>
      </c>
      <c r="K3">
        <f t="shared" si="0"/>
        <v>32</v>
      </c>
      <c r="N3" t="s">
        <v>5</v>
      </c>
      <c r="O3" t="str">
        <f t="shared" si="3"/>
        <v>DEU;Dokuz Eylül Üniversitesi;Devlet;"38°22'08""N";"27°12'05""E";6.171</v>
      </c>
    </row>
    <row r="4" spans="1:15" x14ac:dyDescent="0.25">
      <c r="A4" t="str">
        <f t="shared" si="4"/>
        <v>DEU;Dokuz Eylül Üniversitesi;Devlet;"</v>
      </c>
      <c r="B4" s="6" t="s">
        <v>255</v>
      </c>
      <c r="C4" t="str">
        <f t="shared" si="1"/>
        <v xml:space="preserve"> Dokuz Eylül Üniversitesi Sağlık Yerleşkesi No:56/17 35340 Balçova/İzmir 35340 Balçova/İzmir</v>
      </c>
      <c r="D4" t="str">
        <f t="shared" si="2"/>
        <v>38°23'42""N";"27°02'12""E";8.812</v>
      </c>
      <c r="G4" s="1"/>
      <c r="H4" t="s">
        <v>6</v>
      </c>
      <c r="I4" t="s">
        <v>7</v>
      </c>
      <c r="J4" t="s">
        <v>7</v>
      </c>
      <c r="K4">
        <f t="shared" si="0"/>
        <v>32</v>
      </c>
      <c r="N4" t="s">
        <v>8</v>
      </c>
      <c r="O4" t="str">
        <f t="shared" si="3"/>
        <v>DEU;Dokuz Eylül Üniversitesi;Devlet;"38°23'42""N";"27°02'12""E";8.812</v>
      </c>
    </row>
    <row r="5" spans="1:15" x14ac:dyDescent="0.25">
      <c r="A5" t="str">
        <f t="shared" si="4"/>
        <v>DEU;Dokuz Eylül Üniversitesi;Devlet;"</v>
      </c>
      <c r="B5" s="6" t="s">
        <v>256</v>
      </c>
      <c r="C5" t="str">
        <f t="shared" si="1"/>
        <v xml:space="preserve"> 35390 Tınaztepe Yerleşkesi/Buca</v>
      </c>
      <c r="D5" t="str">
        <f t="shared" si="2"/>
        <v>38°21'56""N";"27°12'18""E";5.274</v>
      </c>
      <c r="G5" s="1"/>
      <c r="H5" t="s">
        <v>9</v>
      </c>
      <c r="K5">
        <f t="shared" si="0"/>
        <v>32</v>
      </c>
      <c r="N5" t="s">
        <v>10</v>
      </c>
      <c r="O5" t="str">
        <f t="shared" si="3"/>
        <v>DEU;Dokuz Eylül Üniversitesi;Devlet;"38°21'56""N";"27°12'18""E";5.274</v>
      </c>
    </row>
    <row r="6" spans="1:15" x14ac:dyDescent="0.25">
      <c r="A6" t="str">
        <f t="shared" si="4"/>
        <v>DEU;Dokuz Eylül Üniversitesi;Devlet;"</v>
      </c>
      <c r="B6" s="6" t="s">
        <v>257</v>
      </c>
      <c r="C6" t="str">
        <f t="shared" si="1"/>
        <v xml:space="preserve"> Tınaztepe Yerleşkesi 35390 Buca/İzmir 35390 Buca/İzmir</v>
      </c>
      <c r="D6" t="str">
        <f t="shared" si="2"/>
        <v>38°21'53""N";"27°12'07""E";5.711</v>
      </c>
      <c r="G6" s="1"/>
      <c r="H6" t="s">
        <v>11</v>
      </c>
      <c r="I6" t="s">
        <v>4</v>
      </c>
      <c r="J6" t="s">
        <v>4</v>
      </c>
      <c r="K6">
        <f t="shared" si="0"/>
        <v>32</v>
      </c>
      <c r="N6" t="s">
        <v>12</v>
      </c>
      <c r="O6" t="str">
        <f t="shared" si="3"/>
        <v>DEU;Dokuz Eylül Üniversitesi;Devlet;"38°21'53""N";"27°12'07""E";5.711</v>
      </c>
    </row>
    <row r="7" spans="1:15" x14ac:dyDescent="0.25">
      <c r="A7" t="str">
        <f t="shared" si="4"/>
        <v>DEU;Dokuz Eylül Üniversitesi;Devlet;"</v>
      </c>
      <c r="B7" s="6" t="s">
        <v>258</v>
      </c>
      <c r="C7" t="str">
        <f t="shared" si="1"/>
        <v xml:space="preserve"> 35330 Balçova/İzmir</v>
      </c>
      <c r="D7" t="str">
        <f t="shared" si="2"/>
        <v>38°23'41""N";"27°02'22""E";1.746</v>
      </c>
      <c r="G7" s="1"/>
      <c r="H7" t="s">
        <v>13</v>
      </c>
      <c r="K7">
        <f t="shared" si="0"/>
        <v>33</v>
      </c>
      <c r="N7" t="s">
        <v>14</v>
      </c>
      <c r="O7" t="str">
        <f t="shared" si="3"/>
        <v>DEU;Dokuz Eylül Üniversitesi;Devlet;"38°23'41""N";"27°02'22""E";1.746</v>
      </c>
    </row>
    <row r="8" spans="1:15" x14ac:dyDescent="0.25">
      <c r="A8" t="str">
        <f t="shared" si="4"/>
        <v>DEU;Dokuz Eylül Üniversitesi;Devlet;</v>
      </c>
      <c r="B8" s="6" t="s">
        <v>259</v>
      </c>
      <c r="C8" t="str">
        <f t="shared" si="1"/>
        <v xml:space="preserve"> DEÜ TINAZTEPE YERLEŞKESİ Doğuş Cd. NO:209 35390 Doğuş Cd. NO:209 35390</v>
      </c>
      <c r="D8" t="str">
        <f t="shared" si="2"/>
        <v>38°21'57""N";"27°12'32""E";20.777</v>
      </c>
      <c r="G8" s="1"/>
      <c r="H8" t="s">
        <v>15</v>
      </c>
      <c r="I8" t="s">
        <v>244</v>
      </c>
      <c r="J8" t="s">
        <v>244</v>
      </c>
      <c r="K8">
        <f t="shared" si="0"/>
        <v>32</v>
      </c>
      <c r="N8" t="s">
        <v>17</v>
      </c>
      <c r="O8" t="str">
        <f t="shared" si="3"/>
        <v>DEU;Dokuz Eylül Üniversitesi;Devlet;"38°21'57""N";"27°12'32""E";20.777</v>
      </c>
    </row>
    <row r="9" spans="1:15" x14ac:dyDescent="0.25">
      <c r="A9" t="str">
        <f t="shared" si="4"/>
        <v>DEU;Dokuz Eylül Üniversitesi;Devlet;"3</v>
      </c>
      <c r="B9" s="6" t="s">
        <v>260</v>
      </c>
      <c r="C9" t="str">
        <f t="shared" si="1"/>
        <v xml:space="preserve"> 35340 Balçova/İzmir</v>
      </c>
      <c r="D9" t="str">
        <f t="shared" si="2"/>
        <v>38°23'37""N";"27°02'08""E";7.904</v>
      </c>
      <c r="G9" s="1"/>
      <c r="H9" t="s">
        <v>7</v>
      </c>
      <c r="K9">
        <f t="shared" si="0"/>
        <v>33</v>
      </c>
      <c r="N9" t="s">
        <v>18</v>
      </c>
      <c r="O9" t="str">
        <f t="shared" si="3"/>
        <v>DEU;Dokuz Eylül Üniversitesi;Devlet;"38°23'37""N";"27°02'08""E";7.904</v>
      </c>
    </row>
    <row r="10" spans="1:15" x14ac:dyDescent="0.25">
      <c r="A10" t="str">
        <f t="shared" si="4"/>
        <v>DEU;Dokuz Eylül Üniversitesi;Devlet;</v>
      </c>
      <c r="B10" s="6" t="s">
        <v>261</v>
      </c>
      <c r="C10" t="str">
        <f t="shared" si="1"/>
        <v xml:space="preserve"> Tınaztepe Yerleşkesi 207AA 35390 Buca/İzmir 35390 Buca/İzmir</v>
      </c>
      <c r="D10" t="str">
        <f t="shared" si="2"/>
        <v>38°22'13""N";"27°11'49""E";31.291</v>
      </c>
      <c r="G10" s="1"/>
      <c r="H10" t="s">
        <v>19</v>
      </c>
      <c r="I10" t="s">
        <v>4</v>
      </c>
      <c r="J10" t="s">
        <v>4</v>
      </c>
      <c r="K10">
        <f t="shared" si="0"/>
        <v>34</v>
      </c>
      <c r="N10" t="s">
        <v>20</v>
      </c>
      <c r="O10" t="str">
        <f t="shared" si="3"/>
        <v>DEU;Dokuz Eylül Üniversitesi;Devlet;"38°22'13""N";"27°11'49""E";31.291</v>
      </c>
    </row>
    <row r="11" spans="1:15" x14ac:dyDescent="0.25">
      <c r="A11" t="str">
        <f t="shared" si="4"/>
        <v>DEU;Dokuz Eylül Üniversitesi;Devlet;</v>
      </c>
      <c r="B11" s="6" t="s">
        <v>262</v>
      </c>
      <c r="C11" t="str">
        <f t="shared" si="1"/>
        <v xml:space="preserve"> 35390 Buca/İzmir</v>
      </c>
      <c r="D11" t="str">
        <f t="shared" si="2"/>
        <v>"38°23'06""N";"27°11'13""E";67.600</v>
      </c>
      <c r="G11" s="1"/>
      <c r="H11" t="s">
        <v>4</v>
      </c>
      <c r="K11">
        <f t="shared" si="0"/>
        <v>34</v>
      </c>
      <c r="N11" t="s">
        <v>21</v>
      </c>
      <c r="O11" t="str">
        <f t="shared" ref="O11:O30" si="5">MID(N10,4,LEN(N10))</f>
        <v>DEU;Dokuz Eylül Üniversitesi;Devlet;"38°23'06""N";"27°11'13""E";67.600</v>
      </c>
    </row>
    <row r="12" spans="1:15" x14ac:dyDescent="0.25">
      <c r="A12" t="str">
        <f t="shared" si="4"/>
        <v>DEU;Dokuz Eylül Üniversitesi;Devlet;</v>
      </c>
      <c r="B12" s="6" t="s">
        <v>263</v>
      </c>
      <c r="C12" t="str">
        <f t="shared" si="1"/>
        <v xml:space="preserve"> 108/2. Sk. No:20 35140 Karabağlar/İzmir 35140 Karabağlar/İzmir</v>
      </c>
      <c r="D12" t="str">
        <f t="shared" si="2"/>
        <v>"38°23'35""N";"27°05'48""E";28.113</v>
      </c>
      <c r="G12" s="1"/>
      <c r="H12" t="s">
        <v>22</v>
      </c>
      <c r="I12" t="s">
        <v>245</v>
      </c>
      <c r="J12" t="s">
        <v>245</v>
      </c>
      <c r="K12">
        <f t="shared" si="0"/>
        <v>34</v>
      </c>
      <c r="N12" t="s">
        <v>23</v>
      </c>
      <c r="O12" t="str">
        <f t="shared" si="5"/>
        <v>DEU;Dokuz Eylül Üniversitesi;Devlet;"38°23'35""N";"27°05'48""E";28.113</v>
      </c>
    </row>
    <row r="13" spans="1:15" x14ac:dyDescent="0.25">
      <c r="A13" t="str">
        <f t="shared" si="4"/>
        <v>DEU;Dokuz Eylül Üniversitesi;Devlet;</v>
      </c>
      <c r="B13" s="6" t="s">
        <v>264</v>
      </c>
      <c r="C13" t="str">
        <f t="shared" si="1"/>
        <v xml:space="preserve"> Doğuş Cd. 35390 Buca/İzmir 35390 Buca/İzmir</v>
      </c>
      <c r="D13" t="str">
        <f t="shared" si="2"/>
        <v>"38°21'59""N ";"27°12'04""E";8.832</v>
      </c>
      <c r="G13" s="1"/>
      <c r="H13" t="s">
        <v>24</v>
      </c>
      <c r="I13" t="s">
        <v>4</v>
      </c>
      <c r="J13" t="s">
        <v>4</v>
      </c>
      <c r="K13">
        <f t="shared" si="0"/>
        <v>34</v>
      </c>
      <c r="N13" t="s">
        <v>25</v>
      </c>
      <c r="O13" t="str">
        <f t="shared" si="5"/>
        <v>DEU;Dokuz Eylül Üniversitesi;Devlet;"38°21'59""N ";"27°12'04""E";8.832</v>
      </c>
    </row>
    <row r="14" spans="1:15" x14ac:dyDescent="0.25">
      <c r="A14" t="str">
        <f t="shared" si="4"/>
        <v>DEU;Dokuz Eylül Üniversitesi;Devlet;</v>
      </c>
      <c r="B14" s="6" t="s">
        <v>265</v>
      </c>
      <c r="C14" t="str">
        <f t="shared" si="1"/>
        <v xml:space="preserve"> Doğuş Cd. Tınaztepe Kampüsü No:209 35160 Buca/İzmir 35160 Buca/İzmir</v>
      </c>
      <c r="D14" t="str">
        <f t="shared" si="2"/>
        <v>"38°22'06""N";"27°12'41""E";16.113</v>
      </c>
      <c r="G14" s="1"/>
      <c r="H14" t="s">
        <v>26</v>
      </c>
      <c r="I14" t="s">
        <v>246</v>
      </c>
      <c r="J14" t="s">
        <v>246</v>
      </c>
      <c r="K14">
        <f t="shared" si="0"/>
        <v>34</v>
      </c>
      <c r="N14" t="s">
        <v>27</v>
      </c>
      <c r="O14" t="str">
        <f t="shared" si="5"/>
        <v>DEU;Dokuz Eylül Üniversitesi;Devlet;"38°22'06""N";"27°12'41""E";16.113</v>
      </c>
    </row>
    <row r="15" spans="1:15" x14ac:dyDescent="0.25">
      <c r="A15" t="str">
        <f t="shared" si="4"/>
        <v>DEU;Dokuz Eylül Üniversitesi;Devlet;</v>
      </c>
      <c r="B15" s="6" t="s">
        <v>266</v>
      </c>
      <c r="C15" t="str">
        <f t="shared" si="1"/>
        <v xml:space="preserve"> DEÜ Kaynaklar Yerleşkesi 35390 Buca/İzmir 35390 Buca/İzmir</v>
      </c>
      <c r="D15" t="str">
        <f t="shared" si="2"/>
        <v>"38°22'01""N";"27°12'52""E";75.536</v>
      </c>
      <c r="G15" s="1"/>
      <c r="H15" t="s">
        <v>28</v>
      </c>
      <c r="I15" t="s">
        <v>4</v>
      </c>
      <c r="J15" t="s">
        <v>4</v>
      </c>
      <c r="K15">
        <f t="shared" si="0"/>
        <v>34</v>
      </c>
      <c r="N15" t="s">
        <v>29</v>
      </c>
      <c r="O15" t="str">
        <f t="shared" si="5"/>
        <v>DEU;Dokuz Eylül Üniversitesi;Devlet;"38°22'01""N";"27°12'52""E";75.536</v>
      </c>
    </row>
    <row r="16" spans="1:15" x14ac:dyDescent="0.25">
      <c r="A16" t="str">
        <f t="shared" si="4"/>
        <v>DEU;Dokuz Eylül Üniversitesi;Devlet;</v>
      </c>
      <c r="B16" s="6" t="s">
        <v>267</v>
      </c>
      <c r="C16" s="2" t="str">
        <f t="shared" si="1"/>
        <v/>
      </c>
      <c r="D16" t="str">
        <f t="shared" si="2"/>
        <v>"38°23'35""N";"27°01'52""E";11.216</v>
      </c>
      <c r="G16" s="1"/>
      <c r="K16">
        <f t="shared" si="0"/>
        <v>34</v>
      </c>
      <c r="N16" t="s">
        <v>30</v>
      </c>
      <c r="O16" t="str">
        <f t="shared" si="5"/>
        <v>DEU;Dokuz Eylül Üniversitesi;Devlet;"38°23'35""N";"27°01'52""E";11.216</v>
      </c>
    </row>
    <row r="17" spans="1:15" x14ac:dyDescent="0.25">
      <c r="A17" t="str">
        <f t="shared" si="4"/>
        <v>DEU;Dokuz Eylül Üniversitesi;Devlet;</v>
      </c>
      <c r="B17" s="6" t="s">
        <v>268</v>
      </c>
      <c r="C17" t="str">
        <f t="shared" si="1"/>
        <v xml:space="preserve"> 35330 Balçova/İzmir</v>
      </c>
      <c r="D17" t="str">
        <f t="shared" si="2"/>
        <v>"38°23'18""N";"27°01'50""E";78.606</v>
      </c>
      <c r="G17" s="1"/>
      <c r="H17" t="s">
        <v>13</v>
      </c>
      <c r="K17">
        <f t="shared" si="0"/>
        <v>33</v>
      </c>
      <c r="N17" t="s">
        <v>31</v>
      </c>
      <c r="O17" t="str">
        <f t="shared" si="5"/>
        <v>DEU;Dokuz Eylül Üniversitesi;Devlet;"38°23'18""N";"27°01'50""E";78.606</v>
      </c>
    </row>
    <row r="18" spans="1:15" x14ac:dyDescent="0.25">
      <c r="A18" t="str">
        <f t="shared" si="4"/>
        <v>DEU;Dokuz Eylül Üniversitesi;Devlet;"</v>
      </c>
      <c r="B18" s="6" t="s">
        <v>269</v>
      </c>
      <c r="C18" t="str">
        <f t="shared" si="1"/>
        <v xml:space="preserve"> 35395 Buca/İzmir</v>
      </c>
      <c r="D18" t="str">
        <f t="shared" si="2"/>
        <v>"38°22'54""N";"27°13'23""E";6.981</v>
      </c>
      <c r="G18" s="1"/>
      <c r="H18" t="s">
        <v>32</v>
      </c>
      <c r="K18">
        <f t="shared" si="0"/>
        <v>33</v>
      </c>
      <c r="N18" t="s">
        <v>33</v>
      </c>
      <c r="O18" t="str">
        <f t="shared" si="5"/>
        <v>DEU;Dokuz Eylül Üniversitesi;Devlet;"38°22'54""N";"27°13'23""E";6.981</v>
      </c>
    </row>
    <row r="19" spans="1:15" x14ac:dyDescent="0.25">
      <c r="A19" t="str">
        <f t="shared" si="4"/>
        <v>DEU;Dokuz Eylül Üniversitesi;Devlet;</v>
      </c>
      <c r="B19" s="6" t="s">
        <v>270</v>
      </c>
      <c r="C19" t="str">
        <f t="shared" si="1"/>
        <v xml:space="preserve"> Cami Sk. No:3 35890 Kiraz/İzmir 35890 Kiraz/İzmir</v>
      </c>
      <c r="D19" t="str">
        <f t="shared" si="2"/>
        <v>"38°13'47""N";"28°12'18""E";1.949</v>
      </c>
      <c r="G19" s="1"/>
      <c r="H19" t="s">
        <v>34</v>
      </c>
      <c r="I19" t="s">
        <v>247</v>
      </c>
      <c r="J19" t="s">
        <v>247</v>
      </c>
      <c r="K19">
        <f t="shared" si="0"/>
        <v>33</v>
      </c>
      <c r="N19" t="s">
        <v>35</v>
      </c>
      <c r="O19" t="str">
        <f t="shared" si="5"/>
        <v>DEU;Dokuz Eylül Üniversitesi;Devlet;"38°13'47""N";"28°12'18""E";1.949</v>
      </c>
    </row>
    <row r="20" spans="1:15" x14ac:dyDescent="0.25">
      <c r="A20" t="str">
        <f t="shared" si="4"/>
        <v>DEU;Dokuz Eylül Üniversitesi;Devlet;</v>
      </c>
      <c r="B20" s="6" t="s">
        <v>271</v>
      </c>
      <c r="C20" t="str">
        <f t="shared" si="1"/>
        <v xml:space="preserve"> Tınaztepe Yerleşkesi 35390 Buca/İzmir 35390 Buca/İzmir</v>
      </c>
      <c r="D20" t="str">
        <f t="shared" si="2"/>
        <v>"38°22'18""N";"27°11'56""E";3.689</v>
      </c>
      <c r="G20" s="1"/>
      <c r="H20" t="s">
        <v>11</v>
      </c>
      <c r="I20" t="s">
        <v>4</v>
      </c>
      <c r="J20" t="s">
        <v>4</v>
      </c>
      <c r="K20">
        <f t="shared" si="0"/>
        <v>34</v>
      </c>
      <c r="N20" t="s">
        <v>36</v>
      </c>
      <c r="O20" t="str">
        <f t="shared" si="5"/>
        <v>DEU;Dokuz Eylül Üniversitesi;Devlet;"38°22'18""N";"27°11'56""E";3.689</v>
      </c>
    </row>
    <row r="21" spans="1:15" x14ac:dyDescent="0.25">
      <c r="A21" t="str">
        <f t="shared" si="4"/>
        <v>DEU;Dokuz Eylül Üniversitesi;Devlet</v>
      </c>
      <c r="B21" s="6" t="s">
        <v>272</v>
      </c>
      <c r="C21" t="str">
        <f t="shared" si="1"/>
        <v xml:space="preserve"> 35330 Balçova/İzmir</v>
      </c>
      <c r="D21" t="str">
        <f t="shared" si="2"/>
        <v>"38°24'32""N";"27°02'37""E";27.666</v>
      </c>
      <c r="G21" s="1"/>
      <c r="H21" t="s">
        <v>13</v>
      </c>
      <c r="K21">
        <f t="shared" si="0"/>
        <v>34</v>
      </c>
      <c r="N21" t="s">
        <v>37</v>
      </c>
      <c r="O21" t="str">
        <f t="shared" si="5"/>
        <v>DEU;Dokuz Eylül Üniversitesi;Devlet;"38°24'32""N";"27°02'37""E";27.666</v>
      </c>
    </row>
    <row r="22" spans="1:15" x14ac:dyDescent="0.25">
      <c r="A22" t="str">
        <f t="shared" si="4"/>
        <v>DEU;Dokuz Eylül Üniversitesi;Devlet;</v>
      </c>
      <c r="B22" s="6" t="s">
        <v>273</v>
      </c>
      <c r="C22" s="2" t="str">
        <f t="shared" si="1"/>
        <v/>
      </c>
      <c r="D22" t="str">
        <f t="shared" si="2"/>
        <v>"38°23'41""N";" 27°05'48""E";1.429</v>
      </c>
      <c r="G22" s="1"/>
      <c r="K22">
        <f t="shared" si="0"/>
        <v>31</v>
      </c>
      <c r="N22" t="s">
        <v>38</v>
      </c>
      <c r="O22" t="str">
        <f t="shared" si="5"/>
        <v>DEU;Dokuz Eylül Üniversitesi;Devlet;"38°23'41""N";" 27°05'48""E";1.429</v>
      </c>
    </row>
    <row r="23" spans="1:15" x14ac:dyDescent="0.25">
      <c r="A23" t="str">
        <f t="shared" si="4"/>
        <v>DEU;Dokuz Eylül Üniversitesi;Devlet;"38</v>
      </c>
      <c r="B23" s="6" t="s">
        <v>274</v>
      </c>
      <c r="C23" s="2" t="str">
        <f t="shared" si="1"/>
        <v/>
      </c>
      <c r="D23" t="str">
        <f t="shared" si="2"/>
        <v>"38°23'12""N";"27°10'10""E";459</v>
      </c>
      <c r="G23" s="1"/>
      <c r="K23">
        <f t="shared" si="0"/>
        <v>33</v>
      </c>
      <c r="N23" t="s">
        <v>39</v>
      </c>
      <c r="O23" t="str">
        <f t="shared" si="5"/>
        <v>DEU;Dokuz Eylül Üniversitesi;Devlet;"38°23'12""N";"27°10'10""E";459</v>
      </c>
    </row>
    <row r="24" spans="1:15" x14ac:dyDescent="0.25">
      <c r="A24" t="str">
        <f t="shared" si="4"/>
        <v>DEU;Dokuz Eylül Üniversitesi;Devle</v>
      </c>
      <c r="B24" s="6" t="s">
        <v>275</v>
      </c>
      <c r="C24" s="2" t="str">
        <f t="shared" si="1"/>
        <v/>
      </c>
      <c r="D24" t="str">
        <f t="shared" si="2"/>
        <v>"38°22'15""N";"27°12'14""E";1.908</v>
      </c>
      <c r="G24" s="1"/>
      <c r="K24">
        <f t="shared" si="0"/>
        <v>33</v>
      </c>
      <c r="N24" t="s">
        <v>40</v>
      </c>
      <c r="O24" t="str">
        <f t="shared" si="5"/>
        <v>DEU;Dokuz Eylül Üniversitesi;Devlet;"38°22'15""N";"27°12'14""E";1.908</v>
      </c>
    </row>
    <row r="25" spans="1:15" x14ac:dyDescent="0.25">
      <c r="A25" t="str">
        <f t="shared" si="4"/>
        <v>DEU;Dokuz Eylül Üniversitesi;Devlet;</v>
      </c>
      <c r="B25" s="6" t="s">
        <v>276</v>
      </c>
      <c r="C25" s="2" t="str">
        <f t="shared" si="1"/>
        <v/>
      </c>
      <c r="D25" t="str">
        <f t="shared" si="2"/>
        <v>"38°21'55""N";"27°12'13""E";1.514</v>
      </c>
      <c r="G25" s="1"/>
      <c r="K25">
        <f t="shared" si="0"/>
        <v>33</v>
      </c>
      <c r="N25" t="s">
        <v>41</v>
      </c>
      <c r="O25" t="str">
        <f t="shared" si="5"/>
        <v>DEU;Dokuz Eylül Üniversitesi;Devlet;"38°21'55""N";"27°12'13""E";1.514</v>
      </c>
    </row>
    <row r="26" spans="1:15" x14ac:dyDescent="0.25">
      <c r="A26" t="str">
        <f t="shared" si="4"/>
        <v>DEU;Dokuz Eylül Üniversitesi;Devlet;</v>
      </c>
      <c r="B26" s="6" t="s">
        <v>277</v>
      </c>
      <c r="C26" s="2" t="str">
        <f t="shared" si="1"/>
        <v/>
      </c>
      <c r="D26" t="str">
        <f t="shared" si="2"/>
        <v>"38°23'38""N";"27°01'50""E";7.184</v>
      </c>
      <c r="G26" s="1"/>
      <c r="K26">
        <f t="shared" si="0"/>
        <v>33</v>
      </c>
      <c r="N26" t="s">
        <v>42</v>
      </c>
      <c r="O26" t="str">
        <f t="shared" si="5"/>
        <v>DEU;Dokuz Eylül Üniversitesi;Devlet;"38°23'38""N";"27°01'50""E";7.184</v>
      </c>
    </row>
    <row r="27" spans="1:15" x14ac:dyDescent="0.25">
      <c r="A27" t="str">
        <f t="shared" si="4"/>
        <v>DEU;Dokuz Eylül Üniversitesi;Devlet;</v>
      </c>
      <c r="B27" s="6" t="s">
        <v>278</v>
      </c>
      <c r="C27" t="str">
        <f t="shared" si="1"/>
        <v xml:space="preserve"> Dokuz Eylül Ünv. Hst. No:56/13 35330 Balçova/İzmir 35330 Balçova/İzmir</v>
      </c>
      <c r="D27" t="str">
        <f t="shared" si="2"/>
        <v>"38°23'39""N";"27°02'20""E";2.626</v>
      </c>
      <c r="G27" s="1"/>
      <c r="H27" t="s">
        <v>43</v>
      </c>
      <c r="I27" t="s">
        <v>13</v>
      </c>
      <c r="J27" t="s">
        <v>13</v>
      </c>
      <c r="K27">
        <f t="shared" si="0"/>
        <v>33</v>
      </c>
      <c r="N27" t="s">
        <v>44</v>
      </c>
      <c r="O27" t="str">
        <f t="shared" si="5"/>
        <v>DEU;Dokuz Eylül Üniversitesi;Devlet;"38°23'39""N";"27°02'20""E";2.626</v>
      </c>
    </row>
    <row r="28" spans="1:15" x14ac:dyDescent="0.25">
      <c r="A28" t="str">
        <f t="shared" si="4"/>
        <v>DEU;Dokuz Eylül Üniversitesi;Devlet;</v>
      </c>
      <c r="B28" s="6" t="s">
        <v>279</v>
      </c>
      <c r="C28" s="2" t="str">
        <f t="shared" si="1"/>
        <v/>
      </c>
      <c r="D28" t="str">
        <f t="shared" si="2"/>
        <v>"38°23'39""N";"27°01'55""E";3.424</v>
      </c>
      <c r="G28" s="1"/>
      <c r="K28">
        <f t="shared" si="0"/>
        <v>33</v>
      </c>
      <c r="N28" t="s">
        <v>45</v>
      </c>
      <c r="O28" t="str">
        <f t="shared" si="5"/>
        <v>DEU;Dokuz Eylül Üniversitesi;Devlet;"38°23'39""N";"27°01'55""E";3.424</v>
      </c>
    </row>
    <row r="29" spans="1:15" x14ac:dyDescent="0.25">
      <c r="A29" t="str">
        <f t="shared" si="4"/>
        <v>DEU;Dokuz Eylül Üniversitesi;Devlet;</v>
      </c>
      <c r="B29" s="6" t="s">
        <v>280</v>
      </c>
      <c r="C29" t="str">
        <f t="shared" si="1"/>
        <v xml:space="preserve"> DEÜ Kaynaklar Yerleşkesi 35390 Buca/İzmir 35390 Buca/İzmir</v>
      </c>
      <c r="D29" t="str">
        <f t="shared" si="2"/>
        <v>"38°22'06""N";"27°12'07""E";4.472</v>
      </c>
      <c r="G29" s="1"/>
      <c r="H29" t="s">
        <v>28</v>
      </c>
      <c r="I29" t="s">
        <v>4</v>
      </c>
      <c r="J29" t="s">
        <v>4</v>
      </c>
      <c r="K29">
        <f t="shared" si="0"/>
        <v>33</v>
      </c>
      <c r="N29" t="s">
        <v>46</v>
      </c>
      <c r="O29" t="str">
        <f t="shared" si="5"/>
        <v>DEU;Dokuz Eylül Üniversitesi;Devlet;"38°22'06""N";"27°12'07""E";4.472</v>
      </c>
    </row>
    <row r="30" spans="1:15" x14ac:dyDescent="0.25">
      <c r="A30" t="str">
        <f t="shared" si="4"/>
        <v>DEU;Dokuz Eylül Üniversitesi;Devlet;</v>
      </c>
      <c r="B30" s="6" t="s">
        <v>281</v>
      </c>
      <c r="C30" t="str">
        <f t="shared" si="1"/>
        <v xml:space="preserve"> 35390 Buca/İzmir</v>
      </c>
      <c r="D30" t="str">
        <f t="shared" si="2"/>
        <v>"38°21'58""N";"27°12'16""E";2.215</v>
      </c>
      <c r="G30" s="1"/>
      <c r="H30" t="s">
        <v>4</v>
      </c>
      <c r="K30">
        <f t="shared" si="0"/>
        <v>33</v>
      </c>
      <c r="N30" t="s">
        <v>47</v>
      </c>
      <c r="O30" t="str">
        <f t="shared" si="5"/>
        <v>DEU;Dokuz Eylül Üniversitesi;Devlet;"38°21'58""N";"27°12'16""E";2.215</v>
      </c>
    </row>
    <row r="31" spans="1:15" x14ac:dyDescent="0.25">
      <c r="A31" t="str">
        <f t="shared" si="4"/>
        <v>DEU;Dokuz Eylül Üniversitesi;Devlet;</v>
      </c>
      <c r="B31" s="6" t="s">
        <v>282</v>
      </c>
      <c r="C31" t="str">
        <f t="shared" si="1"/>
        <v xml:space="preserve"> Buca/İzmir</v>
      </c>
      <c r="D31" t="str">
        <f t="shared" si="2"/>
        <v>"38°22'54""N";"27°13'23""E";6.981</v>
      </c>
      <c r="G31" s="1"/>
      <c r="H31" t="s">
        <v>16</v>
      </c>
      <c r="K31">
        <f t="shared" si="0"/>
        <v>34</v>
      </c>
      <c r="N31" t="s">
        <v>48</v>
      </c>
      <c r="O31" t="str">
        <f>MID(N41,4,LEN(N41))</f>
        <v>YÜ;Yaşar Üniversitesi;Vakıf;"38° 27´ 17"" N";"27° 12´ 08"" E";5.462</v>
      </c>
    </row>
    <row r="32" spans="1:15" x14ac:dyDescent="0.25">
      <c r="A32" t="str">
        <f t="shared" si="4"/>
        <v xml:space="preserve">YÜ;Yaşar Üniversitesi;Vakıf;"38° </v>
      </c>
      <c r="B32" s="6" t="s">
        <v>283</v>
      </c>
      <c r="C32" t="str">
        <f t="shared" si="1"/>
        <v xml:space="preserve"> 35390 Buca/İzmir</v>
      </c>
      <c r="D32" t="str">
        <f t="shared" si="2"/>
        <v>"38°22'14""N";"27°12'01""E";21.205</v>
      </c>
      <c r="G32" s="1"/>
      <c r="H32" t="s">
        <v>4</v>
      </c>
      <c r="K32">
        <f t="shared" si="0"/>
        <v>33</v>
      </c>
      <c r="N32" t="s">
        <v>49</v>
      </c>
      <c r="O32" t="str">
        <f t="shared" ref="O32:O38" si="6">MID(N31,4,LEN(N31))</f>
        <v>DEU;Dokuz Eylül Üniversitesi;Devlet;"38°22'14""N";"27°12'01""E";21.205</v>
      </c>
    </row>
    <row r="33" spans="1:15" x14ac:dyDescent="0.25">
      <c r="A33" t="str">
        <f t="shared" si="4"/>
        <v>DEU;Dokuz Eylül Üniversitesi;Devlet;"</v>
      </c>
      <c r="B33" s="6" t="s">
        <v>284</v>
      </c>
      <c r="C33" t="str">
        <f t="shared" si="1"/>
        <v xml:space="preserve"> DEÜ Kaynaklar Yerleşkesi 35390 Buca/İzmir 35390 Buca/İzmir</v>
      </c>
      <c r="D33" t="str">
        <f t="shared" si="2"/>
        <v>"38°22'19""N";"27°11'50""E";7.733</v>
      </c>
      <c r="G33" s="1"/>
      <c r="H33" t="s">
        <v>28</v>
      </c>
      <c r="I33" t="s">
        <v>4</v>
      </c>
      <c r="J33" t="s">
        <v>4</v>
      </c>
      <c r="K33">
        <f t="shared" ref="K33:K54" si="7">LEN(D34)</f>
        <v>42</v>
      </c>
      <c r="N33" t="s">
        <v>50</v>
      </c>
      <c r="O33" t="str">
        <f t="shared" si="6"/>
        <v>DEU;Dokuz Eylül Üniversitesi;Devlet;"38°22'19""N";"27°11'50""E";7.733</v>
      </c>
    </row>
    <row r="34" spans="1:15" x14ac:dyDescent="0.25">
      <c r="A34" t="str">
        <f t="shared" si="4"/>
        <v>DEU;Dokuz Eylül Üniversites</v>
      </c>
      <c r="B34" s="6" t="s">
        <v>285</v>
      </c>
      <c r="C34" s="2" t="str">
        <f t="shared" ref="C34:C65" si="8">H34 &amp;I34 &amp;J34</f>
        <v/>
      </c>
      <c r="D34" t="str">
        <f t="shared" ref="D34:D41" si="9">MID(N33,32,LEN(N33))</f>
        <v>;Devlet;"39°06'28""N";"27°11'44""E";79.233</v>
      </c>
      <c r="G34" s="1"/>
      <c r="K34">
        <f t="shared" si="7"/>
        <v>41</v>
      </c>
      <c r="N34" t="s">
        <v>51</v>
      </c>
      <c r="O34" t="str">
        <f t="shared" si="6"/>
        <v>DEU;Dokuz Eylül Üniversitesi;Devlet;"39°06'28""N";"27°11'44""E";79.233</v>
      </c>
    </row>
    <row r="35" spans="1:15" x14ac:dyDescent="0.25">
      <c r="A35" t="str">
        <f t="shared" si="4"/>
        <v>DEU;Dokuz Eylül Üniversitesi;</v>
      </c>
      <c r="B35" s="6" t="s">
        <v>286</v>
      </c>
      <c r="C35" s="2" t="str">
        <f t="shared" si="8"/>
        <v/>
      </c>
      <c r="D35" t="str">
        <f t="shared" si="9"/>
        <v>;Devlet;"37°56'50""N";"27°23'02""E";7.049</v>
      </c>
      <c r="G35" s="1"/>
      <c r="K35">
        <f t="shared" si="7"/>
        <v>39</v>
      </c>
      <c r="N35" t="s">
        <v>53</v>
      </c>
      <c r="O35" t="str">
        <f t="shared" si="6"/>
        <v>DEU;Dokuz Eylül Üniversitesi;Devlet;"37°56'50""N";"27°23'02""E";7.049</v>
      </c>
    </row>
    <row r="36" spans="1:15" x14ac:dyDescent="0.25">
      <c r="A36" t="str">
        <f t="shared" si="4"/>
        <v>DEU;Dokuz Eylül Üniversitesi;D</v>
      </c>
      <c r="B36" s="6" t="s">
        <v>287</v>
      </c>
      <c r="C36" s="2" t="str">
        <f t="shared" si="8"/>
        <v/>
      </c>
      <c r="D36" t="str">
        <f t="shared" si="9"/>
        <v>;Devlet;"38°23'17""N";"27°10'00""E";946</v>
      </c>
      <c r="G36" s="1"/>
      <c r="K36">
        <f t="shared" si="7"/>
        <v>41</v>
      </c>
      <c r="N36" t="s">
        <v>54</v>
      </c>
      <c r="O36" t="str">
        <f t="shared" si="6"/>
        <v>DEU;Dokuz Eylül Üniversitesi;Devlet;"38°23'17""N";"27°10'00""E";946</v>
      </c>
    </row>
    <row r="37" spans="1:15" x14ac:dyDescent="0.25">
      <c r="A37" t="str">
        <f t="shared" si="4"/>
        <v>DEU;Dokuz Eylül Üniversite</v>
      </c>
      <c r="B37" s="6" t="s">
        <v>288</v>
      </c>
      <c r="C37" s="2" t="str">
        <f t="shared" si="8"/>
        <v/>
      </c>
      <c r="D37" t="str">
        <f t="shared" si="9"/>
        <v>;Devlet;"38°23'42""N";"27°01'53""E";7.840</v>
      </c>
      <c r="G37" s="1"/>
      <c r="K37">
        <f t="shared" si="7"/>
        <v>42</v>
      </c>
      <c r="N37" t="s">
        <v>55</v>
      </c>
      <c r="O37" t="str">
        <f t="shared" si="6"/>
        <v>DEU;Dokuz Eylül Üniversitesi;Devlet;"38°23'42""N";"27°01'53""E";7.840</v>
      </c>
    </row>
    <row r="38" spans="1:15" x14ac:dyDescent="0.25">
      <c r="A38" t="str">
        <f t="shared" si="4"/>
        <v>DEU;Dokuz Eylül Üniversites</v>
      </c>
      <c r="B38" s="6" t="s">
        <v>289</v>
      </c>
      <c r="C38" s="2" t="str">
        <f t="shared" si="8"/>
        <v/>
      </c>
      <c r="D38" t="str">
        <f t="shared" si="9"/>
        <v>;Devlet;"38°10'52""N";"27°22'10""E";76.023</v>
      </c>
      <c r="G38" s="1"/>
      <c r="K38">
        <f t="shared" si="7"/>
        <v>39</v>
      </c>
      <c r="N38" t="s">
        <v>56</v>
      </c>
      <c r="O38" t="str">
        <f t="shared" si="6"/>
        <v>DEU;Dokuz Eylül Üniversitesi;Devlet;"38°10'52""N";"27°22'10""E";76.023</v>
      </c>
    </row>
    <row r="39" spans="1:15" x14ac:dyDescent="0.25">
      <c r="A39" t="str">
        <f t="shared" si="4"/>
        <v>DEU;Dokuz Eylül Üniversitesi;De</v>
      </c>
      <c r="B39" s="6" t="s">
        <v>290</v>
      </c>
      <c r="C39" t="str">
        <f t="shared" si="8"/>
        <v xml:space="preserve"> Üniversite Caddesi Ağaçlı Yol No: 37-39 35100 Bornova/İzmir 35100 Bornova/İzmir</v>
      </c>
      <c r="D39" t="str">
        <f t="shared" si="9"/>
        <v>"38° 27´ 17"" N";"27° 12´ 08"" E";5.462</v>
      </c>
      <c r="G39" s="1"/>
      <c r="H39" t="s">
        <v>57</v>
      </c>
      <c r="I39" t="s">
        <v>58</v>
      </c>
      <c r="J39" t="s">
        <v>58</v>
      </c>
      <c r="K39">
        <f t="shared" si="7"/>
        <v>39</v>
      </c>
      <c r="N39" t="s">
        <v>59</v>
      </c>
      <c r="O39" t="str">
        <f>MID(N45,4,LEN(N45))</f>
        <v>YÜ;Yaşar Üniversitesi;Vakıf;"38° 27´ 17"" N";"27° 12´ 06"" E";824</v>
      </c>
    </row>
    <row r="40" spans="1:15" x14ac:dyDescent="0.25">
      <c r="A40" t="str">
        <f t="shared" si="4"/>
        <v>YÜ;Yaşar Üniversitesi;Vakı</v>
      </c>
      <c r="B40" s="6" t="s">
        <v>291</v>
      </c>
      <c r="C40" t="str">
        <f t="shared" si="8"/>
        <v xml:space="preserve"> Üniversite Caddesi Ağaçlı Yol No: 37-39 35100 Bornova/İzmir 35100 Bornova/İzmir</v>
      </c>
      <c r="D40" t="str">
        <f t="shared" si="9"/>
        <v>"38° 27´ 17"" N";"27° 12´ 08"" E";5.462</v>
      </c>
      <c r="G40" s="1"/>
      <c r="H40" t="s">
        <v>57</v>
      </c>
      <c r="I40" t="s">
        <v>58</v>
      </c>
      <c r="J40" t="s">
        <v>58</v>
      </c>
      <c r="K40">
        <f t="shared" si="7"/>
        <v>39</v>
      </c>
      <c r="N40" t="s">
        <v>60</v>
      </c>
      <c r="O40" t="str">
        <f>MID(N42,4,LEN(N42))</f>
        <v>YÜ;Yaşar Üniversitesi;Vakıf;"38° 27´ 19"" N";"27° 12´ 19"" E";5.462</v>
      </c>
    </row>
    <row r="41" spans="1:15" x14ac:dyDescent="0.25">
      <c r="A41" t="str">
        <f t="shared" si="4"/>
        <v>YÜ;Yaşar Üniversitesi;Vakıf;</v>
      </c>
      <c r="B41" s="6" t="s">
        <v>292</v>
      </c>
      <c r="C41" t="str">
        <f t="shared" si="8"/>
        <v xml:space="preserve"> Üniversite Caddesi Ağaçlı Yol No: 37-39 35100 Bornova/İzmir 35100 Bornova/İzmir</v>
      </c>
      <c r="D41" t="str">
        <f t="shared" si="9"/>
        <v>"38° 27´ 17"" N";"27° 12´ 08"" E";5.462</v>
      </c>
      <c r="G41" s="1"/>
      <c r="H41" t="s">
        <v>57</v>
      </c>
      <c r="I41" t="s">
        <v>58</v>
      </c>
      <c r="J41" t="s">
        <v>58</v>
      </c>
      <c r="K41">
        <f t="shared" si="7"/>
        <v>40</v>
      </c>
      <c r="N41" t="s">
        <v>61</v>
      </c>
      <c r="O41" t="str">
        <f>MID(N43,4,LEN(N43))</f>
        <v>YÜ;Yaşar Üniversitesi;Vakıf;"38° 27´ 16"" N";"27° 12´ 04"" E";5.462</v>
      </c>
    </row>
    <row r="42" spans="1:15" x14ac:dyDescent="0.25">
      <c r="A42" t="str">
        <f t="shared" si="4"/>
        <v>YÜ;Yaşar Üniversitesi;Vakıf</v>
      </c>
      <c r="B42" s="6" t="s">
        <v>293</v>
      </c>
      <c r="C42" t="str">
        <f t="shared" si="8"/>
        <v xml:space="preserve"> Üniversite Caddesi Ağaçlı Yol No: 37-39 35100 Bornova/İzmir 35100 Bornova/İzmir</v>
      </c>
      <c r="D42" t="str">
        <f t="shared" ref="D42:D57" si="10">MID(N41,31,LEN(N41))</f>
        <v>;"38° 27´ 17"" N";"27° 12´ 08"" E";5.462</v>
      </c>
      <c r="G42" s="1"/>
      <c r="H42" t="s">
        <v>57</v>
      </c>
      <c r="I42" t="s">
        <v>58</v>
      </c>
      <c r="J42" t="s">
        <v>58</v>
      </c>
      <c r="K42">
        <f t="shared" si="7"/>
        <v>40</v>
      </c>
      <c r="N42" t="s">
        <v>62</v>
      </c>
      <c r="O42" t="str">
        <f t="shared" ref="O42:O68" si="11">MID(N52,4,LEN(N52))</f>
        <v>YÜ;Yaşar Üniversitesi;Vakıf;"38° 27´ 15"" N";"27° 12´ 07"" E";5.462</v>
      </c>
    </row>
    <row r="43" spans="1:15" x14ac:dyDescent="0.25">
      <c r="A43" t="str">
        <f t="shared" si="4"/>
        <v>YÜ;Yaşar Üniversitesi;Vakıf</v>
      </c>
      <c r="B43" s="6" t="s">
        <v>294</v>
      </c>
      <c r="C43" t="str">
        <f t="shared" si="8"/>
        <v xml:space="preserve"> İşletme Fakültesi Sanayi Cd. 10C Sanayi Cd. 10C</v>
      </c>
      <c r="D43" t="str">
        <f t="shared" si="10"/>
        <v>;"38° 27´ 19"" N";"27° 12´ 19"" E";5.462</v>
      </c>
      <c r="G43" s="1"/>
      <c r="H43" t="s">
        <v>63</v>
      </c>
      <c r="I43" t="s">
        <v>248</v>
      </c>
      <c r="J43" t="s">
        <v>248</v>
      </c>
      <c r="K43">
        <f t="shared" si="7"/>
        <v>40</v>
      </c>
      <c r="N43" t="s">
        <v>64</v>
      </c>
      <c r="O43" t="str">
        <f t="shared" si="11"/>
        <v>YÜ;Yaşar Üniversitesi;Vakıf;"38° 27´ 18"" N";"27° 12´ 08"" E";967</v>
      </c>
    </row>
    <row r="44" spans="1:15" x14ac:dyDescent="0.25">
      <c r="A44" t="str">
        <f t="shared" si="4"/>
        <v>YÜ;Yaşar Üniversitesi;Vak</v>
      </c>
      <c r="B44" s="6" t="s">
        <v>295</v>
      </c>
      <c r="C44" t="str">
        <f t="shared" si="8"/>
        <v xml:space="preserve"> 35100 Bornova/İzmir</v>
      </c>
      <c r="D44" t="str">
        <f t="shared" si="10"/>
        <v>;"38° 27´ 16"" N";"27° 12´ 04"" E";5.462</v>
      </c>
      <c r="G44" s="1"/>
      <c r="H44" t="s">
        <v>58</v>
      </c>
      <c r="K44">
        <f t="shared" si="7"/>
        <v>40</v>
      </c>
      <c r="N44" t="s">
        <v>66</v>
      </c>
      <c r="O44" t="str">
        <f t="shared" si="11"/>
        <v>YÜ;Yaşar Üniversitesi;Vakıf;"38° 27´ 15"" N";"27° 12´ 02"" E";5.462</v>
      </c>
    </row>
    <row r="45" spans="1:15" x14ac:dyDescent="0.25">
      <c r="A45" t="str">
        <f t="shared" si="4"/>
        <v>YÜ;Yaşar Üniversitesi;Vakıf</v>
      </c>
      <c r="B45" s="6" t="s">
        <v>296</v>
      </c>
      <c r="C45" t="str">
        <f t="shared" si="8"/>
        <v xml:space="preserve"> Üniversite Caddesi Ağaçlı Yol No: 37-39 35100 Bornova/İzmir 35100 Bornova/İzmir</v>
      </c>
      <c r="D45" t="str">
        <f t="shared" si="10"/>
        <v>;"38° 27´ 17"" N";"27° 12´ 08"" E";5.462</v>
      </c>
      <c r="G45" s="1"/>
      <c r="H45" t="s">
        <v>57</v>
      </c>
      <c r="I45" t="s">
        <v>58</v>
      </c>
      <c r="J45" t="s">
        <v>58</v>
      </c>
      <c r="K45">
        <f t="shared" si="7"/>
        <v>38</v>
      </c>
      <c r="N45" t="s">
        <v>67</v>
      </c>
      <c r="O45" t="str">
        <f t="shared" si="11"/>
        <v>SBÜ;Sağlık Bilimleri Üniversitesi;Devlet;"38° 27´ 12"" N";"27° 12´ 13"" E";1.617</v>
      </c>
    </row>
    <row r="46" spans="1:15" x14ac:dyDescent="0.25">
      <c r="A46" t="str">
        <f t="shared" si="4"/>
        <v>SBÜ;Sağlık Bilimleri Üniversitesi;Devlet;"</v>
      </c>
      <c r="B46" s="6" t="s">
        <v>297</v>
      </c>
      <c r="C46" s="2" t="str">
        <f t="shared" si="8"/>
        <v/>
      </c>
      <c r="D46" t="str">
        <f t="shared" si="10"/>
        <v>;"38° 27´ 17"" N";"27° 12´ 06"" E";824</v>
      </c>
      <c r="G46" s="1"/>
      <c r="K46">
        <f t="shared" si="7"/>
        <v>40</v>
      </c>
      <c r="N46" t="s">
        <v>68</v>
      </c>
      <c r="O46" t="str">
        <f t="shared" si="11"/>
        <v>EÜ;Ege Üniversitesi;Devlet;"38°27'21""N ";"27°13'30""E";20.622</v>
      </c>
    </row>
    <row r="47" spans="1:15" x14ac:dyDescent="0.25">
      <c r="A47" t="str">
        <f t="shared" si="4"/>
        <v>EÜ;Ege Üniversitesi;De</v>
      </c>
      <c r="B47" s="6" t="s">
        <v>298</v>
      </c>
      <c r="C47" t="str">
        <f t="shared" si="8"/>
        <v xml:space="preserve"> Üniversite Caddesi Ağaçlı Yol No: 37-39 35100 Bornova/İzmir 35100 Bornova/İzmir</v>
      </c>
      <c r="D47" t="str">
        <f t="shared" si="10"/>
        <v>;"38° 27´ 17"" N";"27° 12´ 08"" E";5.462</v>
      </c>
      <c r="G47" s="1"/>
      <c r="H47" t="s">
        <v>57</v>
      </c>
      <c r="I47" t="s">
        <v>58</v>
      </c>
      <c r="J47" t="s">
        <v>58</v>
      </c>
      <c r="K47">
        <f t="shared" si="7"/>
        <v>40</v>
      </c>
      <c r="N47" t="s">
        <v>69</v>
      </c>
      <c r="O47" t="str">
        <f t="shared" si="11"/>
        <v>EÜ;Ege Üniversitesi;Devlet;"38°27'28""N";"27°13'37""E";1.536</v>
      </c>
    </row>
    <row r="48" spans="1:15" x14ac:dyDescent="0.25">
      <c r="A48" t="str">
        <f t="shared" si="4"/>
        <v>EÜ;Ege Üniversitesi;</v>
      </c>
      <c r="B48" s="6" t="s">
        <v>299</v>
      </c>
      <c r="C48" t="str">
        <f t="shared" si="8"/>
        <v xml:space="preserve"> Üniversite Caddesi Ağaçlı Yol No: 37-39 35100 Bornova/İzmir 35100 Bornova/İzmir</v>
      </c>
      <c r="D48" t="str">
        <f t="shared" si="10"/>
        <v>;"38° 27´ 17"" N";"27° 12´ 08"" E";5.462</v>
      </c>
      <c r="G48" s="1"/>
      <c r="H48" t="s">
        <v>57</v>
      </c>
      <c r="I48" t="s">
        <v>58</v>
      </c>
      <c r="J48" t="s">
        <v>58</v>
      </c>
      <c r="K48">
        <f t="shared" si="7"/>
        <v>40</v>
      </c>
      <c r="N48" t="s">
        <v>70</v>
      </c>
      <c r="O48" t="str">
        <f t="shared" si="11"/>
        <v>EÜ;Ege Üniversitesi;Devlet;"38°27'27""N";"27°13'34""E";7.603</v>
      </c>
    </row>
    <row r="49" spans="1:15" x14ac:dyDescent="0.25">
      <c r="A49" t="str">
        <f t="shared" si="4"/>
        <v>EÜ;Ege Üniversitesi;</v>
      </c>
      <c r="B49" s="6" t="s">
        <v>300</v>
      </c>
      <c r="C49" t="str">
        <f t="shared" si="8"/>
        <v xml:space="preserve"> Üniversite Caddesi Ağaçlı Yol No: 37-39 35100 Bornova/İzmir 35100 Bornova/İzmir</v>
      </c>
      <c r="D49" t="str">
        <f t="shared" si="10"/>
        <v>;"38° 27´ 17"" N";"27° 12´ 08"" E";5.462</v>
      </c>
      <c r="G49" s="1"/>
      <c r="H49" t="s">
        <v>57</v>
      </c>
      <c r="I49" t="s">
        <v>58</v>
      </c>
      <c r="J49" t="s">
        <v>58</v>
      </c>
      <c r="K49">
        <f t="shared" si="7"/>
        <v>40</v>
      </c>
      <c r="N49" t="s">
        <v>71</v>
      </c>
      <c r="O49" t="str">
        <f t="shared" si="11"/>
        <v>EÜ;Ege Üniversitesi;Devlet;"38°27'33""N";"27°13'20""E";3.273</v>
      </c>
    </row>
    <row r="50" spans="1:15" x14ac:dyDescent="0.25">
      <c r="A50" t="str">
        <f t="shared" si="4"/>
        <v>EÜ;Ege Üniversitesi;</v>
      </c>
      <c r="B50" s="6" t="s">
        <v>301</v>
      </c>
      <c r="C50" t="str">
        <f t="shared" si="8"/>
        <v xml:space="preserve"> Üniversite Caddesi Ağaçlı Yol No: 37-39 35100 Bornova/İzmir 35100 Bornova/İzmir</v>
      </c>
      <c r="D50" t="str">
        <f t="shared" si="10"/>
        <v>;"38° 27´ 17"" N";"27° 12´ 08"" E";5.462</v>
      </c>
      <c r="G50" s="1"/>
      <c r="H50" t="s">
        <v>57</v>
      </c>
      <c r="I50" t="s">
        <v>58</v>
      </c>
      <c r="J50" t="s">
        <v>58</v>
      </c>
      <c r="K50">
        <f t="shared" si="7"/>
        <v>40</v>
      </c>
      <c r="N50" t="s">
        <v>72</v>
      </c>
      <c r="O50" t="str">
        <f t="shared" si="11"/>
        <v>EÜ;Ege Üniversitesi;Devlet;"38°27'29""N";"27°13'50""E";85.537</v>
      </c>
    </row>
    <row r="51" spans="1:15" x14ac:dyDescent="0.25">
      <c r="A51" t="str">
        <f t="shared" si="4"/>
        <v>EÜ;Ege Üniversitesi;D</v>
      </c>
      <c r="B51" s="6" t="s">
        <v>302</v>
      </c>
      <c r="C51" t="str">
        <f t="shared" si="8"/>
        <v xml:space="preserve"> Üniversite Caddesi Ağaçlı Yol No: 37-39 35100 Bornova/İzmir 35100 Bornova/İzmir</v>
      </c>
      <c r="D51" t="str">
        <f t="shared" si="10"/>
        <v>;"38° 27´ 17"" N";"27° 12´ 08"" E";5.462</v>
      </c>
      <c r="G51" s="1"/>
      <c r="H51" t="s">
        <v>57</v>
      </c>
      <c r="I51" t="s">
        <v>58</v>
      </c>
      <c r="J51" t="s">
        <v>58</v>
      </c>
      <c r="K51">
        <f t="shared" si="7"/>
        <v>40</v>
      </c>
      <c r="N51" t="s">
        <v>73</v>
      </c>
      <c r="O51" t="str">
        <f t="shared" si="11"/>
        <v>EÜ;Ege Üniversitesi;Devlet;"38°27'45""N";"27°13'23""E";1.989</v>
      </c>
    </row>
    <row r="52" spans="1:15" x14ac:dyDescent="0.25">
      <c r="A52" t="str">
        <f t="shared" si="4"/>
        <v>EÜ;Ege Üniversitesi;</v>
      </c>
      <c r="B52" s="6" t="s">
        <v>303</v>
      </c>
      <c r="C52" t="str">
        <f t="shared" si="8"/>
        <v xml:space="preserve"> Üniversite Caddesi Ağaçlı Yol No: 37-39 35100 Bornova/İzmir 35100 Bornova/İzmir</v>
      </c>
      <c r="D52" t="str">
        <f t="shared" si="10"/>
        <v>;"38° 27´ 17"" N";"27° 12´ 08"" E";5.462</v>
      </c>
      <c r="G52" s="1"/>
      <c r="H52" t="s">
        <v>57</v>
      </c>
      <c r="I52" t="s">
        <v>58</v>
      </c>
      <c r="J52" t="s">
        <v>58</v>
      </c>
      <c r="K52">
        <f t="shared" si="7"/>
        <v>40</v>
      </c>
      <c r="N52" t="s">
        <v>74</v>
      </c>
      <c r="O52" t="str">
        <f t="shared" si="11"/>
        <v>EÜ;Ege Üniversitesi;Devlet;"38°27'16""N";"27°12'58""E";11.324</v>
      </c>
    </row>
    <row r="53" spans="1:15" x14ac:dyDescent="0.25">
      <c r="A53" t="str">
        <f t="shared" si="4"/>
        <v>EÜ;Ege Üniversitesi;D</v>
      </c>
      <c r="B53" s="6" t="s">
        <v>304</v>
      </c>
      <c r="C53" t="str">
        <f t="shared" si="8"/>
        <v xml:space="preserve"> 35100 Bornova</v>
      </c>
      <c r="D53" t="str">
        <f t="shared" si="10"/>
        <v>;"38° 27´ 15"" N";"27° 12´ 07"" E";5.462</v>
      </c>
      <c r="G53" s="1"/>
      <c r="H53" t="s">
        <v>75</v>
      </c>
      <c r="K53">
        <f t="shared" si="7"/>
        <v>38</v>
      </c>
      <c r="N53" t="s">
        <v>76</v>
      </c>
      <c r="O53" t="str">
        <f t="shared" si="11"/>
        <v>EÜ;Ege Üniversitesi;Devlet;"38°27'28""N";"27°12'53""E";509</v>
      </c>
    </row>
    <row r="54" spans="1:15" x14ac:dyDescent="0.25">
      <c r="A54" t="str">
        <f t="shared" si="4"/>
        <v>EÜ;Ege Üniversitesi;</v>
      </c>
      <c r="B54" s="6" t="s">
        <v>305</v>
      </c>
      <c r="C54" t="str">
        <f t="shared" si="8"/>
        <v xml:space="preserve"> Üniversite Cd. No:31 35100 Bornova/İzmir 35100 Bornova/İzmir</v>
      </c>
      <c r="D54" t="str">
        <f t="shared" si="10"/>
        <v>;"38° 27´ 18"" N";"27° 12´ 08"" E";967</v>
      </c>
      <c r="G54" s="1"/>
      <c r="H54" t="s">
        <v>77</v>
      </c>
      <c r="I54" t="s">
        <v>58</v>
      </c>
      <c r="J54" t="s">
        <v>58</v>
      </c>
      <c r="K54">
        <f t="shared" si="7"/>
        <v>40</v>
      </c>
      <c r="N54" t="s">
        <v>78</v>
      </c>
      <c r="O54" t="str">
        <f t="shared" si="11"/>
        <v>EÜ;Ege Üniversitesi;Devlet;"38°27'25""N";"27°13'31""E";4.100</v>
      </c>
    </row>
    <row r="55" spans="1:15" x14ac:dyDescent="0.25">
      <c r="A55" t="str">
        <f t="shared" si="4"/>
        <v>EÜ;Ege Üniversitesi;</v>
      </c>
      <c r="B55" s="6" t="s">
        <v>306</v>
      </c>
      <c r="C55" t="str">
        <f t="shared" si="8"/>
        <v xml:space="preserve"> Üniversite Cd. No:39 35100 Bornova/İzmir 35100 Bornova/İzmir</v>
      </c>
      <c r="D55" t="str">
        <f t="shared" si="10"/>
        <v>;"38° 27´ 15"" N";"27° 12´ 02"" E";5.462</v>
      </c>
      <c r="G55" s="1"/>
      <c r="H55" t="s">
        <v>65</v>
      </c>
      <c r="I55" t="s">
        <v>58</v>
      </c>
      <c r="J55" t="s">
        <v>58</v>
      </c>
      <c r="K55">
        <v>39</v>
      </c>
      <c r="N55" t="s">
        <v>79</v>
      </c>
      <c r="O55" t="str">
        <f t="shared" si="11"/>
        <v>EÜ;Ege Üniversitesi;Devlet;"38°27'28""N";"27°12'55""E";481</v>
      </c>
    </row>
    <row r="56" spans="1:15" x14ac:dyDescent="0.25">
      <c r="A56" t="str">
        <f t="shared" si="4"/>
        <v>EÜ;Ege Üniversitesi</v>
      </c>
      <c r="B56" s="6" t="s">
        <v>307</v>
      </c>
      <c r="C56" t="str">
        <f t="shared" si="8"/>
        <v xml:space="preserve"> 35100 Bornova/İzmir</v>
      </c>
      <c r="D56" t="str">
        <f t="shared" si="10"/>
        <v>sitesi;Devlet;"38° 27´ 12"" N";"27° 12´ 13"" E";1.617</v>
      </c>
      <c r="G56" s="1"/>
      <c r="H56" t="s">
        <v>58</v>
      </c>
      <c r="K56">
        <v>33</v>
      </c>
      <c r="N56" t="s">
        <v>80</v>
      </c>
      <c r="O56" t="str">
        <f t="shared" si="11"/>
        <v>EÜ;Ege Üniversitesi;Devlet;"38°27'10""N";"27°13'48""E";647.055</v>
      </c>
    </row>
    <row r="57" spans="1:15" x14ac:dyDescent="0.25">
      <c r="A57" t="str">
        <f t="shared" si="4"/>
        <v>EÜ;Ege Üniversitesi;Devlet;"3</v>
      </c>
      <c r="B57" s="6" t="s">
        <v>308</v>
      </c>
      <c r="C57" s="2" t="str">
        <f t="shared" si="8"/>
        <v/>
      </c>
      <c r="D57" t="str">
        <f t="shared" si="10"/>
        <v>"38°27'21""N ";"27°13'30""E";20.622</v>
      </c>
      <c r="G57" s="1"/>
      <c r="K57">
        <v>33</v>
      </c>
      <c r="N57" t="s">
        <v>81</v>
      </c>
      <c r="O57" t="str">
        <f t="shared" si="11"/>
        <v>EÜ;Ege Üniversitesi;Devlet;"38°28'23""N";"27°06'24""E";7.441</v>
      </c>
    </row>
    <row r="58" spans="1:15" x14ac:dyDescent="0.25">
      <c r="A58" t="str">
        <f t="shared" si="4"/>
        <v>EÜ;Ege Üniversitesi;Devlet;</v>
      </c>
      <c r="B58" s="6" t="s">
        <v>309</v>
      </c>
      <c r="C58" s="2" t="str">
        <f t="shared" si="8"/>
        <v/>
      </c>
      <c r="D58" t="str">
        <f>MID(N57,48,LEN(N57))</f>
        <v>°13'37""E";1.536</v>
      </c>
      <c r="G58" s="1"/>
      <c r="K58">
        <v>33</v>
      </c>
      <c r="N58" t="s">
        <v>82</v>
      </c>
      <c r="O58" t="str">
        <f t="shared" si="11"/>
        <v>EÜ;Ege Üniversitesi;Devlet;"38°27'17""N";"27°13'27""E";4.249</v>
      </c>
    </row>
    <row r="59" spans="1:15" x14ac:dyDescent="0.25">
      <c r="A59" t="str">
        <f t="shared" si="4"/>
        <v>EÜ;Ege Üniversitesi;Devlet;</v>
      </c>
      <c r="B59" s="6" t="s">
        <v>310</v>
      </c>
      <c r="C59" s="2" t="str">
        <f t="shared" si="8"/>
        <v/>
      </c>
      <c r="D59" t="str">
        <f>MID(N58,48,LEN(N58))</f>
        <v>°13'34""E";7.603</v>
      </c>
      <c r="G59" s="1"/>
      <c r="K59">
        <v>33</v>
      </c>
      <c r="N59" t="s">
        <v>83</v>
      </c>
      <c r="O59" t="str">
        <f t="shared" si="11"/>
        <v>EÜ;Ege Üniversitesi;Devlet;"38°27'25""N";"27°12'41""E";238.535</v>
      </c>
    </row>
    <row r="60" spans="1:15" x14ac:dyDescent="0.25">
      <c r="A60" t="str">
        <f t="shared" si="4"/>
        <v>EÜ;Ege Üniversitesi;Devlet;"3</v>
      </c>
      <c r="B60" s="6" t="s">
        <v>311</v>
      </c>
      <c r="C60" s="2" t="str">
        <f t="shared" si="8"/>
        <v/>
      </c>
      <c r="D60" t="str">
        <f>MID(N59,49,LEN(N59))</f>
        <v>13'20""E";3.273</v>
      </c>
      <c r="G60" s="1"/>
      <c r="K60">
        <v>33</v>
      </c>
      <c r="N60" t="s">
        <v>84</v>
      </c>
      <c r="O60" t="str">
        <f t="shared" si="11"/>
        <v>EÜ;Ege Üniversitesi;Devlet;"38°21'24""N";"26°18'18""E";64.087</v>
      </c>
    </row>
    <row r="61" spans="1:15" x14ac:dyDescent="0.25">
      <c r="A61" t="str">
        <f t="shared" si="4"/>
        <v>EÜ;Ege Üniversitesi;Devlet;"</v>
      </c>
      <c r="B61" s="6" t="s">
        <v>312</v>
      </c>
      <c r="C61" t="str">
        <f t="shared" si="8"/>
        <v xml:space="preserve"> 35040 Bornova/İzmir</v>
      </c>
      <c r="D61" t="str">
        <f>MID(N60,49,LEN(N60))</f>
        <v>13'50""E";85.537</v>
      </c>
      <c r="G61" s="1"/>
      <c r="H61" t="s">
        <v>85</v>
      </c>
      <c r="K61">
        <v>33</v>
      </c>
      <c r="N61" t="s">
        <v>86</v>
      </c>
      <c r="O61" t="str">
        <f t="shared" si="11"/>
        <v>EÜ;Ege Üniversitesi;Devlet;"38°27'16""N";"27°13'33""E";45.468</v>
      </c>
    </row>
    <row r="62" spans="1:15" x14ac:dyDescent="0.25">
      <c r="A62" t="str">
        <f t="shared" si="4"/>
        <v>EÜ;Ege Üniversitesi;Devlet;"</v>
      </c>
      <c r="B62" s="6" t="s">
        <v>313</v>
      </c>
      <c r="C62" s="2" t="str">
        <f t="shared" si="8"/>
        <v/>
      </c>
      <c r="D62" t="str">
        <f>MID(N61,49,LEN(N61))</f>
        <v>13'23""E";1.989</v>
      </c>
      <c r="G62" s="1"/>
      <c r="K62">
        <v>33</v>
      </c>
      <c r="N62" t="s">
        <v>87</v>
      </c>
      <c r="O62" t="str">
        <f t="shared" si="11"/>
        <v>EÜ;Ege Üniversitesi;Devlet;"38°47'32""N";" 26°58'00""E";33.981</v>
      </c>
    </row>
    <row r="63" spans="1:15" x14ac:dyDescent="0.25">
      <c r="A63" t="str">
        <f t="shared" si="4"/>
        <v>EÜ;Ege Üniversitesi;Devlet;"3</v>
      </c>
      <c r="B63" s="6" t="s">
        <v>314</v>
      </c>
      <c r="C63" s="2" t="str">
        <f t="shared" si="8"/>
        <v/>
      </c>
      <c r="D63" t="str">
        <f>MID(N62,49,LEN(N62))</f>
        <v>12'58""E";11.324</v>
      </c>
      <c r="G63" s="1"/>
      <c r="K63">
        <v>33</v>
      </c>
      <c r="N63" t="s">
        <v>88</v>
      </c>
      <c r="O63" t="str">
        <f t="shared" si="11"/>
        <v>EÜ;Ege Üniversitesi;Devlet;"38°27'25""N";"27°12'48""E";1.377</v>
      </c>
    </row>
    <row r="64" spans="1:15" x14ac:dyDescent="0.25">
      <c r="A64" t="str">
        <f t="shared" si="4"/>
        <v>EÜ;Ege Üniversitesi;Devlet;</v>
      </c>
      <c r="B64" s="6" t="s">
        <v>315</v>
      </c>
      <c r="C64" s="2" t="str">
        <f t="shared" si="8"/>
        <v/>
      </c>
      <c r="D64" t="str">
        <f>MID(N63,45,LEN(N63))</f>
        <v>"27°12'53""E";509</v>
      </c>
      <c r="G64" s="1"/>
      <c r="K64">
        <v>33</v>
      </c>
      <c r="N64" t="s">
        <v>89</v>
      </c>
      <c r="O64" t="str">
        <f t="shared" si="11"/>
        <v>EÜ;Ege Üniversitesi;Devlet;"38°12'09""N";"27°40'21""E";2.356</v>
      </c>
    </row>
    <row r="65" spans="1:15" x14ac:dyDescent="0.25">
      <c r="A65" t="str">
        <f t="shared" si="4"/>
        <v>EÜ;Ege Üniversitesi;Devlet;</v>
      </c>
      <c r="B65" s="6" t="s">
        <v>316</v>
      </c>
      <c r="C65" t="str">
        <f t="shared" si="8"/>
        <v xml:space="preserve"> İzmir Türkiye Türkiye</v>
      </c>
      <c r="D65" t="str">
        <f>MID(N64,49,LEN(N64))</f>
        <v>13'31""E";4.100</v>
      </c>
      <c r="G65" s="1"/>
      <c r="H65" t="s">
        <v>90</v>
      </c>
      <c r="I65" t="s">
        <v>249</v>
      </c>
      <c r="J65" t="s">
        <v>249</v>
      </c>
      <c r="K65">
        <v>33</v>
      </c>
      <c r="N65" t="s">
        <v>91</v>
      </c>
      <c r="O65" t="str">
        <f t="shared" si="11"/>
        <v>EÜ;Ege Üniversitesi;Devlet;"39°06'04""N";"27°08'53""E";12.079</v>
      </c>
    </row>
    <row r="66" spans="1:15" x14ac:dyDescent="0.25">
      <c r="A66" t="str">
        <f t="shared" si="4"/>
        <v>EÜ;Ege Üniversitesi;Devlet;"</v>
      </c>
      <c r="B66" s="6" t="s">
        <v>317</v>
      </c>
      <c r="C66" s="2" t="str">
        <f t="shared" ref="C66:C71" si="12">H66 &amp;I66 &amp;J66</f>
        <v/>
      </c>
      <c r="D66" t="str">
        <f>MID(N65,50,LEN(N65))</f>
        <v>2'55""E";481</v>
      </c>
      <c r="G66" s="1"/>
      <c r="K66">
        <v>33</v>
      </c>
      <c r="N66" t="s">
        <v>92</v>
      </c>
      <c r="O66" t="str">
        <f t="shared" si="11"/>
        <v>EÜ;Ege Üniversitesi;Devlet;"38°27'04""N";"27°13'46""E";7.788</v>
      </c>
    </row>
    <row r="67" spans="1:15" x14ac:dyDescent="0.25">
      <c r="A67" t="str">
        <f t="shared" ref="A67:A95" si="13">MID(O66,1,LEN(O66)-K66)</f>
        <v>EÜ;Ege Üniversitesi;Devlet;</v>
      </c>
      <c r="B67" s="6" t="s">
        <v>318</v>
      </c>
      <c r="C67" t="str">
        <f t="shared" si="12"/>
        <v xml:space="preserve"> Bornova - İZMİR</v>
      </c>
      <c r="D67" t="str">
        <f>MID(N66,46,LEN(N66))</f>
        <v>27°13'48""E";647.055</v>
      </c>
      <c r="G67" s="1"/>
      <c r="H67" t="s">
        <v>93</v>
      </c>
      <c r="K67">
        <v>33</v>
      </c>
      <c r="N67" t="s">
        <v>94</v>
      </c>
      <c r="O67" t="str">
        <f t="shared" si="11"/>
        <v>EÜ;Ege Üniversitesi;Devlet;"38°27'08""N";" 27°14'05""E";2.425</v>
      </c>
    </row>
    <row r="68" spans="1:15" x14ac:dyDescent="0.25">
      <c r="A68" t="str">
        <f t="shared" si="13"/>
        <v>EÜ;Ege Üniversitesi;Devlet;"</v>
      </c>
      <c r="B68" s="6" t="s">
        <v>319</v>
      </c>
      <c r="C68" t="str">
        <f t="shared" si="12"/>
        <v xml:space="preserve"> Karşıyaka İzmir</v>
      </c>
      <c r="D68" t="str">
        <f>MID(N77,43,LEN(N77))</f>
        <v>";" 27°14'05""E";2.425</v>
      </c>
      <c r="G68" s="1"/>
      <c r="H68" t="s">
        <v>95</v>
      </c>
      <c r="K68">
        <v>33</v>
      </c>
      <c r="N68" t="s">
        <v>96</v>
      </c>
      <c r="O68" t="str">
        <f t="shared" si="11"/>
        <v>EÜ;Ege Üniversitesi;Devlet;"38°18'05""N";"27°10'01""E";6.170</v>
      </c>
    </row>
    <row r="69" spans="1:15" x14ac:dyDescent="0.25">
      <c r="A69" t="str">
        <f>MID(O68,1,LEN(O68)-(K68-1))</f>
        <v>EÜ;Ege Üniversitesi;Devlet;"</v>
      </c>
      <c r="B69" s="6" t="s">
        <v>320</v>
      </c>
      <c r="C69" t="str">
        <f t="shared" si="12"/>
        <v xml:space="preserve"> 35100 Bornova İZMİR TÜRKİYE TÜRKİYE</v>
      </c>
      <c r="D69" t="str">
        <f>MID(N78,43,LEN(N78))</f>
        <v>";"27°10'01""E";6.170</v>
      </c>
      <c r="G69" s="1"/>
      <c r="H69" t="s">
        <v>97</v>
      </c>
      <c r="I69" t="s">
        <v>98</v>
      </c>
      <c r="J69" t="s">
        <v>98</v>
      </c>
      <c r="K69">
        <v>33</v>
      </c>
      <c r="N69" t="s">
        <v>99</v>
      </c>
      <c r="O69" t="str">
        <f t="shared" ref="O69:O85" si="14">MID(N79,4,LEN(N79))</f>
        <v>EÜ;Ege Üniversitesi;Devlet;"38°13'14""N ";"27°57'53""E";1.659</v>
      </c>
    </row>
    <row r="70" spans="1:15" x14ac:dyDescent="0.25">
      <c r="A70" t="str">
        <f t="shared" si="13"/>
        <v>EÜ;Ege Üniversitesi;Devlet;"</v>
      </c>
      <c r="B70" s="6" t="s">
        <v>321</v>
      </c>
      <c r="C70" s="2" t="str">
        <f t="shared" si="12"/>
        <v/>
      </c>
      <c r="D70" t="str">
        <f>MID(N79,45,LEN(N79))</f>
        <v>;"27°57'53""E";1.659</v>
      </c>
      <c r="G70" s="1"/>
      <c r="K70">
        <v>33</v>
      </c>
      <c r="N70" t="s">
        <v>100</v>
      </c>
      <c r="O70" t="str">
        <f t="shared" si="14"/>
        <v>EÜ;Ege Üniversitesi;Devlet;"38°05'24""N";"27°43'58""E";1.394</v>
      </c>
    </row>
    <row r="71" spans="1:15" x14ac:dyDescent="0.25">
      <c r="A71" t="str">
        <f t="shared" si="13"/>
        <v>EÜ;Ege Üniversitesi;Devlet;</v>
      </c>
      <c r="B71" s="6" t="s">
        <v>322</v>
      </c>
      <c r="C71" s="2" t="str">
        <f t="shared" si="12"/>
        <v/>
      </c>
      <c r="D71" t="str">
        <f>MID(N80,45,LEN(N80))</f>
        <v>"27°43'58""E";1.394</v>
      </c>
      <c r="G71" s="1"/>
      <c r="K71">
        <v>33</v>
      </c>
      <c r="N71" t="s">
        <v>101</v>
      </c>
      <c r="O71" t="str">
        <f t="shared" si="14"/>
        <v>EÜ;Ege Üniversitesi;Devlet;"38°21'49""N ";"26°46'14""E";314</v>
      </c>
    </row>
    <row r="72" spans="1:15" x14ac:dyDescent="0.25">
      <c r="A72" t="str">
        <f>MID(O71,1,LEN(O71)-K71)</f>
        <v>EÜ;Ege Üniversitesi;Devlet</v>
      </c>
      <c r="B72" s="6" t="s">
        <v>323</v>
      </c>
      <c r="G72" s="1"/>
      <c r="K72">
        <f t="shared" ref="K72:K94" si="15">AVERAGE(K2,K71)</f>
        <v>32.5</v>
      </c>
      <c r="N72" t="s">
        <v>102</v>
      </c>
      <c r="O72" t="str">
        <f t="shared" si="14"/>
        <v>EÜ;Ege Üniversitesi;Devlet;"38°21'24""N ";"26°18'18""E";68.332</v>
      </c>
    </row>
    <row r="73" spans="1:15" x14ac:dyDescent="0.25">
      <c r="A73" t="str">
        <f t="shared" si="13"/>
        <v>EÜ;Ege Üniversitesi;Devlet;"3</v>
      </c>
      <c r="B73" s="6" t="s">
        <v>324</v>
      </c>
      <c r="G73" s="1"/>
      <c r="K73">
        <f t="shared" si="15"/>
        <v>32.25</v>
      </c>
      <c r="N73" t="s">
        <v>103</v>
      </c>
      <c r="O73" t="str">
        <f t="shared" si="14"/>
        <v>EÜ;Ege Üniversitesi;Devlet;"38°27'56""N ";"27°12'29""E";429</v>
      </c>
    </row>
    <row r="74" spans="1:15" x14ac:dyDescent="0.25">
      <c r="A74" t="str">
        <f t="shared" si="13"/>
        <v>EÜ;Ege Üniversitesi;Devlet</v>
      </c>
      <c r="B74" s="6" t="s">
        <v>325</v>
      </c>
      <c r="G74" s="1"/>
      <c r="K74">
        <f t="shared" si="15"/>
        <v>32.125</v>
      </c>
      <c r="N74" t="s">
        <v>104</v>
      </c>
      <c r="O74" t="str">
        <f t="shared" si="14"/>
        <v>EÜ;Ege Üniversitesi;Devlet;"38°27'05""N ";"27°12'30""E";4.619</v>
      </c>
    </row>
    <row r="75" spans="1:15" x14ac:dyDescent="0.25">
      <c r="A75" t="str">
        <f t="shared" si="13"/>
        <v>EÜ;Ege Üniversitesi;Devlet;"</v>
      </c>
      <c r="B75" s="6" t="s">
        <v>326</v>
      </c>
      <c r="G75" s="1"/>
      <c r="K75">
        <f t="shared" si="15"/>
        <v>32.0625</v>
      </c>
      <c r="N75" t="s">
        <v>105</v>
      </c>
      <c r="O75" t="str">
        <f t="shared" si="14"/>
        <v>EÜ;Ege Üniversitesi;Devlet;"38°27'11""N ";"27°12'43""E";5.479</v>
      </c>
    </row>
    <row r="76" spans="1:15" x14ac:dyDescent="0.25">
      <c r="A76" t="str">
        <f t="shared" si="13"/>
        <v>EÜ;Ege Üniversitesi;Devlet;"</v>
      </c>
      <c r="B76" s="6" t="s">
        <v>327</v>
      </c>
      <c r="G76" s="1"/>
      <c r="K76">
        <f t="shared" si="15"/>
        <v>32.03125</v>
      </c>
      <c r="N76" t="s">
        <v>106</v>
      </c>
      <c r="O76" t="str">
        <f t="shared" si="14"/>
        <v>EÜ;Ege Üniversitesi;Devlet;"38°27'25""N ";"27°13'09""E";3.911</v>
      </c>
    </row>
    <row r="77" spans="1:15" x14ac:dyDescent="0.25">
      <c r="A77" t="str">
        <f t="shared" si="13"/>
        <v>EÜ;Ege Üniversitesi;Devlet;"</v>
      </c>
      <c r="B77" s="6" t="s">
        <v>328</v>
      </c>
      <c r="G77" s="1"/>
      <c r="K77">
        <f>AVERAGE(K7,K76)</f>
        <v>32.515625</v>
      </c>
      <c r="N77" t="s">
        <v>107</v>
      </c>
      <c r="O77" t="str">
        <f t="shared" si="14"/>
        <v>EÜ;Ege Üniversitesi;Devlet;"38°27'32""N ";"27°13'19""E";3.273</v>
      </c>
    </row>
    <row r="78" spans="1:15" x14ac:dyDescent="0.25">
      <c r="A78" t="str">
        <f t="shared" si="13"/>
        <v>EÜ;Ege Üniversitesi;Devlet;"</v>
      </c>
      <c r="B78" s="6" t="s">
        <v>329</v>
      </c>
      <c r="G78" s="1"/>
      <c r="H78" t="s">
        <v>90</v>
      </c>
      <c r="I78" t="s">
        <v>249</v>
      </c>
      <c r="J78" t="s">
        <v>249</v>
      </c>
      <c r="K78">
        <f>AVERAGE(K8,K77)</f>
        <v>32.2578125</v>
      </c>
      <c r="N78" t="s">
        <v>108</v>
      </c>
      <c r="O78" t="str">
        <f t="shared" si="14"/>
        <v>EÜ;Ege Üniversitesi;Devlet;"38°27'15""N ";"27°13'37""E";13.650</v>
      </c>
    </row>
    <row r="79" spans="1:15" x14ac:dyDescent="0.25">
      <c r="A79" t="str">
        <f t="shared" si="13"/>
        <v>EÜ;Ege Üniversitesi;Devlet;"3</v>
      </c>
      <c r="B79" s="6" t="s">
        <v>330</v>
      </c>
      <c r="G79" s="1"/>
      <c r="K79">
        <f t="shared" si="15"/>
        <v>32.62890625</v>
      </c>
      <c r="N79" t="s">
        <v>109</v>
      </c>
      <c r="O79" t="str">
        <f t="shared" si="14"/>
        <v>EÜ;Ege Üniversitesi;Devlet;"38°27'50""N ";"27°14'21""E";44.273</v>
      </c>
    </row>
    <row r="80" spans="1:15" x14ac:dyDescent="0.25">
      <c r="A80" t="str">
        <f t="shared" si="13"/>
        <v>EÜ;Ege Üniversitesi;Devlet;"3</v>
      </c>
      <c r="B80" s="6" t="s">
        <v>331</v>
      </c>
      <c r="G80" s="1"/>
      <c r="K80">
        <f t="shared" si="15"/>
        <v>33.314453125</v>
      </c>
      <c r="N80" t="s">
        <v>110</v>
      </c>
      <c r="O80" t="str">
        <f t="shared" si="14"/>
        <v>EÜ;Ege Üniversitesi;Devlet;"38°27'26""N ";"27°12'46""E";1.753</v>
      </c>
    </row>
    <row r="81" spans="1:15" x14ac:dyDescent="0.25">
      <c r="A81" t="str">
        <f t="shared" si="13"/>
        <v>EÜ;Ege Üniversitesi;Devlet;</v>
      </c>
      <c r="B81" s="6" t="s">
        <v>332</v>
      </c>
      <c r="G81" s="1"/>
      <c r="K81">
        <f t="shared" si="15"/>
        <v>33.6572265625</v>
      </c>
      <c r="N81" t="s">
        <v>111</v>
      </c>
      <c r="O81" t="str">
        <f t="shared" si="14"/>
        <v>EÜ;Ege Üniversitesi;Devlet;"38°27'24""N ";"27°13'13""E";4.279</v>
      </c>
    </row>
    <row r="82" spans="1:15" x14ac:dyDescent="0.25">
      <c r="A82" t="str">
        <f t="shared" si="13"/>
        <v>EÜ;Ege Üniversitesi;Devlet;</v>
      </c>
      <c r="B82" s="6" t="s">
        <v>333</v>
      </c>
      <c r="G82" s="1"/>
      <c r="K82">
        <f t="shared" si="15"/>
        <v>33.82861328125</v>
      </c>
      <c r="N82" t="s">
        <v>112</v>
      </c>
      <c r="O82" t="str">
        <f t="shared" si="14"/>
        <v>EÜ;Ege Üniversitesi;Devlet;"38°28'24""N ";"27°06'23""E";7.441</v>
      </c>
    </row>
    <row r="83" spans="1:15" x14ac:dyDescent="0.25">
      <c r="A83" t="str">
        <f t="shared" si="13"/>
        <v>EÜ;Ege Üniversitesi;Devlet;</v>
      </c>
      <c r="B83" s="6" t="s">
        <v>334</v>
      </c>
      <c r="G83" s="1"/>
      <c r="K83">
        <f t="shared" si="15"/>
        <v>33.914306640625</v>
      </c>
      <c r="N83" t="s">
        <v>113</v>
      </c>
      <c r="O83" t="str">
        <f t="shared" si="14"/>
        <v>EÜ;Ege Üniversitesi;Devlet;"38°27'27""N ";"27°13'10""E";1.306</v>
      </c>
    </row>
    <row r="84" spans="1:15" x14ac:dyDescent="0.25">
      <c r="A84" t="str">
        <f t="shared" si="13"/>
        <v>EÜ;Ege Üniversitesi;Devlet;</v>
      </c>
      <c r="B84" s="6" t="s">
        <v>335</v>
      </c>
      <c r="G84" s="1"/>
      <c r="K84">
        <f t="shared" si="15"/>
        <v>33.9571533203125</v>
      </c>
      <c r="N84" t="s">
        <v>114</v>
      </c>
      <c r="O84" t="str">
        <f t="shared" si="14"/>
        <v>EÜ;Ege Üniversitesi;Devlet;"38°27'27""N ";"27°13'09""E";1.306</v>
      </c>
    </row>
    <row r="85" spans="1:15" x14ac:dyDescent="0.25">
      <c r="A85" t="str">
        <f t="shared" si="13"/>
        <v>EÜ;Ege Üniversitesi;Devlet;</v>
      </c>
      <c r="B85" s="6" t="s">
        <v>336</v>
      </c>
      <c r="G85" s="1"/>
      <c r="H85" t="s">
        <v>115</v>
      </c>
      <c r="I85" t="s">
        <v>58</v>
      </c>
      <c r="J85" t="s">
        <v>58</v>
      </c>
      <c r="K85">
        <f t="shared" si="15"/>
        <v>33.97857666015625</v>
      </c>
      <c r="N85" t="s">
        <v>116</v>
      </c>
      <c r="O85" t="str">
        <f t="shared" si="14"/>
        <v>EÜ;Ege Üniversitesi;Devlet;"38°27'26""N ";"27°12'51""E";3.946</v>
      </c>
    </row>
    <row r="86" spans="1:15" x14ac:dyDescent="0.25">
      <c r="A86" t="str">
        <f t="shared" si="13"/>
        <v>EÜ;Ege Üniversitesi;Devlet;</v>
      </c>
      <c r="B86" s="6" t="s">
        <v>337</v>
      </c>
      <c r="G86" s="1"/>
      <c r="K86">
        <f t="shared" si="15"/>
        <v>33.989288330078125</v>
      </c>
      <c r="N86" t="s">
        <v>117</v>
      </c>
      <c r="O86" t="str">
        <f>MID(N96,4,LEN(N96))</f>
        <v>IKCU;İzmir Katip Çelebi Üniversitesi;Devlet;"38°29'23""N";"27°04'40""E";652</v>
      </c>
    </row>
    <row r="87" spans="1:15" x14ac:dyDescent="0.25">
      <c r="A87" t="str">
        <f t="shared" si="13"/>
        <v>IKCU;İzmir Katip Çelebi Üniversitesi;Devl</v>
      </c>
      <c r="B87" s="6" t="s">
        <v>338</v>
      </c>
      <c r="G87" s="1"/>
      <c r="K87">
        <f t="shared" si="15"/>
        <v>33.494644165039063</v>
      </c>
      <c r="N87" t="s">
        <v>118</v>
      </c>
      <c r="O87" t="str">
        <f t="shared" ref="O87:O89" si="16">MID(N97,4,LEN(N97))</f>
        <v>IKCU;İzmir Katip Çelebi Üniversitesi;Devlet;"38°29'29""N";" 27°03'28""E";358</v>
      </c>
    </row>
    <row r="88" spans="1:15" x14ac:dyDescent="0.25">
      <c r="A88" t="str">
        <f t="shared" si="13"/>
        <v>IKCU;İzmir Katip Çelebi Üniversitesi;Devle</v>
      </c>
      <c r="B88" s="6" t="s">
        <v>339</v>
      </c>
      <c r="G88" s="1"/>
      <c r="K88">
        <f t="shared" si="15"/>
        <v>33.247322082519531</v>
      </c>
      <c r="N88" t="s">
        <v>119</v>
      </c>
      <c r="O88" t="str">
        <f t="shared" si="16"/>
        <v>IKCU;İzmir Katip Çelebi Üniversitesi;Devlet;"38°30'43""N";"27°01'46""E";10.239</v>
      </c>
    </row>
    <row r="89" spans="1:15" x14ac:dyDescent="0.25">
      <c r="A89" t="str">
        <f t="shared" si="13"/>
        <v>IKCU;İzmir Katip Çelebi Üniversitesi;Devlet;</v>
      </c>
      <c r="B89" s="6" t="s">
        <v>340</v>
      </c>
      <c r="G89" s="1"/>
      <c r="K89">
        <f t="shared" si="15"/>
        <v>33.123661041259766</v>
      </c>
      <c r="N89" t="s">
        <v>120</v>
      </c>
      <c r="O89" t="str">
        <f t="shared" si="16"/>
        <v>IKCU;İzmir Katip Çelebi Üniversitesi;Devlet;"38°29'28""N";"27°03'30""E";371</v>
      </c>
    </row>
    <row r="90" spans="1:15" x14ac:dyDescent="0.25">
      <c r="A90" t="str">
        <f t="shared" si="13"/>
        <v>IKCU;İzmir Katip Çelebi Üniversitesi;Devl</v>
      </c>
      <c r="B90" s="6" t="s">
        <v>341</v>
      </c>
      <c r="G90" s="1"/>
      <c r="H90" t="s">
        <v>121</v>
      </c>
      <c r="I90">
        <v>35100</v>
      </c>
      <c r="J90">
        <v>35100</v>
      </c>
      <c r="K90">
        <f t="shared" si="15"/>
        <v>33.561830520629883</v>
      </c>
      <c r="N90" t="s">
        <v>122</v>
      </c>
      <c r="O90" t="str">
        <f t="shared" ref="O90:O95" si="17">MID(N100,5,LEN(N100))</f>
        <v>IKCU;İzmir Katip Çelebi Üniversitesi;Devlet;"38°29'26""N";"27°04'38""E";603</v>
      </c>
    </row>
    <row r="91" spans="1:15" x14ac:dyDescent="0.25">
      <c r="A91" t="str">
        <f t="shared" si="13"/>
        <v>IKCU;İzmir Katip Çelebi Üniversitesi;Devl</v>
      </c>
      <c r="B91" s="6" t="s">
        <v>342</v>
      </c>
      <c r="G91" s="1"/>
      <c r="H91" t="s">
        <v>123</v>
      </c>
      <c r="I91" t="s">
        <v>124</v>
      </c>
      <c r="J91" t="s">
        <v>124</v>
      </c>
      <c r="K91">
        <f t="shared" si="15"/>
        <v>33.780915260314941</v>
      </c>
      <c r="N91" t="s">
        <v>125</v>
      </c>
      <c r="O91" t="str">
        <f t="shared" si="17"/>
        <v>IKCU;İzmir Katip Çelebi Üniversitesi;Devlet;"38°30'39""N";"27°01'57""E";7.151</v>
      </c>
    </row>
    <row r="92" spans="1:15" x14ac:dyDescent="0.25">
      <c r="A92" t="str">
        <f t="shared" si="13"/>
        <v>IKCU;İzmir Katip Çelebi Üniversitesi;Devlet</v>
      </c>
      <c r="B92" s="6" t="s">
        <v>343</v>
      </c>
      <c r="G92" s="1"/>
      <c r="H92">
        <v>35100</v>
      </c>
      <c r="I92" t="s">
        <v>121</v>
      </c>
      <c r="J92" t="s">
        <v>121</v>
      </c>
      <c r="K92">
        <f t="shared" si="15"/>
        <v>32.390457630157471</v>
      </c>
      <c r="N92" t="s">
        <v>126</v>
      </c>
      <c r="O92" t="str">
        <f t="shared" si="17"/>
        <v>IKCU;İzmir Katip Çelebi Üniversitesi;Devlet;"38°29'23""N";" 27°04'40""E";555</v>
      </c>
    </row>
    <row r="93" spans="1:15" x14ac:dyDescent="0.25">
      <c r="A93" t="str">
        <f t="shared" si="13"/>
        <v>IKCU;İzmir Katip Çelebi Üniversitesi;Devlet</v>
      </c>
      <c r="B93" s="6" t="s">
        <v>344</v>
      </c>
      <c r="G93" s="1"/>
      <c r="H93" t="s">
        <v>127</v>
      </c>
      <c r="K93">
        <f t="shared" si="15"/>
        <v>32.695228815078735</v>
      </c>
      <c r="N93" t="s">
        <v>128</v>
      </c>
      <c r="O93" t="str">
        <f t="shared" si="17"/>
        <v>IKCU;İzmir Katip Çelebi Üniversitesi;Devlet;"38°30'31""N";"27°01'56""E";3.926</v>
      </c>
    </row>
    <row r="94" spans="1:15" x14ac:dyDescent="0.25">
      <c r="A94" t="str">
        <f t="shared" si="13"/>
        <v>IKCU;İzmir Katip Çelebi Üniversitesi;Devlet;</v>
      </c>
      <c r="B94" s="6" t="s">
        <v>345</v>
      </c>
      <c r="G94" s="1"/>
      <c r="K94">
        <f t="shared" si="15"/>
        <v>32.847614407539368</v>
      </c>
      <c r="N94" t="s">
        <v>129</v>
      </c>
      <c r="O94" t="str">
        <f t="shared" si="17"/>
        <v>IKCU;İzmir Katip Çelebi Üniversitesi;Devlet;"38°29'23""N";" 27°04'44""E";646</v>
      </c>
    </row>
    <row r="95" spans="1:15" x14ac:dyDescent="0.25">
      <c r="A95" t="str">
        <f t="shared" si="13"/>
        <v>IKCU;İzmir Katip Çelebi Üniversitesi;Devlet</v>
      </c>
      <c r="B95" s="6" t="s">
        <v>346</v>
      </c>
      <c r="G95" s="1"/>
      <c r="K95">
        <f t="shared" ref="K95:K126" si="18">LEN(D96)</f>
        <v>0</v>
      </c>
      <c r="N95" t="s">
        <v>130</v>
      </c>
      <c r="O95" t="str">
        <f t="shared" si="17"/>
        <v>IKCU;İzmir Katip Çelebi Üniversitesi;Devlet;"38°29'21""N";"27°04'42""E";667</v>
      </c>
    </row>
    <row r="96" spans="1:15" x14ac:dyDescent="0.25">
      <c r="A96" t="s">
        <v>435</v>
      </c>
      <c r="B96" s="6" t="s">
        <v>347</v>
      </c>
      <c r="G96" s="1"/>
      <c r="H96" t="s">
        <v>131</v>
      </c>
      <c r="I96" t="s">
        <v>250</v>
      </c>
      <c r="J96" t="s">
        <v>250</v>
      </c>
      <c r="K96">
        <f t="shared" si="18"/>
        <v>0</v>
      </c>
      <c r="N96" t="s">
        <v>132</v>
      </c>
    </row>
    <row r="97" spans="2:14" x14ac:dyDescent="0.25">
      <c r="B97" s="6" t="s">
        <v>348</v>
      </c>
      <c r="G97" s="1"/>
      <c r="H97" t="s">
        <v>133</v>
      </c>
      <c r="I97" t="s">
        <v>251</v>
      </c>
      <c r="J97" t="s">
        <v>251</v>
      </c>
      <c r="K97">
        <f t="shared" si="18"/>
        <v>0</v>
      </c>
      <c r="N97" t="s">
        <v>134</v>
      </c>
    </row>
    <row r="98" spans="2:14" x14ac:dyDescent="0.25">
      <c r="B98" s="6" t="s">
        <v>349</v>
      </c>
      <c r="G98" s="1"/>
      <c r="H98" t="s">
        <v>133</v>
      </c>
      <c r="I98" t="s">
        <v>251</v>
      </c>
      <c r="J98" t="s">
        <v>251</v>
      </c>
      <c r="K98">
        <f t="shared" si="18"/>
        <v>0</v>
      </c>
      <c r="N98" t="s">
        <v>135</v>
      </c>
    </row>
    <row r="99" spans="2:14" x14ac:dyDescent="0.25">
      <c r="B99" s="6" t="s">
        <v>350</v>
      </c>
      <c r="G99" s="1" t="s">
        <v>90</v>
      </c>
      <c r="H99" t="s">
        <v>136</v>
      </c>
      <c r="I99">
        <v>35620</v>
      </c>
      <c r="J99">
        <v>35620</v>
      </c>
      <c r="K99">
        <f t="shared" si="18"/>
        <v>0</v>
      </c>
      <c r="N99" t="s">
        <v>137</v>
      </c>
    </row>
    <row r="100" spans="2:14" x14ac:dyDescent="0.25">
      <c r="B100" s="6" t="s">
        <v>351</v>
      </c>
      <c r="G100" s="1"/>
      <c r="K100">
        <f t="shared" si="18"/>
        <v>0</v>
      </c>
      <c r="N100" t="s">
        <v>138</v>
      </c>
    </row>
    <row r="101" spans="2:14" x14ac:dyDescent="0.25">
      <c r="B101" s="6" t="s">
        <v>352</v>
      </c>
      <c r="G101" s="1"/>
      <c r="K101">
        <f t="shared" si="18"/>
        <v>0</v>
      </c>
      <c r="N101" t="s">
        <v>139</v>
      </c>
    </row>
    <row r="102" spans="2:14" x14ac:dyDescent="0.25">
      <c r="B102" s="6" t="s">
        <v>353</v>
      </c>
      <c r="G102" s="1"/>
      <c r="K102">
        <f t="shared" si="18"/>
        <v>0</v>
      </c>
      <c r="N102" t="s">
        <v>140</v>
      </c>
    </row>
    <row r="103" spans="2:14" x14ac:dyDescent="0.25">
      <c r="B103" s="6" t="s">
        <v>354</v>
      </c>
      <c r="G103" s="1"/>
      <c r="K103">
        <f t="shared" si="18"/>
        <v>0</v>
      </c>
      <c r="N103" t="s">
        <v>141</v>
      </c>
    </row>
    <row r="104" spans="2:14" x14ac:dyDescent="0.25">
      <c r="B104" s="6" t="s">
        <v>355</v>
      </c>
      <c r="G104" s="1"/>
      <c r="H104" t="s">
        <v>133</v>
      </c>
      <c r="I104" t="s">
        <v>251</v>
      </c>
      <c r="K104">
        <f t="shared" si="18"/>
        <v>0</v>
      </c>
      <c r="N104" t="s">
        <v>142</v>
      </c>
    </row>
    <row r="105" spans="2:14" x14ac:dyDescent="0.25">
      <c r="B105" s="6" t="s">
        <v>356</v>
      </c>
      <c r="G105" s="1"/>
      <c r="H105" t="s">
        <v>133</v>
      </c>
      <c r="I105" t="s">
        <v>251</v>
      </c>
      <c r="K105">
        <f t="shared" si="18"/>
        <v>0</v>
      </c>
      <c r="N105" t="s">
        <v>143</v>
      </c>
    </row>
    <row r="106" spans="2:14" x14ac:dyDescent="0.25">
      <c r="B106" s="6" t="s">
        <v>357</v>
      </c>
      <c r="G106" s="1"/>
      <c r="H106" t="s">
        <v>133</v>
      </c>
      <c r="I106" t="s">
        <v>251</v>
      </c>
      <c r="K106">
        <f t="shared" si="18"/>
        <v>0</v>
      </c>
      <c r="N106" t="s">
        <v>144</v>
      </c>
    </row>
    <row r="107" spans="2:14" x14ac:dyDescent="0.25">
      <c r="B107" s="6" t="s">
        <v>358</v>
      </c>
      <c r="G107" s="1"/>
      <c r="H107" t="s">
        <v>133</v>
      </c>
      <c r="I107" t="s">
        <v>251</v>
      </c>
      <c r="K107">
        <f t="shared" si="18"/>
        <v>0</v>
      </c>
      <c r="N107" t="s">
        <v>145</v>
      </c>
    </row>
    <row r="108" spans="2:14" x14ac:dyDescent="0.25">
      <c r="B108" s="6" t="s">
        <v>359</v>
      </c>
      <c r="G108" s="1"/>
      <c r="K108">
        <f t="shared" si="18"/>
        <v>0</v>
      </c>
      <c r="N108" t="s">
        <v>146</v>
      </c>
    </row>
    <row r="109" spans="2:14" x14ac:dyDescent="0.25">
      <c r="B109" s="6" t="s">
        <v>360</v>
      </c>
      <c r="G109" s="1"/>
      <c r="H109" t="s">
        <v>147</v>
      </c>
      <c r="K109">
        <f t="shared" si="18"/>
        <v>0</v>
      </c>
      <c r="N109" t="s">
        <v>148</v>
      </c>
    </row>
    <row r="110" spans="2:14" x14ac:dyDescent="0.25">
      <c r="B110" s="6" t="s">
        <v>361</v>
      </c>
      <c r="G110" s="1"/>
      <c r="K110">
        <f t="shared" si="18"/>
        <v>0</v>
      </c>
      <c r="N110" t="s">
        <v>149</v>
      </c>
    </row>
    <row r="111" spans="2:14" x14ac:dyDescent="0.25">
      <c r="B111" s="6" t="s">
        <v>362</v>
      </c>
      <c r="G111" s="1"/>
      <c r="H111" t="s">
        <v>147</v>
      </c>
      <c r="K111">
        <f t="shared" si="18"/>
        <v>0</v>
      </c>
      <c r="N111" t="s">
        <v>150</v>
      </c>
    </row>
    <row r="112" spans="2:14" x14ac:dyDescent="0.25">
      <c r="B112" s="6" t="s">
        <v>363</v>
      </c>
      <c r="G112" s="1"/>
      <c r="K112">
        <f t="shared" si="18"/>
        <v>0</v>
      </c>
      <c r="N112" t="s">
        <v>151</v>
      </c>
    </row>
    <row r="113" spans="2:14" x14ac:dyDescent="0.25">
      <c r="B113" s="6" t="s">
        <v>364</v>
      </c>
      <c r="G113" s="1"/>
      <c r="K113">
        <f t="shared" si="18"/>
        <v>0</v>
      </c>
      <c r="N113" t="s">
        <v>152</v>
      </c>
    </row>
    <row r="114" spans="2:14" ht="20.25" thickBot="1" x14ac:dyDescent="0.35">
      <c r="B114" s="7" t="s">
        <v>436</v>
      </c>
      <c r="G114" s="1"/>
      <c r="K114">
        <f t="shared" si="18"/>
        <v>0</v>
      </c>
      <c r="N114" t="s">
        <v>153</v>
      </c>
    </row>
    <row r="115" spans="2:14" ht="15.75" thickTop="1" x14ac:dyDescent="0.25">
      <c r="B115" s="6" t="s">
        <v>365</v>
      </c>
      <c r="G115" s="1"/>
      <c r="K115">
        <f t="shared" si="18"/>
        <v>0</v>
      </c>
      <c r="N115" t="s">
        <v>154</v>
      </c>
    </row>
    <row r="116" spans="2:14" x14ac:dyDescent="0.25">
      <c r="B116" s="6" t="s">
        <v>366</v>
      </c>
      <c r="G116" s="1"/>
      <c r="K116">
        <f t="shared" si="18"/>
        <v>0</v>
      </c>
      <c r="N116" t="s">
        <v>155</v>
      </c>
    </row>
    <row r="117" spans="2:14" x14ac:dyDescent="0.25">
      <c r="B117" s="6" t="s">
        <v>367</v>
      </c>
      <c r="G117" s="1"/>
      <c r="H117" t="s">
        <v>156</v>
      </c>
      <c r="K117">
        <f t="shared" si="18"/>
        <v>0</v>
      </c>
      <c r="N117" t="s">
        <v>157</v>
      </c>
    </row>
    <row r="118" spans="2:14" x14ac:dyDescent="0.25">
      <c r="B118" s="6" t="s">
        <v>368</v>
      </c>
      <c r="G118" s="1"/>
      <c r="H118" t="s">
        <v>156</v>
      </c>
      <c r="K118">
        <f t="shared" si="18"/>
        <v>0</v>
      </c>
      <c r="N118" t="s">
        <v>158</v>
      </c>
    </row>
    <row r="119" spans="2:14" x14ac:dyDescent="0.25">
      <c r="B119" s="6" t="s">
        <v>369</v>
      </c>
      <c r="G119" s="1"/>
      <c r="H119" t="s">
        <v>156</v>
      </c>
      <c r="K119">
        <f t="shared" si="18"/>
        <v>0</v>
      </c>
      <c r="N119" t="s">
        <v>159</v>
      </c>
    </row>
    <row r="120" spans="2:14" x14ac:dyDescent="0.25">
      <c r="B120" s="6" t="s">
        <v>370</v>
      </c>
      <c r="G120" s="1"/>
      <c r="H120" t="s">
        <v>156</v>
      </c>
      <c r="K120">
        <f t="shared" si="18"/>
        <v>0</v>
      </c>
      <c r="N120" t="s">
        <v>160</v>
      </c>
    </row>
    <row r="121" spans="2:14" x14ac:dyDescent="0.25">
      <c r="B121" s="6" t="s">
        <v>371</v>
      </c>
      <c r="G121" s="1"/>
      <c r="H121" t="s">
        <v>156</v>
      </c>
      <c r="K121">
        <f t="shared" si="18"/>
        <v>0</v>
      </c>
      <c r="N121" t="s">
        <v>161</v>
      </c>
    </row>
    <row r="122" spans="2:14" x14ac:dyDescent="0.25">
      <c r="B122" s="6" t="s">
        <v>372</v>
      </c>
      <c r="G122" s="1"/>
      <c r="H122" t="s">
        <v>156</v>
      </c>
      <c r="K122">
        <f t="shared" si="18"/>
        <v>0</v>
      </c>
      <c r="N122" t="s">
        <v>162</v>
      </c>
    </row>
    <row r="123" spans="2:14" x14ac:dyDescent="0.25">
      <c r="B123" s="6" t="s">
        <v>373</v>
      </c>
      <c r="G123" s="1"/>
      <c r="H123" t="s">
        <v>156</v>
      </c>
      <c r="K123">
        <f t="shared" si="18"/>
        <v>0</v>
      </c>
      <c r="N123" t="s">
        <v>163</v>
      </c>
    </row>
    <row r="124" spans="2:14" x14ac:dyDescent="0.25">
      <c r="B124" s="6" t="s">
        <v>374</v>
      </c>
      <c r="G124" s="1"/>
      <c r="H124" t="s">
        <v>156</v>
      </c>
      <c r="K124">
        <f t="shared" si="18"/>
        <v>0</v>
      </c>
      <c r="N124" t="s">
        <v>164</v>
      </c>
    </row>
    <row r="125" spans="2:14" x14ac:dyDescent="0.25">
      <c r="B125" s="6" t="s">
        <v>375</v>
      </c>
      <c r="G125" s="1"/>
      <c r="H125" t="s">
        <v>156</v>
      </c>
      <c r="K125">
        <f t="shared" si="18"/>
        <v>0</v>
      </c>
      <c r="N125" t="s">
        <v>165</v>
      </c>
    </row>
    <row r="126" spans="2:14" x14ac:dyDescent="0.25">
      <c r="B126" s="6" t="s">
        <v>376</v>
      </c>
      <c r="G126" s="1"/>
      <c r="H126" t="s">
        <v>156</v>
      </c>
      <c r="K126">
        <f t="shared" si="18"/>
        <v>0</v>
      </c>
      <c r="N126" t="s">
        <v>166</v>
      </c>
    </row>
    <row r="127" spans="2:14" x14ac:dyDescent="0.25">
      <c r="B127" s="6" t="s">
        <v>377</v>
      </c>
      <c r="G127" s="1"/>
      <c r="H127" t="s">
        <v>156</v>
      </c>
      <c r="K127">
        <f t="shared" ref="K127:K158" si="19">LEN(D128)</f>
        <v>0</v>
      </c>
      <c r="N127" t="s">
        <v>167</v>
      </c>
    </row>
    <row r="128" spans="2:14" x14ac:dyDescent="0.25">
      <c r="B128" s="6" t="s">
        <v>378</v>
      </c>
      <c r="G128" s="1"/>
      <c r="H128" t="s">
        <v>156</v>
      </c>
      <c r="K128">
        <f t="shared" si="19"/>
        <v>0</v>
      </c>
      <c r="N128" t="s">
        <v>168</v>
      </c>
    </row>
    <row r="129" spans="2:14" x14ac:dyDescent="0.25">
      <c r="B129" s="6" t="s">
        <v>379</v>
      </c>
      <c r="G129" s="1"/>
      <c r="H129" t="s">
        <v>156</v>
      </c>
      <c r="K129">
        <f t="shared" si="19"/>
        <v>0</v>
      </c>
      <c r="N129" t="s">
        <v>169</v>
      </c>
    </row>
    <row r="130" spans="2:14" x14ac:dyDescent="0.25">
      <c r="B130" s="6" t="s">
        <v>380</v>
      </c>
      <c r="G130" s="1"/>
      <c r="H130" t="s">
        <v>156</v>
      </c>
      <c r="K130">
        <f t="shared" si="19"/>
        <v>0</v>
      </c>
      <c r="N130" t="s">
        <v>170</v>
      </c>
    </row>
    <row r="131" spans="2:14" x14ac:dyDescent="0.25">
      <c r="B131" s="6" t="s">
        <v>381</v>
      </c>
      <c r="G131" s="1"/>
      <c r="H131" t="s">
        <v>156</v>
      </c>
      <c r="K131">
        <f t="shared" si="19"/>
        <v>0</v>
      </c>
      <c r="N131" t="s">
        <v>171</v>
      </c>
    </row>
    <row r="132" spans="2:14" x14ac:dyDescent="0.25">
      <c r="B132" s="6" t="s">
        <v>382</v>
      </c>
      <c r="G132" s="1"/>
      <c r="H132" t="s">
        <v>156</v>
      </c>
      <c r="K132">
        <f t="shared" si="19"/>
        <v>0</v>
      </c>
      <c r="N132" t="s">
        <v>172</v>
      </c>
    </row>
    <row r="133" spans="2:14" x14ac:dyDescent="0.25">
      <c r="B133" s="6" t="s">
        <v>383</v>
      </c>
      <c r="G133" s="1"/>
      <c r="H133" t="s">
        <v>156</v>
      </c>
      <c r="K133">
        <f t="shared" si="19"/>
        <v>0</v>
      </c>
      <c r="N133" t="s">
        <v>173</v>
      </c>
    </row>
    <row r="134" spans="2:14" x14ac:dyDescent="0.25">
      <c r="B134" s="6" t="s">
        <v>384</v>
      </c>
      <c r="G134" s="1"/>
      <c r="H134" t="s">
        <v>156</v>
      </c>
      <c r="K134">
        <f t="shared" si="19"/>
        <v>0</v>
      </c>
      <c r="N134" t="s">
        <v>174</v>
      </c>
    </row>
    <row r="135" spans="2:14" x14ac:dyDescent="0.25">
      <c r="B135" s="6" t="s">
        <v>385</v>
      </c>
      <c r="G135" s="1"/>
      <c r="H135" t="s">
        <v>156</v>
      </c>
      <c r="K135">
        <f t="shared" si="19"/>
        <v>0</v>
      </c>
      <c r="N135" t="s">
        <v>175</v>
      </c>
    </row>
    <row r="136" spans="2:14" x14ac:dyDescent="0.25">
      <c r="B136" s="6" t="s">
        <v>386</v>
      </c>
      <c r="G136" s="1"/>
      <c r="H136" t="s">
        <v>156</v>
      </c>
      <c r="K136">
        <f t="shared" si="19"/>
        <v>0</v>
      </c>
      <c r="N136" t="s">
        <v>176</v>
      </c>
    </row>
    <row r="137" spans="2:14" x14ac:dyDescent="0.25">
      <c r="B137" s="6" t="s">
        <v>387</v>
      </c>
      <c r="G137" s="1"/>
      <c r="H137" t="s">
        <v>156</v>
      </c>
      <c r="K137">
        <f t="shared" si="19"/>
        <v>0</v>
      </c>
      <c r="N137" t="s">
        <v>177</v>
      </c>
    </row>
    <row r="138" spans="2:14" x14ac:dyDescent="0.25">
      <c r="B138" s="6" t="s">
        <v>388</v>
      </c>
      <c r="G138" s="1"/>
      <c r="H138" t="s">
        <v>156</v>
      </c>
      <c r="K138">
        <f t="shared" si="19"/>
        <v>0</v>
      </c>
      <c r="N138" t="s">
        <v>178</v>
      </c>
    </row>
    <row r="139" spans="2:14" x14ac:dyDescent="0.25">
      <c r="B139" s="6" t="s">
        <v>389</v>
      </c>
      <c r="G139" s="1"/>
      <c r="H139" t="s">
        <v>156</v>
      </c>
      <c r="K139">
        <f t="shared" si="19"/>
        <v>0</v>
      </c>
      <c r="N139" t="s">
        <v>179</v>
      </c>
    </row>
    <row r="140" spans="2:14" x14ac:dyDescent="0.25">
      <c r="B140" s="6" t="s">
        <v>390</v>
      </c>
      <c r="G140" s="1"/>
      <c r="H140" t="s">
        <v>156</v>
      </c>
      <c r="K140">
        <f t="shared" si="19"/>
        <v>0</v>
      </c>
      <c r="N140" t="s">
        <v>180</v>
      </c>
    </row>
    <row r="141" spans="2:14" x14ac:dyDescent="0.25">
      <c r="B141" s="6" t="s">
        <v>391</v>
      </c>
      <c r="G141" s="1"/>
      <c r="H141" t="s">
        <v>156</v>
      </c>
      <c r="K141">
        <f t="shared" si="19"/>
        <v>0</v>
      </c>
      <c r="N141" t="s">
        <v>181</v>
      </c>
    </row>
    <row r="142" spans="2:14" x14ac:dyDescent="0.25">
      <c r="B142" s="6" t="s">
        <v>392</v>
      </c>
      <c r="G142" s="1"/>
      <c r="H142" t="s">
        <v>156</v>
      </c>
      <c r="K142">
        <f t="shared" si="19"/>
        <v>0</v>
      </c>
      <c r="N142" t="s">
        <v>182</v>
      </c>
    </row>
    <row r="143" spans="2:14" x14ac:dyDescent="0.25">
      <c r="B143" s="6" t="s">
        <v>393</v>
      </c>
      <c r="G143" s="1"/>
      <c r="H143" t="s">
        <v>156</v>
      </c>
      <c r="K143">
        <f t="shared" si="19"/>
        <v>0</v>
      </c>
      <c r="N143" t="s">
        <v>183</v>
      </c>
    </row>
    <row r="144" spans="2:14" x14ac:dyDescent="0.25">
      <c r="B144" s="6" t="s">
        <v>394</v>
      </c>
      <c r="G144" s="1"/>
      <c r="H144" t="s">
        <v>156</v>
      </c>
      <c r="K144">
        <f t="shared" si="19"/>
        <v>0</v>
      </c>
      <c r="N144" t="s">
        <v>184</v>
      </c>
    </row>
    <row r="145" spans="2:14" x14ac:dyDescent="0.25">
      <c r="B145" s="6" t="s">
        <v>395</v>
      </c>
      <c r="G145" s="1"/>
      <c r="H145" t="s">
        <v>156</v>
      </c>
      <c r="K145">
        <f t="shared" si="19"/>
        <v>0</v>
      </c>
      <c r="N145" t="s">
        <v>185</v>
      </c>
    </row>
    <row r="146" spans="2:14" x14ac:dyDescent="0.25">
      <c r="B146" s="6" t="s">
        <v>396</v>
      </c>
      <c r="G146" s="1"/>
      <c r="H146" t="s">
        <v>156</v>
      </c>
      <c r="K146">
        <f t="shared" si="19"/>
        <v>0</v>
      </c>
      <c r="N146" t="s">
        <v>186</v>
      </c>
    </row>
    <row r="147" spans="2:14" x14ac:dyDescent="0.25">
      <c r="B147" s="6" t="s">
        <v>397</v>
      </c>
      <c r="G147" s="1"/>
      <c r="H147" t="s">
        <v>156</v>
      </c>
      <c r="K147">
        <f t="shared" si="19"/>
        <v>0</v>
      </c>
      <c r="N147" t="s">
        <v>187</v>
      </c>
    </row>
    <row r="148" spans="2:14" x14ac:dyDescent="0.25">
      <c r="B148" s="6" t="s">
        <v>398</v>
      </c>
      <c r="G148" s="1"/>
      <c r="H148" t="s">
        <v>156</v>
      </c>
      <c r="K148">
        <f t="shared" si="19"/>
        <v>0</v>
      </c>
      <c r="N148" t="s">
        <v>188</v>
      </c>
    </row>
    <row r="149" spans="2:14" x14ac:dyDescent="0.25">
      <c r="B149" s="6" t="s">
        <v>399</v>
      </c>
      <c r="G149" s="1"/>
      <c r="H149" t="s">
        <v>156</v>
      </c>
      <c r="K149">
        <f t="shared" si="19"/>
        <v>0</v>
      </c>
      <c r="N149" t="s">
        <v>189</v>
      </c>
    </row>
    <row r="150" spans="2:14" x14ac:dyDescent="0.25">
      <c r="B150" s="6" t="s">
        <v>400</v>
      </c>
      <c r="G150" s="1"/>
      <c r="H150" t="s">
        <v>156</v>
      </c>
      <c r="K150">
        <f t="shared" si="19"/>
        <v>0</v>
      </c>
      <c r="N150" t="s">
        <v>190</v>
      </c>
    </row>
    <row r="151" spans="2:14" x14ac:dyDescent="0.25">
      <c r="B151" s="6" t="s">
        <v>401</v>
      </c>
      <c r="G151" s="1"/>
      <c r="H151" t="s">
        <v>191</v>
      </c>
      <c r="K151">
        <f t="shared" si="19"/>
        <v>0</v>
      </c>
      <c r="N151" t="s">
        <v>192</v>
      </c>
    </row>
    <row r="152" spans="2:14" x14ac:dyDescent="0.25">
      <c r="B152" s="6" t="s">
        <v>402</v>
      </c>
      <c r="G152" s="1"/>
      <c r="H152" t="s">
        <v>191</v>
      </c>
      <c r="K152">
        <f t="shared" si="19"/>
        <v>0</v>
      </c>
      <c r="N152" t="s">
        <v>193</v>
      </c>
    </row>
    <row r="153" spans="2:14" x14ac:dyDescent="0.25">
      <c r="B153" s="6" t="s">
        <v>403</v>
      </c>
      <c r="G153" s="1"/>
      <c r="H153" t="s">
        <v>191</v>
      </c>
      <c r="K153">
        <f t="shared" si="19"/>
        <v>0</v>
      </c>
      <c r="N153" t="s">
        <v>194</v>
      </c>
    </row>
    <row r="154" spans="2:14" x14ac:dyDescent="0.25">
      <c r="B154" s="6" t="s">
        <v>404</v>
      </c>
      <c r="G154" s="1"/>
      <c r="H154" t="s">
        <v>191</v>
      </c>
      <c r="K154">
        <f t="shared" si="19"/>
        <v>0</v>
      </c>
      <c r="N154" t="s">
        <v>195</v>
      </c>
    </row>
    <row r="155" spans="2:14" x14ac:dyDescent="0.25">
      <c r="B155" s="6" t="s">
        <v>405</v>
      </c>
      <c r="G155" s="1"/>
      <c r="H155" t="s">
        <v>52</v>
      </c>
      <c r="K155">
        <f t="shared" si="19"/>
        <v>0</v>
      </c>
      <c r="N155" t="s">
        <v>196</v>
      </c>
    </row>
    <row r="156" spans="2:14" x14ac:dyDescent="0.25">
      <c r="B156" s="6" t="s">
        <v>406</v>
      </c>
      <c r="G156" s="1"/>
      <c r="H156" t="s">
        <v>52</v>
      </c>
      <c r="K156">
        <f t="shared" si="19"/>
        <v>0</v>
      </c>
      <c r="N156" t="s">
        <v>197</v>
      </c>
    </row>
    <row r="157" spans="2:14" x14ac:dyDescent="0.25">
      <c r="B157" s="6" t="s">
        <v>407</v>
      </c>
      <c r="G157" s="1"/>
      <c r="H157" t="s">
        <v>52</v>
      </c>
      <c r="K157">
        <f t="shared" si="19"/>
        <v>0</v>
      </c>
      <c r="N157" t="s">
        <v>198</v>
      </c>
    </row>
    <row r="158" spans="2:14" ht="20.25" thickBot="1" x14ac:dyDescent="0.35">
      <c r="B158" s="7" t="s">
        <v>437</v>
      </c>
      <c r="G158" s="1"/>
      <c r="H158" t="s">
        <v>52</v>
      </c>
      <c r="K158">
        <f t="shared" si="19"/>
        <v>0</v>
      </c>
      <c r="N158" t="s">
        <v>199</v>
      </c>
    </row>
    <row r="159" spans="2:14" ht="15.75" thickTop="1" x14ac:dyDescent="0.25">
      <c r="B159" s="6" t="s">
        <v>408</v>
      </c>
      <c r="G159" s="1"/>
      <c r="H159" t="s">
        <v>52</v>
      </c>
      <c r="K159">
        <f t="shared" ref="K159:K185" si="20">LEN(D160)</f>
        <v>0</v>
      </c>
      <c r="N159" t="s">
        <v>200</v>
      </c>
    </row>
    <row r="160" spans="2:14" x14ac:dyDescent="0.25">
      <c r="B160" s="6" t="s">
        <v>409</v>
      </c>
      <c r="G160" s="1"/>
      <c r="K160">
        <f t="shared" si="20"/>
        <v>0</v>
      </c>
      <c r="N160" t="s">
        <v>201</v>
      </c>
    </row>
    <row r="161" spans="2:14" x14ac:dyDescent="0.25">
      <c r="B161" s="6" t="s">
        <v>410</v>
      </c>
      <c r="G161" s="1"/>
      <c r="K161">
        <f t="shared" si="20"/>
        <v>0</v>
      </c>
      <c r="N161" t="s">
        <v>202</v>
      </c>
    </row>
    <row r="162" spans="2:14" x14ac:dyDescent="0.25">
      <c r="B162" s="6" t="s">
        <v>411</v>
      </c>
      <c r="G162" s="1"/>
      <c r="K162">
        <f t="shared" si="20"/>
        <v>0</v>
      </c>
      <c r="N162" t="s">
        <v>203</v>
      </c>
    </row>
    <row r="163" spans="2:14" x14ac:dyDescent="0.25">
      <c r="B163" s="6" t="s">
        <v>412</v>
      </c>
      <c r="G163" s="1"/>
      <c r="K163">
        <f t="shared" si="20"/>
        <v>0</v>
      </c>
      <c r="N163" t="s">
        <v>204</v>
      </c>
    </row>
    <row r="164" spans="2:14" x14ac:dyDescent="0.25">
      <c r="B164" s="6" t="s">
        <v>413</v>
      </c>
      <c r="G164" s="1"/>
      <c r="K164">
        <f t="shared" si="20"/>
        <v>0</v>
      </c>
      <c r="N164" t="s">
        <v>205</v>
      </c>
    </row>
    <row r="165" spans="2:14" x14ac:dyDescent="0.25">
      <c r="B165" s="6" t="s">
        <v>414</v>
      </c>
      <c r="G165" s="1"/>
      <c r="K165">
        <f t="shared" si="20"/>
        <v>0</v>
      </c>
      <c r="N165" t="s">
        <v>206</v>
      </c>
    </row>
    <row r="166" spans="2:14" x14ac:dyDescent="0.25">
      <c r="B166" s="6" t="s">
        <v>415</v>
      </c>
      <c r="G166" s="1"/>
      <c r="K166">
        <f t="shared" si="20"/>
        <v>0</v>
      </c>
      <c r="N166" t="s">
        <v>207</v>
      </c>
    </row>
    <row r="167" spans="2:14" x14ac:dyDescent="0.25">
      <c r="B167" s="6" t="s">
        <v>416</v>
      </c>
      <c r="G167" s="1"/>
      <c r="K167">
        <f t="shared" si="20"/>
        <v>0</v>
      </c>
      <c r="N167" t="s">
        <v>208</v>
      </c>
    </row>
    <row r="168" spans="2:14" x14ac:dyDescent="0.25">
      <c r="B168" s="6" t="s">
        <v>417</v>
      </c>
      <c r="G168" s="1"/>
      <c r="K168">
        <f t="shared" si="20"/>
        <v>0</v>
      </c>
      <c r="N168" t="s">
        <v>209</v>
      </c>
    </row>
    <row r="169" spans="2:14" x14ac:dyDescent="0.25">
      <c r="B169" s="6" t="s">
        <v>418</v>
      </c>
      <c r="G169" s="1"/>
      <c r="K169">
        <f t="shared" si="20"/>
        <v>0</v>
      </c>
      <c r="N169" t="s">
        <v>210</v>
      </c>
    </row>
    <row r="170" spans="2:14" x14ac:dyDescent="0.25">
      <c r="B170" s="6" t="s">
        <v>419</v>
      </c>
      <c r="G170" s="1"/>
      <c r="H170" t="s">
        <v>211</v>
      </c>
      <c r="I170" t="s">
        <v>90</v>
      </c>
      <c r="K170">
        <f t="shared" si="20"/>
        <v>0</v>
      </c>
      <c r="N170" t="s">
        <v>212</v>
      </c>
    </row>
    <row r="171" spans="2:14" x14ac:dyDescent="0.25">
      <c r="B171" s="6" t="s">
        <v>420</v>
      </c>
      <c r="G171" s="1"/>
      <c r="H171" t="s">
        <v>211</v>
      </c>
      <c r="I171" t="s">
        <v>90</v>
      </c>
      <c r="K171">
        <f t="shared" si="20"/>
        <v>0</v>
      </c>
      <c r="N171" t="s">
        <v>213</v>
      </c>
    </row>
    <row r="172" spans="2:14" x14ac:dyDescent="0.25">
      <c r="B172" s="6" t="s">
        <v>421</v>
      </c>
      <c r="G172" s="1"/>
      <c r="H172" t="s">
        <v>211</v>
      </c>
      <c r="I172" t="s">
        <v>90</v>
      </c>
      <c r="K172">
        <f t="shared" si="20"/>
        <v>0</v>
      </c>
      <c r="N172" t="s">
        <v>214</v>
      </c>
    </row>
    <row r="173" spans="2:14" x14ac:dyDescent="0.25">
      <c r="B173" s="6" t="s">
        <v>422</v>
      </c>
      <c r="G173" s="1"/>
      <c r="H173" t="s">
        <v>211</v>
      </c>
      <c r="I173" t="s">
        <v>90</v>
      </c>
      <c r="K173">
        <f t="shared" si="20"/>
        <v>0</v>
      </c>
      <c r="N173" t="s">
        <v>215</v>
      </c>
    </row>
    <row r="174" spans="2:14" x14ac:dyDescent="0.25">
      <c r="B174" s="6" t="s">
        <v>423</v>
      </c>
      <c r="G174" s="1"/>
      <c r="H174" t="s">
        <v>211</v>
      </c>
      <c r="I174" t="s">
        <v>90</v>
      </c>
      <c r="K174">
        <f t="shared" si="20"/>
        <v>0</v>
      </c>
      <c r="N174" t="s">
        <v>216</v>
      </c>
    </row>
    <row r="175" spans="2:14" x14ac:dyDescent="0.25">
      <c r="B175" s="6" t="s">
        <v>424</v>
      </c>
      <c r="G175" s="1"/>
      <c r="H175" t="s">
        <v>211</v>
      </c>
      <c r="I175" t="s">
        <v>90</v>
      </c>
      <c r="K175">
        <f t="shared" si="20"/>
        <v>0</v>
      </c>
      <c r="N175" t="s">
        <v>217</v>
      </c>
    </row>
    <row r="176" spans="2:14" x14ac:dyDescent="0.25">
      <c r="B176" s="6" t="s">
        <v>425</v>
      </c>
      <c r="G176" s="1"/>
      <c r="H176" t="s">
        <v>211</v>
      </c>
      <c r="I176" t="s">
        <v>90</v>
      </c>
      <c r="K176">
        <f t="shared" si="20"/>
        <v>0</v>
      </c>
      <c r="N176" t="s">
        <v>218</v>
      </c>
    </row>
    <row r="177" spans="2:14" x14ac:dyDescent="0.25">
      <c r="B177" s="6" t="s">
        <v>426</v>
      </c>
      <c r="G177" s="1"/>
      <c r="H177" t="s">
        <v>211</v>
      </c>
      <c r="I177" t="s">
        <v>90</v>
      </c>
      <c r="K177">
        <f t="shared" si="20"/>
        <v>0</v>
      </c>
      <c r="N177" t="s">
        <v>219</v>
      </c>
    </row>
    <row r="178" spans="2:14" x14ac:dyDescent="0.25">
      <c r="B178" s="6" t="s">
        <v>427</v>
      </c>
      <c r="G178" s="1"/>
      <c r="H178" t="s">
        <v>211</v>
      </c>
      <c r="I178" t="s">
        <v>90</v>
      </c>
      <c r="K178">
        <f t="shared" si="20"/>
        <v>0</v>
      </c>
      <c r="N178" t="s">
        <v>220</v>
      </c>
    </row>
    <row r="179" spans="2:14" x14ac:dyDescent="0.25">
      <c r="B179" s="6" t="s">
        <v>428</v>
      </c>
      <c r="G179" s="1"/>
      <c r="H179" t="s">
        <v>211</v>
      </c>
      <c r="I179" t="s">
        <v>90</v>
      </c>
      <c r="K179">
        <f t="shared" si="20"/>
        <v>0</v>
      </c>
      <c r="N179" t="s">
        <v>221</v>
      </c>
    </row>
    <row r="180" spans="2:14" x14ac:dyDescent="0.25">
      <c r="B180" s="6" t="s">
        <v>429</v>
      </c>
      <c r="G180" s="1"/>
      <c r="H180" t="s">
        <v>211</v>
      </c>
      <c r="I180" t="s">
        <v>90</v>
      </c>
      <c r="K180">
        <f t="shared" si="20"/>
        <v>0</v>
      </c>
      <c r="N180" t="s">
        <v>222</v>
      </c>
    </row>
    <row r="181" spans="2:14" x14ac:dyDescent="0.25">
      <c r="B181" s="6" t="s">
        <v>430</v>
      </c>
      <c r="G181" s="1"/>
      <c r="K181">
        <f t="shared" si="20"/>
        <v>0</v>
      </c>
      <c r="N181" t="s">
        <v>223</v>
      </c>
    </row>
    <row r="182" spans="2:14" x14ac:dyDescent="0.25">
      <c r="B182" s="6" t="s">
        <v>431</v>
      </c>
      <c r="G182" s="1"/>
      <c r="H182" t="s">
        <v>224</v>
      </c>
      <c r="K182">
        <f t="shared" si="20"/>
        <v>0</v>
      </c>
      <c r="N182" t="s">
        <v>225</v>
      </c>
    </row>
    <row r="183" spans="2:14" x14ac:dyDescent="0.25">
      <c r="B183" s="6" t="s">
        <v>432</v>
      </c>
      <c r="G183" s="1"/>
      <c r="H183" t="s">
        <v>224</v>
      </c>
      <c r="K183">
        <f t="shared" si="20"/>
        <v>0</v>
      </c>
      <c r="N183" t="s">
        <v>226</v>
      </c>
    </row>
    <row r="184" spans="2:14" x14ac:dyDescent="0.25">
      <c r="B184" s="6" t="s">
        <v>433</v>
      </c>
      <c r="G184" s="1"/>
      <c r="H184" t="s">
        <v>224</v>
      </c>
      <c r="K184">
        <f t="shared" si="20"/>
        <v>0</v>
      </c>
      <c r="N184" t="s">
        <v>227</v>
      </c>
    </row>
    <row r="185" spans="2:14" x14ac:dyDescent="0.25">
      <c r="B185" s="6" t="s">
        <v>434</v>
      </c>
      <c r="G185" s="1"/>
      <c r="H185" t="s">
        <v>224</v>
      </c>
      <c r="K185">
        <f t="shared" si="20"/>
        <v>0</v>
      </c>
      <c r="N185" t="s">
        <v>228</v>
      </c>
    </row>
    <row r="186" spans="2:14" x14ac:dyDescent="0.25">
      <c r="G186" s="1"/>
      <c r="H186" t="s">
        <v>224</v>
      </c>
      <c r="N186" t="s">
        <v>229</v>
      </c>
    </row>
    <row r="187" spans="2:14" x14ac:dyDescent="0.25">
      <c r="G187" s="1"/>
      <c r="H187" t="s">
        <v>224</v>
      </c>
      <c r="N187" t="s">
        <v>230</v>
      </c>
    </row>
    <row r="188" spans="2:14" x14ac:dyDescent="0.25">
      <c r="G188" s="1"/>
      <c r="H188" t="s">
        <v>224</v>
      </c>
      <c r="N188" t="s">
        <v>231</v>
      </c>
    </row>
    <row r="189" spans="2:14" x14ac:dyDescent="0.25">
      <c r="G189" s="1"/>
      <c r="N189" t="s">
        <v>232</v>
      </c>
    </row>
    <row r="190" spans="2:14" x14ac:dyDescent="0.25">
      <c r="G190" s="1"/>
      <c r="N190" t="s">
        <v>233</v>
      </c>
    </row>
    <row r="191" spans="2:14" x14ac:dyDescent="0.25">
      <c r="G191" s="1"/>
      <c r="H191" t="s">
        <v>224</v>
      </c>
      <c r="N191" t="s">
        <v>234</v>
      </c>
    </row>
    <row r="192" spans="2:14" x14ac:dyDescent="0.25">
      <c r="G192" s="1"/>
      <c r="H192" t="s">
        <v>224</v>
      </c>
      <c r="N192" t="s">
        <v>235</v>
      </c>
    </row>
    <row r="193" spans="7:14" x14ac:dyDescent="0.25">
      <c r="G193" s="1"/>
      <c r="H193" t="s">
        <v>224</v>
      </c>
      <c r="N193" t="s">
        <v>236</v>
      </c>
    </row>
    <row r="194" spans="7:14" x14ac:dyDescent="0.25">
      <c r="G194" s="1"/>
      <c r="H194" t="s">
        <v>237</v>
      </c>
      <c r="N194" t="s">
        <v>238</v>
      </c>
    </row>
    <row r="195" spans="7:14" x14ac:dyDescent="0.25">
      <c r="G195" s="1"/>
      <c r="H195" t="s">
        <v>224</v>
      </c>
      <c r="N195" t="s">
        <v>239</v>
      </c>
    </row>
    <row r="196" spans="7:14" x14ac:dyDescent="0.25">
      <c r="G196" s="1"/>
      <c r="H196" t="s">
        <v>224</v>
      </c>
    </row>
    <row r="246" spans="11:11" x14ac:dyDescent="0.25">
      <c r="K246" t="s">
        <v>90</v>
      </c>
    </row>
    <row r="247" spans="11:11" x14ac:dyDescent="0.25">
      <c r="K247" t="s">
        <v>90</v>
      </c>
    </row>
    <row r="248" spans="11:11" x14ac:dyDescent="0.25">
      <c r="K248" t="s">
        <v>90</v>
      </c>
    </row>
    <row r="249" spans="11:11" x14ac:dyDescent="0.25">
      <c r="K249" t="s">
        <v>90</v>
      </c>
    </row>
    <row r="250" spans="11:11" x14ac:dyDescent="0.25">
      <c r="K250" t="s">
        <v>90</v>
      </c>
    </row>
    <row r="251" spans="11:11" x14ac:dyDescent="0.25">
      <c r="K251" t="s">
        <v>90</v>
      </c>
    </row>
    <row r="252" spans="11:11" x14ac:dyDescent="0.25">
      <c r="K252" t="s">
        <v>90</v>
      </c>
    </row>
    <row r="253" spans="11:11" x14ac:dyDescent="0.25">
      <c r="K253" t="s">
        <v>90</v>
      </c>
    </row>
    <row r="254" spans="11:11" x14ac:dyDescent="0.25">
      <c r="K254" t="s">
        <v>90</v>
      </c>
    </row>
    <row r="255" spans="11:11" x14ac:dyDescent="0.25">
      <c r="K255" t="s">
        <v>90</v>
      </c>
    </row>
    <row r="256" spans="11:11" x14ac:dyDescent="0.25">
      <c r="K256" t="s">
        <v>90</v>
      </c>
    </row>
  </sheetData>
  <conditionalFormatting sqref="I1 N1:N195 A421:A1048576 O1:O95">
    <cfRule type="duplicateValues" dxfId="4" priority="19"/>
    <cfRule type="duplicateValues" dxfId="3" priority="20"/>
  </conditionalFormatting>
  <conditionalFormatting sqref="A96">
    <cfRule type="duplicateValues" dxfId="2" priority="1"/>
    <cfRule type="duplicateValues" dxfId="1" priority="2"/>
  </conditionalFormatting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Kampüsler (3)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Murat Ferhat Derya</dc:creator>
  <cp:lastModifiedBy>Murat Ferhat</cp:lastModifiedBy>
  <dcterms:created xsi:type="dcterms:W3CDTF">2023-11-12T18:38:32Z</dcterms:created>
  <dcterms:modified xsi:type="dcterms:W3CDTF">2023-11-14T20:31:15Z</dcterms:modified>
</cp:coreProperties>
</file>