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50"/>
  </bookViews>
  <sheets>
    <sheet name="Listado" sheetId="1" r:id="rId1"/>
    <sheet name="mail" sheetId="2" r:id="rId2"/>
  </sheets>
  <externalReferences>
    <externalReference r:id="rId3"/>
  </externalReferences>
  <definedNames>
    <definedName name="_xlnm._FilterDatabase" localSheetId="0" hidden="1">Listado!$A$1:$Z$23</definedName>
    <definedName name="_xlnm._FilterDatabase" localSheetId="1" hidden="1">mail!$A$1:$C$23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4" i="2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A23" i="1" s="1"/>
  <c r="D24" i="1"/>
  <c r="Y24" i="1"/>
  <c r="X24" i="1"/>
  <c r="W24" i="1"/>
  <c r="U24" i="1"/>
  <c r="V24" i="1" s="1"/>
  <c r="P24" i="1"/>
  <c r="Q24" i="1" s="1"/>
  <c r="M24" i="1"/>
  <c r="K24" i="1"/>
  <c r="J24" i="1"/>
  <c r="A24" i="1"/>
  <c r="Y23" i="1"/>
  <c r="X23" i="1"/>
  <c r="W23" i="1"/>
  <c r="U23" i="1"/>
  <c r="V23" i="1" s="1"/>
  <c r="P23" i="1"/>
  <c r="M23" i="1"/>
  <c r="Q23" i="1" s="1"/>
  <c r="K23" i="1"/>
  <c r="J23" i="1"/>
  <c r="Y22" i="1"/>
  <c r="X22" i="1"/>
  <c r="Z22" i="1" s="1"/>
  <c r="W22" i="1"/>
  <c r="U22" i="1"/>
  <c r="V22" i="1" s="1"/>
  <c r="M22" i="1"/>
  <c r="P22" i="1" s="1"/>
  <c r="J22" i="1"/>
  <c r="K22" i="1" s="1"/>
  <c r="A22" i="1"/>
  <c r="Y21" i="1"/>
  <c r="X21" i="1"/>
  <c r="W21" i="1"/>
  <c r="U21" i="1"/>
  <c r="V21" i="1" s="1"/>
  <c r="P21" i="1"/>
  <c r="Q21" i="1" s="1"/>
  <c r="M21" i="1"/>
  <c r="K21" i="1"/>
  <c r="J21" i="1"/>
  <c r="A21" i="1"/>
  <c r="Y20" i="1"/>
  <c r="X20" i="1"/>
  <c r="Z20" i="1" s="1"/>
  <c r="W20" i="1"/>
  <c r="U20" i="1"/>
  <c r="V20" i="1" s="1"/>
  <c r="M20" i="1"/>
  <c r="J20" i="1"/>
  <c r="K20" i="1" s="1"/>
  <c r="A20" i="1"/>
  <c r="Y19" i="1"/>
  <c r="X19" i="1"/>
  <c r="W19" i="1"/>
  <c r="U19" i="1"/>
  <c r="V19" i="1" s="1"/>
  <c r="P19" i="1"/>
  <c r="Q19" i="1" s="1"/>
  <c r="M19" i="1"/>
  <c r="K19" i="1"/>
  <c r="J19" i="1"/>
  <c r="A19" i="1"/>
  <c r="Y18" i="1"/>
  <c r="X18" i="1"/>
  <c r="Z18" i="1" s="1"/>
  <c r="W18" i="1"/>
  <c r="U18" i="1"/>
  <c r="V18" i="1" s="1"/>
  <c r="M18" i="1"/>
  <c r="P18" i="1" s="1"/>
  <c r="J18" i="1"/>
  <c r="K18" i="1" s="1"/>
  <c r="A18" i="1"/>
  <c r="Y17" i="1"/>
  <c r="X17" i="1"/>
  <c r="W17" i="1"/>
  <c r="U17" i="1"/>
  <c r="V17" i="1" s="1"/>
  <c r="P17" i="1"/>
  <c r="Q17" i="1" s="1"/>
  <c r="M17" i="1"/>
  <c r="K17" i="1"/>
  <c r="J17" i="1"/>
  <c r="A17" i="1"/>
  <c r="Y16" i="1"/>
  <c r="X16" i="1"/>
  <c r="W16" i="1"/>
  <c r="U16" i="1"/>
  <c r="V16" i="1" s="1"/>
  <c r="M16" i="1"/>
  <c r="J16" i="1"/>
  <c r="K16" i="1" s="1"/>
  <c r="A16" i="1"/>
  <c r="Y15" i="1"/>
  <c r="X15" i="1"/>
  <c r="W15" i="1"/>
  <c r="U15" i="1"/>
  <c r="V15" i="1" s="1"/>
  <c r="P15" i="1"/>
  <c r="Q15" i="1" s="1"/>
  <c r="M15" i="1"/>
  <c r="K15" i="1"/>
  <c r="J15" i="1"/>
  <c r="A15" i="1"/>
  <c r="Y14" i="1"/>
  <c r="X14" i="1"/>
  <c r="Z14" i="1" s="1"/>
  <c r="W14" i="1"/>
  <c r="U14" i="1"/>
  <c r="V14" i="1" s="1"/>
  <c r="M14" i="1"/>
  <c r="P14" i="1" s="1"/>
  <c r="J14" i="1"/>
  <c r="K14" i="1" s="1"/>
  <c r="A14" i="1"/>
  <c r="Y13" i="1"/>
  <c r="X13" i="1"/>
  <c r="W13" i="1"/>
  <c r="U13" i="1"/>
  <c r="V13" i="1" s="1"/>
  <c r="P13" i="1"/>
  <c r="Q13" i="1" s="1"/>
  <c r="M13" i="1"/>
  <c r="K13" i="1"/>
  <c r="J13" i="1"/>
  <c r="A13" i="1"/>
  <c r="Y12" i="1"/>
  <c r="X12" i="1"/>
  <c r="Z12" i="1" s="1"/>
  <c r="W12" i="1"/>
  <c r="U12" i="1"/>
  <c r="V12" i="1" s="1"/>
  <c r="M12" i="1"/>
  <c r="P12" i="1" s="1"/>
  <c r="Q12" i="1" s="1"/>
  <c r="J12" i="1"/>
  <c r="K12" i="1" s="1"/>
  <c r="A12" i="1"/>
  <c r="Y11" i="1"/>
  <c r="X11" i="1"/>
  <c r="W11" i="1"/>
  <c r="U11" i="1"/>
  <c r="V11" i="1" s="1"/>
  <c r="P11" i="1"/>
  <c r="Q11" i="1" s="1"/>
  <c r="M11" i="1"/>
  <c r="K11" i="1"/>
  <c r="J11" i="1"/>
  <c r="A11" i="1"/>
  <c r="Y10" i="1"/>
  <c r="X10" i="1"/>
  <c r="Z10" i="1" s="1"/>
  <c r="W10" i="1"/>
  <c r="U10" i="1"/>
  <c r="V10" i="1" s="1"/>
  <c r="M10" i="1"/>
  <c r="P10" i="1" s="1"/>
  <c r="J10" i="1"/>
  <c r="K10" i="1" s="1"/>
  <c r="A10" i="1"/>
  <c r="Y9" i="1"/>
  <c r="X9" i="1"/>
  <c r="W9" i="1"/>
  <c r="U9" i="1"/>
  <c r="V9" i="1" s="1"/>
  <c r="P9" i="1"/>
  <c r="M9" i="1"/>
  <c r="Q9" i="1" s="1"/>
  <c r="K9" i="1"/>
  <c r="C9" i="2" s="1"/>
  <c r="J9" i="1"/>
  <c r="A9" i="1"/>
  <c r="Z8" i="1"/>
  <c r="Y8" i="1"/>
  <c r="X8" i="1"/>
  <c r="W8" i="1"/>
  <c r="U8" i="1"/>
  <c r="V8" i="1" s="1"/>
  <c r="M8" i="1"/>
  <c r="J8" i="1"/>
  <c r="K8" i="1" s="1"/>
  <c r="A8" i="1"/>
  <c r="Y7" i="1"/>
  <c r="X7" i="1"/>
  <c r="W7" i="1"/>
  <c r="U7" i="1"/>
  <c r="V7" i="1" s="1"/>
  <c r="P7" i="1"/>
  <c r="Q7" i="1" s="1"/>
  <c r="M7" i="1"/>
  <c r="K7" i="1"/>
  <c r="C7" i="2" s="1"/>
  <c r="J7" i="1"/>
  <c r="A7" i="1"/>
  <c r="Y6" i="1"/>
  <c r="X6" i="1"/>
  <c r="Z6" i="1" s="1"/>
  <c r="W6" i="1"/>
  <c r="U6" i="1"/>
  <c r="V6" i="1" s="1"/>
  <c r="M6" i="1"/>
  <c r="P6" i="1" s="1"/>
  <c r="J6" i="1"/>
  <c r="K6" i="1" s="1"/>
  <c r="A6" i="1"/>
  <c r="Y5" i="1"/>
  <c r="X5" i="1"/>
  <c r="W5" i="1"/>
  <c r="U5" i="1"/>
  <c r="V5" i="1" s="1"/>
  <c r="P5" i="1"/>
  <c r="M5" i="1"/>
  <c r="Q5" i="1" s="1"/>
  <c r="K5" i="1"/>
  <c r="C5" i="2" s="1"/>
  <c r="J5" i="1"/>
  <c r="A5" i="1"/>
  <c r="Z4" i="1"/>
  <c r="Y4" i="1"/>
  <c r="X4" i="1"/>
  <c r="W4" i="1"/>
  <c r="U4" i="1"/>
  <c r="V4" i="1" s="1"/>
  <c r="M4" i="1"/>
  <c r="J4" i="1"/>
  <c r="K4" i="1" s="1"/>
  <c r="D4" i="1"/>
  <c r="A4" i="1" s="1"/>
  <c r="M3" i="1"/>
  <c r="M2" i="1"/>
  <c r="C23" i="2"/>
  <c r="B23" i="2"/>
  <c r="C21" i="2"/>
  <c r="B21" i="2"/>
  <c r="C19" i="2"/>
  <c r="B19" i="2"/>
  <c r="C17" i="2"/>
  <c r="B17" i="2"/>
  <c r="C15" i="2"/>
  <c r="B15" i="2"/>
  <c r="C13" i="2"/>
  <c r="B13" i="2"/>
  <c r="C11" i="2"/>
  <c r="B11" i="2"/>
  <c r="B9" i="2"/>
  <c r="B7" i="2"/>
  <c r="B5" i="2"/>
  <c r="Z13" i="1" l="1"/>
  <c r="Z19" i="1"/>
  <c r="Z9" i="1"/>
  <c r="Z15" i="1"/>
  <c r="Z16" i="1"/>
  <c r="Z24" i="1"/>
  <c r="Z7" i="1"/>
  <c r="Z11" i="1"/>
  <c r="Z17" i="1"/>
  <c r="Z21" i="1"/>
  <c r="Z5" i="1"/>
  <c r="Z23" i="1"/>
  <c r="C10" i="2"/>
  <c r="B10" i="2"/>
  <c r="C8" i="2"/>
  <c r="B8" i="2"/>
  <c r="C14" i="2"/>
  <c r="B14" i="2"/>
  <c r="C20" i="2"/>
  <c r="B20" i="2"/>
  <c r="C6" i="2"/>
  <c r="B6" i="2"/>
  <c r="C18" i="2"/>
  <c r="B18" i="2"/>
  <c r="B4" i="2"/>
  <c r="C12" i="2"/>
  <c r="B12" i="2"/>
  <c r="C16" i="2"/>
  <c r="B16" i="2"/>
  <c r="C22" i="2"/>
  <c r="B22" i="2"/>
  <c r="Q10" i="1"/>
  <c r="Q14" i="1"/>
  <c r="Q18" i="1"/>
  <c r="Q22" i="1"/>
  <c r="Q6" i="1"/>
  <c r="P4" i="1"/>
  <c r="Q4" i="1" s="1"/>
  <c r="P8" i="1"/>
  <c r="Q8" i="1" s="1"/>
  <c r="P16" i="1"/>
  <c r="Q16" i="1" s="1"/>
  <c r="P20" i="1"/>
  <c r="Q20" i="1" s="1"/>
  <c r="U3" i="1"/>
  <c r="U2" i="1"/>
  <c r="Y3" i="1" l="1"/>
  <c r="X3" i="1"/>
  <c r="W3" i="1"/>
  <c r="P3" i="1"/>
  <c r="Q3" i="1" s="1"/>
  <c r="J3" i="1"/>
  <c r="K3" i="1" s="1"/>
  <c r="C3" i="2" l="1"/>
  <c r="B3" i="2"/>
  <c r="Z3" i="1"/>
  <c r="V3" i="1"/>
  <c r="J2" i="1"/>
  <c r="K2" i="1" s="1"/>
  <c r="C2" i="2" l="1"/>
  <c r="B2" i="2"/>
  <c r="P2" i="1"/>
  <c r="Q2" i="1" s="1"/>
  <c r="Y2" i="1" l="1"/>
  <c r="X2" i="1"/>
  <c r="V2" i="1" l="1"/>
  <c r="Z2" i="1"/>
  <c r="A2" i="1" l="1"/>
  <c r="A3" i="1"/>
  <c r="W2" i="1" l="1"/>
</calcChain>
</file>

<file path=xl/sharedStrings.xml><?xml version="1.0" encoding="utf-8"?>
<sst xmlns="http://schemas.openxmlformats.org/spreadsheetml/2006/main" count="166" uniqueCount="55">
  <si>
    <t>Nro</t>
  </si>
  <si>
    <t>Cliente</t>
  </si>
  <si>
    <t>CLAVE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</si>
  <si>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</si>
  <si>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</si>
  <si>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</si>
  <si>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</si>
  <si>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</si>
  <si>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</si>
  <si>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</si>
  <si>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PERIODO</t>
  </si>
  <si>
    <t>MEDIO</t>
  </si>
  <si>
    <t>CELULAR</t>
  </si>
  <si>
    <t>MENSAJE</t>
  </si>
  <si>
    <t>AFIP123</t>
  </si>
  <si>
    <t>DOMESTICA</t>
  </si>
  <si>
    <t>LINK</t>
  </si>
  <si>
    <t>ANO</t>
  </si>
  <si>
    <t>AFIP124</t>
  </si>
  <si>
    <t>AFIP125</t>
  </si>
  <si>
    <t>AFIP126</t>
  </si>
  <si>
    <t>AFIP127</t>
  </si>
  <si>
    <t>AFIP128</t>
  </si>
  <si>
    <t>AFIP129</t>
  </si>
  <si>
    <t>AFIP130</t>
  </si>
  <si>
    <t>AFIP131</t>
  </si>
  <si>
    <t>AFIP132</t>
  </si>
  <si>
    <t>AFIP133</t>
  </si>
  <si>
    <t>AFIP134</t>
  </si>
  <si>
    <t>AFIP135</t>
  </si>
  <si>
    <t>AFIP136</t>
  </si>
  <si>
    <t>AFIP137</t>
  </si>
  <si>
    <t>AFIP138</t>
  </si>
  <si>
    <t>AFIP139</t>
  </si>
  <si>
    <t>AFIP140</t>
  </si>
  <si>
    <t>CL</t>
  </si>
  <si>
    <t>MES</t>
  </si>
  <si>
    <t>VEP</t>
  </si>
  <si>
    <t>SUELDO TOTAL</t>
  </si>
  <si>
    <t>ANTIGUEDA</t>
  </si>
  <si>
    <t>REM</t>
  </si>
  <si>
    <t>ANT</t>
  </si>
  <si>
    <t>HORAS</t>
  </si>
  <si>
    <t>NO</t>
  </si>
  <si>
    <t>UBICACIÓN DESCARGA</t>
  </si>
  <si>
    <t>C:\DOMESTICAS</t>
  </si>
  <si>
    <t>OS</t>
  </si>
  <si>
    <t>SI</t>
  </si>
  <si>
    <t>ARCHIVO</t>
  </si>
  <si>
    <t>EN MANO</t>
  </si>
  <si>
    <t>CONTRIBUYENTE</t>
  </si>
  <si>
    <t>XXXXXXX</t>
  </si>
  <si>
    <t>AFIP141</t>
  </si>
  <si>
    <t>AFIP142</t>
  </si>
  <si>
    <t>AFIP143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</si>
</sst>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mm\ 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0" fillId="3" borderId="0" xfId="0" applyNumberFormat="1" applyFill="1"/>
    <xf numFmtId="164" fontId="0" fillId="3" borderId="0" xfId="0" applyNumberFormat="1" applyFill="1"/>
    <xf numFmtId="1" fontId="0" fillId="3" borderId="0" xfId="2" applyNumberFormat="1" applyFont="1" applyFill="1"/>
    <xf numFmtId="1" fontId="0" fillId="0" borderId="0" xfId="0" applyNumberFormat="1"/>
    <xf numFmtId="0" fontId="0" fillId="0" borderId="0" xfId="0" applyNumberFormat="1" applyFill="1"/>
    <xf numFmtId="0" fontId="0" fillId="0" borderId="0" xfId="2" applyNumberFormat="1" applyFont="1" applyFill="1"/>
    <xf numFmtId="9" fontId="0" fillId="0" borderId="0" xfId="3" applyFont="1" applyFill="1"/>
    <xf numFmtId="0" fontId="0" fillId="0" borderId="0" xfId="3" applyNumberFormat="1" applyFont="1" applyFill="1"/>
    <xf numFmtId="1" fontId="0" fillId="0" borderId="0" xfId="2" applyNumberFormat="1" applyFont="1" applyFill="1"/>
    <xf numFmtId="164" fontId="0" fillId="0" borderId="0" xfId="0" applyNumberFormat="1" applyFill="1"/>
  </cellXfs>
  <cellStyles count="4">
    <cellStyle name="Millares" xfId="2" builtinId="3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ERVIDOR\Estudio\Planillas%20estudio\CLAVES%20FISC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D2" t="str">
            <v>CUIT</v>
          </cell>
          <cell r="E2" t="str">
            <v>CLAVE</v>
          </cell>
        </row>
        <row r="3">
          <cell r="D3">
            <v>20118311915</v>
          </cell>
          <cell r="E3" t="str">
            <v>Adiutori048</v>
          </cell>
        </row>
        <row r="4">
          <cell r="D4">
            <v>27225302311</v>
          </cell>
          <cell r="E4" t="str">
            <v>aguilera47</v>
          </cell>
        </row>
        <row r="5">
          <cell r="D5">
            <v>20163030447</v>
          </cell>
          <cell r="E5" t="str">
            <v>BALDOMA47</v>
          </cell>
        </row>
        <row r="6">
          <cell r="D6">
            <v>27035915635</v>
          </cell>
          <cell r="E6" t="str">
            <v>albarello47</v>
          </cell>
        </row>
        <row r="7">
          <cell r="D7">
            <v>27174678900</v>
          </cell>
          <cell r="E7"/>
        </row>
        <row r="8">
          <cell r="D8">
            <v>20292704624</v>
          </cell>
          <cell r="E8" t="str">
            <v>Cristian2022</v>
          </cell>
        </row>
        <row r="9">
          <cell r="D9">
            <v>27276235244</v>
          </cell>
          <cell r="E9" t="str">
            <v>Arsanto2021</v>
          </cell>
        </row>
        <row r="10">
          <cell r="D10">
            <v>33714911959</v>
          </cell>
          <cell r="E10"/>
        </row>
        <row r="11">
          <cell r="D11">
            <v>27400196287</v>
          </cell>
          <cell r="E11" t="str">
            <v>Mariani2023</v>
          </cell>
        </row>
        <row r="12">
          <cell r="D12">
            <v>27350426030</v>
          </cell>
          <cell r="E12" t="str">
            <v>Veronica48</v>
          </cell>
        </row>
        <row r="13">
          <cell r="D13">
            <v>27452012826</v>
          </cell>
          <cell r="E13" t="str">
            <v>Catalina2022</v>
          </cell>
        </row>
        <row r="14">
          <cell r="D14">
            <v>30665893479</v>
          </cell>
          <cell r="E14"/>
        </row>
        <row r="15">
          <cell r="D15">
            <v>23100947129</v>
          </cell>
          <cell r="E15" t="str">
            <v>Badano2019</v>
          </cell>
        </row>
        <row r="16">
          <cell r="D16">
            <v>23209372789</v>
          </cell>
          <cell r="E16" t="str">
            <v>Baigorria049</v>
          </cell>
        </row>
        <row r="17">
          <cell r="D17">
            <v>27951919441</v>
          </cell>
          <cell r="E17" t="str">
            <v>Renata2023</v>
          </cell>
        </row>
        <row r="18">
          <cell r="D18">
            <v>27364159752</v>
          </cell>
          <cell r="E18" t="str">
            <v>Memilia2023</v>
          </cell>
        </row>
        <row r="19">
          <cell r="D19">
            <v>20352466671</v>
          </cell>
          <cell r="E19" t="str">
            <v>Benitez049</v>
          </cell>
        </row>
        <row r="20">
          <cell r="D20">
            <v>27123794597</v>
          </cell>
          <cell r="E20" t="str">
            <v>Silvina2022</v>
          </cell>
        </row>
        <row r="21">
          <cell r="D21">
            <v>20361185324</v>
          </cell>
          <cell r="E21" t="str">
            <v>Jurado2023</v>
          </cell>
        </row>
        <row r="22">
          <cell r="D22">
            <v>27133289963</v>
          </cell>
          <cell r="E22" t="str">
            <v>Mabel02023</v>
          </cell>
        </row>
        <row r="23">
          <cell r="D23">
            <v>20268820605</v>
          </cell>
          <cell r="E23" t="str">
            <v>Sebastian2023</v>
          </cell>
        </row>
        <row r="24">
          <cell r="D24">
            <v>27300906147</v>
          </cell>
          <cell r="E24" t="str">
            <v>Loreptoba1983</v>
          </cell>
        </row>
        <row r="25">
          <cell r="D25">
            <v>20200316585</v>
          </cell>
          <cell r="E25" t="str">
            <v>Marcelo2023</v>
          </cell>
        </row>
        <row r="26">
          <cell r="D26">
            <v>27271386295</v>
          </cell>
          <cell r="E26" t="str">
            <v>Carinacalvi48</v>
          </cell>
        </row>
        <row r="27">
          <cell r="D27">
            <v>20286458026</v>
          </cell>
          <cell r="E27" t="str">
            <v>Nicolas2022</v>
          </cell>
        </row>
        <row r="28">
          <cell r="D28">
            <v>20334329543</v>
          </cell>
          <cell r="E28" t="str">
            <v>Indardilo3010</v>
          </cell>
        </row>
        <row r="29">
          <cell r="D29">
            <v>27296786646</v>
          </cell>
          <cell r="E29" t="str">
            <v>Mariaj2021</v>
          </cell>
        </row>
        <row r="30">
          <cell r="D30">
            <v>20282593700</v>
          </cell>
          <cell r="E30" t="str">
            <v>Castelli2023</v>
          </cell>
        </row>
        <row r="31">
          <cell r="D31">
            <v>20287590963</v>
          </cell>
          <cell r="E31" t="str">
            <v>Cristian23</v>
          </cell>
        </row>
        <row r="32">
          <cell r="D32" t="str">
            <v>27289725291 </v>
          </cell>
          <cell r="E32" t="str">
            <v>CeciliaCocco1981</v>
          </cell>
        </row>
        <row r="33">
          <cell r="D33">
            <v>20354317142</v>
          </cell>
          <cell r="E33" t="str">
            <v>Ignacio2022</v>
          </cell>
        </row>
        <row r="34">
          <cell r="D34">
            <v>27112817692</v>
          </cell>
          <cell r="E34" t="str">
            <v>Graciela048</v>
          </cell>
        </row>
        <row r="35">
          <cell r="D35">
            <v>27037539789</v>
          </cell>
          <cell r="E35"/>
        </row>
        <row r="36">
          <cell r="D36">
            <v>20049710187</v>
          </cell>
          <cell r="E36" t="str">
            <v>Dallasta2021</v>
          </cell>
        </row>
        <row r="37">
          <cell r="D37">
            <v>23049603789</v>
          </cell>
          <cell r="E37" t="str">
            <v>Dallasta2019</v>
          </cell>
        </row>
        <row r="38">
          <cell r="D38"/>
          <cell r="E38"/>
        </row>
        <row r="39">
          <cell r="D39">
            <v>20049766115</v>
          </cell>
          <cell r="E39" t="str">
            <v>eduardo02</v>
          </cell>
        </row>
        <row r="40">
          <cell r="D40">
            <v>20250342269</v>
          </cell>
          <cell r="E40" t="str">
            <v>Natalia1977</v>
          </cell>
        </row>
        <row r="41">
          <cell r="D41">
            <v>20330823683</v>
          </cell>
          <cell r="E41" t="str">
            <v>Garnica1987</v>
          </cell>
        </row>
        <row r="42">
          <cell r="D42">
            <v>20049710101</v>
          </cell>
          <cell r="E42" t="str">
            <v>Demetrio047</v>
          </cell>
        </row>
        <row r="43">
          <cell r="D43">
            <v>20338591668</v>
          </cell>
          <cell r="E43" t="str">
            <v>Galvagno2022</v>
          </cell>
        </row>
        <row r="44">
          <cell r="D44">
            <v>20262659608</v>
          </cell>
          <cell r="E44" t="str">
            <v>Lucasdri74</v>
          </cell>
        </row>
        <row r="45">
          <cell r="D45">
            <v>27242543861</v>
          </cell>
          <cell r="E45" t="str">
            <v>Cecilia2022</v>
          </cell>
        </row>
        <row r="46">
          <cell r="D46">
            <v>20220512879</v>
          </cell>
          <cell r="E46" t="str">
            <v>Dusiop2021</v>
          </cell>
        </row>
        <row r="47">
          <cell r="D47">
            <v>27237881651</v>
          </cell>
          <cell r="E47" t="str">
            <v>Mariana2022</v>
          </cell>
        </row>
        <row r="48">
          <cell r="D48">
            <v>27331092075</v>
          </cell>
          <cell r="E48" t="str">
            <v>Barbara2022</v>
          </cell>
        </row>
        <row r="49">
          <cell r="D49">
            <v>20234343670</v>
          </cell>
          <cell r="E49" t="str">
            <v>Sergio2022</v>
          </cell>
        </row>
        <row r="50">
          <cell r="D50">
            <v>27233618875</v>
          </cell>
          <cell r="E50" t="str">
            <v>Fagundez2022</v>
          </cell>
        </row>
        <row r="51">
          <cell r="D51"/>
          <cell r="E51"/>
        </row>
        <row r="52">
          <cell r="D52">
            <v>27280125666</v>
          </cell>
          <cell r="E52" t="str">
            <v>Florencia2022</v>
          </cell>
        </row>
        <row r="53">
          <cell r="D53">
            <v>27231723590</v>
          </cell>
          <cell r="E53" t="str">
            <v>Daniela2021</v>
          </cell>
        </row>
        <row r="54">
          <cell r="D54">
            <v>20298660831</v>
          </cell>
          <cell r="E54" t="str">
            <v>Ferraro2023</v>
          </cell>
        </row>
        <row r="55">
          <cell r="D55">
            <v>27276235635</v>
          </cell>
          <cell r="E55" t="str">
            <v>Manzon2023</v>
          </cell>
        </row>
        <row r="56">
          <cell r="D56">
            <v>20102116586</v>
          </cell>
          <cell r="E56" t="str">
            <v>Ferrera049</v>
          </cell>
        </row>
        <row r="57">
          <cell r="D57">
            <v>27331530870</v>
          </cell>
          <cell r="E57" t="str">
            <v>Julieta2022</v>
          </cell>
        </row>
        <row r="58">
          <cell r="D58">
            <v>20220781845</v>
          </cell>
          <cell r="E58" t="str">
            <v>Yacoyaco137</v>
          </cell>
        </row>
        <row r="59">
          <cell r="D59">
            <v>27130761610</v>
          </cell>
          <cell r="E59"/>
        </row>
        <row r="60">
          <cell r="D60">
            <v>20400196169</v>
          </cell>
          <cell r="E60" t="str">
            <v>Exequiel2023</v>
          </cell>
        </row>
        <row r="61">
          <cell r="D61">
            <v>27165004073</v>
          </cell>
          <cell r="E61" t="str">
            <v>Garcia0204</v>
          </cell>
        </row>
        <row r="62">
          <cell r="D62">
            <v>27241628243</v>
          </cell>
          <cell r="E62" t="str">
            <v>Malena2048</v>
          </cell>
        </row>
        <row r="63">
          <cell r="D63">
            <v>20330450607</v>
          </cell>
          <cell r="E63" t="str">
            <v>Poroto2022</v>
          </cell>
        </row>
        <row r="64">
          <cell r="D64">
            <v>27176314457</v>
          </cell>
          <cell r="E64" t="str">
            <v>Mlujan2023</v>
          </cell>
        </row>
        <row r="65">
          <cell r="D65">
            <v>27291208601</v>
          </cell>
          <cell r="E65" t="str">
            <v>Cecilia2022</v>
          </cell>
        </row>
        <row r="66">
          <cell r="D66">
            <v>20286961879</v>
          </cell>
          <cell r="E66" t="str">
            <v>Carmona2023</v>
          </cell>
        </row>
        <row r="67">
          <cell r="D67">
            <v>27178181411</v>
          </cell>
          <cell r="E67" t="str">
            <v>Hernandez2022</v>
          </cell>
        </row>
        <row r="68">
          <cell r="D68">
            <v>27215070994</v>
          </cell>
          <cell r="E68" t="str">
            <v>Graciela2022</v>
          </cell>
        </row>
        <row r="69">
          <cell r="D69">
            <v>20300906770</v>
          </cell>
          <cell r="E69" t="str">
            <v>Ezequiel49</v>
          </cell>
        </row>
        <row r="70">
          <cell r="D70">
            <v>20337115714</v>
          </cell>
          <cell r="E70" t="str">
            <v>Joleiva048</v>
          </cell>
        </row>
        <row r="71">
          <cell r="D71">
            <v>20416682306</v>
          </cell>
          <cell r="E71" t="str">
            <v>Fran41668230</v>
          </cell>
        </row>
        <row r="72">
          <cell r="D72">
            <v>27244555034</v>
          </cell>
          <cell r="E72" t="str">
            <v>Agustina2021</v>
          </cell>
        </row>
        <row r="73">
          <cell r="D73">
            <v>27057159540</v>
          </cell>
          <cell r="E73" t="str">
            <v>MirtaLopez2022</v>
          </cell>
        </row>
        <row r="74">
          <cell r="D74">
            <v>20060802581</v>
          </cell>
          <cell r="E74" t="str">
            <v>Mairal2023</v>
          </cell>
        </row>
        <row r="75">
          <cell r="D75">
            <v>20215004873</v>
          </cell>
          <cell r="E75" t="str">
            <v>Anibal2023</v>
          </cell>
        </row>
        <row r="76">
          <cell r="D76">
            <v>20253880318</v>
          </cell>
          <cell r="E76" t="str">
            <v>Pikiureta123</v>
          </cell>
        </row>
        <row r="77">
          <cell r="D77">
            <v>20200325495</v>
          </cell>
          <cell r="E77" t="str">
            <v>Carlos2021</v>
          </cell>
        </row>
        <row r="78">
          <cell r="D78">
            <v>20329180159</v>
          </cell>
          <cell r="E78" t="str">
            <v>Facundo118</v>
          </cell>
        </row>
        <row r="79">
          <cell r="D79"/>
          <cell r="E79"/>
        </row>
        <row r="80">
          <cell r="D80">
            <v>27293247264</v>
          </cell>
          <cell r="E80" t="str">
            <v>Yanina2022</v>
          </cell>
        </row>
        <row r="81">
          <cell r="D81">
            <v>27250750493</v>
          </cell>
          <cell r="E81" t="str">
            <v>Mendez2021</v>
          </cell>
        </row>
        <row r="82">
          <cell r="D82">
            <v>27330969313</v>
          </cell>
          <cell r="E82" t="str">
            <v>Noeliaf2022</v>
          </cell>
        </row>
        <row r="83">
          <cell r="D83">
            <v>20045463711</v>
          </cell>
          <cell r="E83" t="str">
            <v>Guille2020</v>
          </cell>
        </row>
        <row r="84">
          <cell r="D84"/>
          <cell r="E84"/>
        </row>
        <row r="85">
          <cell r="D85">
            <v>27280126069</v>
          </cell>
          <cell r="E85" t="str">
            <v>Romina2023</v>
          </cell>
        </row>
        <row r="86">
          <cell r="D86">
            <v>20268704346</v>
          </cell>
          <cell r="E86" t="str">
            <v>Millapel2022</v>
          </cell>
        </row>
        <row r="87">
          <cell r="D87">
            <v>20287590211</v>
          </cell>
          <cell r="E87" t="str">
            <v>Marcos2022</v>
          </cell>
        </row>
        <row r="88">
          <cell r="D88">
            <v>20248876566</v>
          </cell>
          <cell r="E88" t="str">
            <v>Martin2022</v>
          </cell>
        </row>
        <row r="89">
          <cell r="D89"/>
          <cell r="E89"/>
        </row>
        <row r="90">
          <cell r="D90">
            <v>27182797710</v>
          </cell>
          <cell r="E90" t="str">
            <v>NancyM2021</v>
          </cell>
        </row>
        <row r="91">
          <cell r="D91">
            <v>20339439835</v>
          </cell>
          <cell r="E91" t="str">
            <v>Mmatias5724</v>
          </cell>
        </row>
        <row r="92">
          <cell r="D92">
            <v>27054431193</v>
          </cell>
          <cell r="E92" t="str">
            <v>Isabel2023#</v>
          </cell>
        </row>
        <row r="93">
          <cell r="D93">
            <v>20359084766</v>
          </cell>
          <cell r="E93" t="str">
            <v>Emmanuel2023</v>
          </cell>
        </row>
        <row r="94">
          <cell r="D94">
            <v>27276583218</v>
          </cell>
          <cell r="E94" t="str">
            <v>paola047</v>
          </cell>
        </row>
        <row r="95">
          <cell r="D95">
            <v>27242663433</v>
          </cell>
          <cell r="E95" t="str">
            <v>aDRIANA2022</v>
          </cell>
        </row>
        <row r="96">
          <cell r="D96">
            <v>20331349551</v>
          </cell>
          <cell r="E96" t="str">
            <v>Ibarra2023</v>
          </cell>
        </row>
        <row r="97">
          <cell r="D97">
            <v>27309189200</v>
          </cell>
          <cell r="E97" t="str">
            <v>Karinaorol894</v>
          </cell>
        </row>
        <row r="98">
          <cell r="D98">
            <v>20354316499</v>
          </cell>
          <cell r="E98" t="str">
            <v>Gaspar2022</v>
          </cell>
        </row>
        <row r="99">
          <cell r="D99">
            <v>20215004881</v>
          </cell>
          <cell r="E99" t="str">
            <v>Cuevadeadulam2022</v>
          </cell>
        </row>
        <row r="100">
          <cell r="D100">
            <v>20293247995</v>
          </cell>
          <cell r="E100" t="str">
            <v>Leonardo2023</v>
          </cell>
        </row>
        <row r="101">
          <cell r="D101">
            <v>20331530019</v>
          </cell>
          <cell r="E101" t="str">
            <v>Fernando2023</v>
          </cell>
        </row>
        <row r="102">
          <cell r="D102">
            <v>20293248320</v>
          </cell>
          <cell r="E102" t="str">
            <v>000054Mado</v>
          </cell>
        </row>
        <row r="103">
          <cell r="D103">
            <v>27149954673</v>
          </cell>
          <cell r="E103" t="str">
            <v>Celiap2023</v>
          </cell>
        </row>
        <row r="104">
          <cell r="D104">
            <v>27056083664</v>
          </cell>
          <cell r="E104" t="str">
            <v>Qui├▒ones2022</v>
          </cell>
        </row>
        <row r="105">
          <cell r="D105">
            <v>20341701202</v>
          </cell>
          <cell r="E105" t="str">
            <v>Racosta048</v>
          </cell>
        </row>
        <row r="106">
          <cell r="D106">
            <v>27261705937</v>
          </cell>
          <cell r="E106" t="str">
            <v>Celeste2020</v>
          </cell>
        </row>
        <row r="107">
          <cell r="D107">
            <v>20141048482</v>
          </cell>
          <cell r="E107" t="str">
            <v>Walter240360</v>
          </cell>
        </row>
        <row r="108">
          <cell r="D108">
            <v>27101763248</v>
          </cell>
          <cell r="E108" t="str">
            <v>Normaf2020</v>
          </cell>
        </row>
        <row r="109">
          <cell r="D109">
            <v>23316566189</v>
          </cell>
          <cell r="E109">
            <v>45108</v>
          </cell>
        </row>
        <row r="110">
          <cell r="D110">
            <v>20102708092</v>
          </cell>
          <cell r="E110" t="str">
            <v>Pejerrey2022</v>
          </cell>
        </row>
        <row r="111">
          <cell r="D111">
            <v>27293247981</v>
          </cell>
          <cell r="E111" t="str">
            <v>Andrea2021</v>
          </cell>
        </row>
        <row r="112">
          <cell r="D112">
            <v>27133289327</v>
          </cell>
          <cell r="E112" t="str">
            <v>Roselot2020</v>
          </cell>
        </row>
        <row r="113">
          <cell r="D113">
            <v>20271846577</v>
          </cell>
          <cell r="E113" t="str">
            <v>Emilio2023</v>
          </cell>
        </row>
        <row r="114">
          <cell r="D114">
            <v>23230318999</v>
          </cell>
          <cell r="E114" t="str">
            <v>Salguero2022</v>
          </cell>
        </row>
        <row r="115">
          <cell r="D115">
            <v>20331348741</v>
          </cell>
          <cell r="E115" t="str">
            <v>Sarryjo2022</v>
          </cell>
        </row>
        <row r="116">
          <cell r="D116">
            <v>27271845893</v>
          </cell>
          <cell r="E116" t="str">
            <v>Sueldo2021</v>
          </cell>
        </row>
        <row r="117">
          <cell r="D117">
            <v>23242663659</v>
          </cell>
          <cell r="E117" t="str">
            <v>Toledo2022</v>
          </cell>
        </row>
        <row r="118">
          <cell r="D118">
            <v>20324439464</v>
          </cell>
          <cell r="E118" t="str">
            <v>Alfonso2021</v>
          </cell>
        </row>
        <row r="119">
          <cell r="D119">
            <v>20330450097</v>
          </cell>
          <cell r="E119" t="str">
            <v>Fabitorres15</v>
          </cell>
        </row>
        <row r="120">
          <cell r="D120">
            <v>20255059700</v>
          </cell>
          <cell r="E120" t="str">
            <v>Unzue00049</v>
          </cell>
        </row>
        <row r="121">
          <cell r="D121">
            <v>20261704928</v>
          </cell>
          <cell r="E121" t="str">
            <v>Conrado2022</v>
          </cell>
        </row>
        <row r="122">
          <cell r="D122"/>
          <cell r="E122"/>
        </row>
        <row r="123">
          <cell r="D123">
            <v>27293247469</v>
          </cell>
          <cell r="E123" t="str">
            <v>ALVarvasini4729</v>
          </cell>
        </row>
        <row r="124">
          <cell r="D124">
            <v>27311442355</v>
          </cell>
          <cell r="E124" t="str">
            <v>Abigail2022</v>
          </cell>
        </row>
        <row r="125">
          <cell r="D125">
            <v>20292133619</v>
          </cell>
          <cell r="E125" t="str">
            <v>C.caballero7600</v>
          </cell>
        </row>
        <row r="126">
          <cell r="D126">
            <v>20287590122</v>
          </cell>
          <cell r="E126" t="str">
            <v>Garcia2023</v>
          </cell>
        </row>
        <row r="127">
          <cell r="D127">
            <v>20437320544</v>
          </cell>
          <cell r="E127" t="str">
            <v>Emilio2022</v>
          </cell>
        </row>
        <row r="128">
          <cell r="D128">
            <v>20271797215</v>
          </cell>
          <cell r="E128" t="str">
            <v>Vincenti47</v>
          </cell>
        </row>
        <row r="129">
          <cell r="D129">
            <v>27265664038</v>
          </cell>
          <cell r="E129" t="str">
            <v>Silvina2022</v>
          </cell>
        </row>
        <row r="130">
          <cell r="D130">
            <v>23310131989</v>
          </cell>
          <cell r="E130" t="str">
            <v>Alejandro048</v>
          </cell>
        </row>
        <row r="131">
          <cell r="D131"/>
          <cell r="E131"/>
        </row>
        <row r="132">
          <cell r="D132"/>
          <cell r="E132"/>
        </row>
        <row r="133">
          <cell r="D133">
            <v>20389320049</v>
          </cell>
          <cell r="E133" t="str">
            <v>Moglia0049</v>
          </cell>
        </row>
        <row r="134">
          <cell r="D134">
            <v>20359035072</v>
          </cell>
          <cell r="E134" t="str">
            <v>Hector0019</v>
          </cell>
        </row>
        <row r="135">
          <cell r="D135">
            <v>27293247159</v>
          </cell>
          <cell r="E135" t="str">
            <v>Gennaro2023</v>
          </cell>
        </row>
        <row r="136">
          <cell r="D136">
            <v>20423329859</v>
          </cell>
          <cell r="E136" t="str">
            <v>MANUmilo28</v>
          </cell>
        </row>
        <row r="137">
          <cell r="D137">
            <v>20373795640</v>
          </cell>
          <cell r="E137" t="str">
            <v>Rodrigo1193</v>
          </cell>
        </row>
        <row r="138">
          <cell r="D138">
            <v>27378378538</v>
          </cell>
          <cell r="E138" t="str">
            <v>Sofiar2022</v>
          </cell>
        </row>
        <row r="139">
          <cell r="D139">
            <v>27040793831</v>
          </cell>
          <cell r="E139" t="str">
            <v>Beatriz2022</v>
          </cell>
        </row>
        <row r="140">
          <cell r="D140">
            <v>20280125513</v>
          </cell>
          <cell r="E140" t="str">
            <v>nicolas47</v>
          </cell>
        </row>
        <row r="141">
          <cell r="D141">
            <v>20331349357</v>
          </cell>
          <cell r="E141" t="str">
            <v>Astrologo48</v>
          </cell>
        </row>
        <row r="142">
          <cell r="D142">
            <v>20392916114</v>
          </cell>
          <cell r="E142" t="str">
            <v>Leonardo096</v>
          </cell>
        </row>
        <row r="143">
          <cell r="D143">
            <v>27354316116</v>
          </cell>
          <cell r="E143" t="str">
            <v>Emmita2020</v>
          </cell>
        </row>
        <row r="144">
          <cell r="D144">
            <v>20256613442</v>
          </cell>
          <cell r="E144" t="str">
            <v>Aguero2023</v>
          </cell>
        </row>
        <row r="145">
          <cell r="D145">
            <v>27297999910</v>
          </cell>
          <cell r="E145" t="str">
            <v>Artesi1982</v>
          </cell>
        </row>
        <row r="146">
          <cell r="D146">
            <v>20049710365</v>
          </cell>
          <cell r="E146" t="str">
            <v>Alzagaca47</v>
          </cell>
        </row>
        <row r="147">
          <cell r="D147">
            <v>20261705509</v>
          </cell>
          <cell r="E147" t="str">
            <v>Anchava2022</v>
          </cell>
        </row>
        <row r="148">
          <cell r="D148">
            <v>20331349349</v>
          </cell>
          <cell r="E148" t="str">
            <v>Pablo00050</v>
          </cell>
        </row>
        <row r="149">
          <cell r="D149">
            <v>27185799064</v>
          </cell>
          <cell r="E149" t="str">
            <v>Patricia2023</v>
          </cell>
        </row>
        <row r="150">
          <cell r="D150">
            <v>20132314404</v>
          </cell>
          <cell r="E150" t="str">
            <v>Alejandro2022</v>
          </cell>
        </row>
        <row r="151">
          <cell r="D151">
            <v>20278527337</v>
          </cell>
          <cell r="E151" t="str">
            <v>Baldor2023</v>
          </cell>
        </row>
        <row r="152">
          <cell r="D152">
            <v>20204734624</v>
          </cell>
          <cell r="E152" t="str">
            <v>Bermejo2022</v>
          </cell>
        </row>
        <row r="153">
          <cell r="D153">
            <v>20229194551</v>
          </cell>
          <cell r="E153" t="str">
            <v>Bertarini2023</v>
          </cell>
        </row>
        <row r="154">
          <cell r="D154">
            <v>20292632739</v>
          </cell>
          <cell r="E154" t="str">
            <v>Bernardo2023</v>
          </cell>
        </row>
        <row r="155">
          <cell r="D155">
            <v>20149248634</v>
          </cell>
          <cell r="E155" t="str">
            <v>Campos2023</v>
          </cell>
        </row>
        <row r="156">
          <cell r="D156">
            <v>20269361760</v>
          </cell>
          <cell r="E156" t="str">
            <v>Alfredo02023</v>
          </cell>
        </row>
        <row r="157">
          <cell r="D157">
            <v>20300905766</v>
          </cell>
          <cell r="E157" t="str">
            <v>SosaMauro23</v>
          </cell>
        </row>
        <row r="158">
          <cell r="D158">
            <v>20287590068</v>
          </cell>
          <cell r="E158" t="str">
            <v>Domenica2023</v>
          </cell>
        </row>
        <row r="159">
          <cell r="D159"/>
          <cell r="E159"/>
        </row>
        <row r="160">
          <cell r="D160">
            <v>20046986157</v>
          </cell>
          <cell r="E160" t="str">
            <v>Carballo2021</v>
          </cell>
        </row>
        <row r="161">
          <cell r="D161">
            <v>20126095105</v>
          </cell>
          <cell r="E161" t="str">
            <v>126095105Leandro</v>
          </cell>
        </row>
        <row r="162">
          <cell r="D162">
            <v>20358935703</v>
          </cell>
          <cell r="E162" t="str">
            <v>Carmona2022</v>
          </cell>
        </row>
        <row r="163">
          <cell r="D163">
            <v>20220510353</v>
          </cell>
          <cell r="E163" t="str">
            <v>Castagnoli2023</v>
          </cell>
        </row>
        <row r="164">
          <cell r="D164">
            <v>20241468446</v>
          </cell>
          <cell r="E164" t="str">
            <v>Convers2022</v>
          </cell>
        </row>
        <row r="165">
          <cell r="D165">
            <v>23271797664</v>
          </cell>
          <cell r="E165" t="str">
            <v>martinez47</v>
          </cell>
        </row>
        <row r="166">
          <cell r="D166">
            <v>20241255779</v>
          </cell>
          <cell r="E166" t="str">
            <v>Cordoba2022</v>
          </cell>
        </row>
        <row r="167">
          <cell r="D167">
            <v>20419998231</v>
          </cell>
          <cell r="E167" t="str">
            <v>Cordoba2023</v>
          </cell>
        </row>
        <row r="168">
          <cell r="D168">
            <v>20236120024</v>
          </cell>
          <cell r="E168" t="str">
            <v>Ramirez2023</v>
          </cell>
        </row>
        <row r="169">
          <cell r="D169">
            <v>20282592097</v>
          </cell>
          <cell r="E169" t="str">
            <v>Deluca2023</v>
          </cell>
        </row>
        <row r="170">
          <cell r="D170">
            <v>23241912809</v>
          </cell>
          <cell r="E170" t="str">
            <v>Chdiaz2022</v>
          </cell>
        </row>
        <row r="171">
          <cell r="D171">
            <v>20287590548</v>
          </cell>
          <cell r="E171" t="str">
            <v>Sahumerio11</v>
          </cell>
        </row>
        <row r="172">
          <cell r="D172">
            <v>27225367596</v>
          </cell>
          <cell r="E172" t="str">
            <v>Veronica0050</v>
          </cell>
        </row>
        <row r="173">
          <cell r="D173">
            <v>20256228433</v>
          </cell>
          <cell r="E173" t="str">
            <v>Geronimo048</v>
          </cell>
        </row>
        <row r="174">
          <cell r="D174"/>
          <cell r="E174"/>
        </row>
        <row r="175">
          <cell r="D175">
            <v>20331530086</v>
          </cell>
          <cell r="E175" t="str">
            <v>Javier18375</v>
          </cell>
        </row>
        <row r="176">
          <cell r="D176">
            <v>20140242684</v>
          </cell>
          <cell r="E176" t="str">
            <v>Eseiza2022</v>
          </cell>
        </row>
        <row r="177">
          <cell r="D177">
            <v>27147275698</v>
          </cell>
          <cell r="E177" t="str">
            <v>Robledo2023</v>
          </cell>
        </row>
        <row r="178">
          <cell r="D178">
            <v>20109945235</v>
          </cell>
          <cell r="E178" t="str">
            <v>Cristina2021</v>
          </cell>
        </row>
        <row r="179">
          <cell r="D179">
            <v>20251869260</v>
          </cell>
          <cell r="E179" t="str">
            <v>Diegof2022</v>
          </cell>
        </row>
        <row r="180">
          <cell r="D180">
            <v>27265608073</v>
          </cell>
          <cell r="E180" t="str">
            <v>Estudio047</v>
          </cell>
        </row>
        <row r="181">
          <cell r="D181">
            <v>27146467429</v>
          </cell>
          <cell r="E181" t="str">
            <v>Graciela2023</v>
          </cell>
        </row>
        <row r="182">
          <cell r="D182">
            <v>20302269387</v>
          </cell>
          <cell r="E182" t="str">
            <v>Gerbaudo2022</v>
          </cell>
        </row>
        <row r="183">
          <cell r="D183">
            <v>27056083117</v>
          </cell>
          <cell r="E183" t="str">
            <v>Elenag2023</v>
          </cell>
        </row>
        <row r="184">
          <cell r="D184">
            <v>30709711225</v>
          </cell>
          <cell r="E184"/>
        </row>
        <row r="185">
          <cell r="D185">
            <v>30709443905</v>
          </cell>
          <cell r="E185"/>
        </row>
        <row r="186">
          <cell r="D186">
            <v>20286266496</v>
          </cell>
          <cell r="E186" t="str">
            <v>Matime2022</v>
          </cell>
        </row>
        <row r="187">
          <cell r="D187">
            <v>30711457107</v>
          </cell>
          <cell r="E187" t="str">
            <v>Metalurgica23</v>
          </cell>
        </row>
        <row r="188">
          <cell r="D188">
            <v>20082785699</v>
          </cell>
          <cell r="E188" t="str">
            <v>Miniscarco2023</v>
          </cell>
        </row>
        <row r="189">
          <cell r="D189">
            <v>20112445588</v>
          </cell>
          <cell r="E189" t="str">
            <v>Eduardo2023</v>
          </cell>
        </row>
        <row r="190">
          <cell r="D190">
            <v>27140467842</v>
          </cell>
          <cell r="E190" t="str">
            <v>Mirtamu2023</v>
          </cell>
        </row>
        <row r="191">
          <cell r="D191">
            <v>20169254177</v>
          </cell>
          <cell r="E191" t="str">
            <v>Murgio2022</v>
          </cell>
        </row>
        <row r="192">
          <cell r="D192">
            <v>23177486434</v>
          </cell>
          <cell r="E192" t="str">
            <v>SARA02</v>
          </cell>
        </row>
        <row r="193">
          <cell r="D193"/>
          <cell r="E193"/>
        </row>
        <row r="194">
          <cell r="D194">
            <v>30710673191</v>
          </cell>
          <cell r="E194"/>
        </row>
        <row r="195">
          <cell r="D195">
            <v>20232237938</v>
          </cell>
          <cell r="E195" t="str">
            <v>Grimaldi01</v>
          </cell>
        </row>
        <row r="196">
          <cell r="D196">
            <v>20358934189</v>
          </cell>
          <cell r="E196" t="str">
            <v>Lucianopa47</v>
          </cell>
        </row>
        <row r="197">
          <cell r="D197">
            <v>20255618203</v>
          </cell>
          <cell r="E197" t="str">
            <v>Ignacio2022</v>
          </cell>
        </row>
        <row r="198">
          <cell r="D198">
            <v>27221699314</v>
          </cell>
          <cell r="E198" t="str">
            <v>Marisa2023</v>
          </cell>
        </row>
        <row r="199">
          <cell r="D199">
            <v>20112445731</v>
          </cell>
          <cell r="E199" t="str">
            <v>OPerez2023</v>
          </cell>
        </row>
        <row r="200">
          <cell r="D200">
            <v>20280126382</v>
          </cell>
          <cell r="E200" t="str">
            <v>Estudio047</v>
          </cell>
        </row>
        <row r="201">
          <cell r="D201">
            <v>27316566729</v>
          </cell>
          <cell r="E201" t="str">
            <v>Natimanda14</v>
          </cell>
        </row>
        <row r="202">
          <cell r="D202">
            <v>20049781548</v>
          </cell>
          <cell r="E202" t="str">
            <v>Juliop2023</v>
          </cell>
        </row>
        <row r="203">
          <cell r="D203">
            <v>27280125445</v>
          </cell>
          <cell r="E203" t="str">
            <v>Moglia2023</v>
          </cell>
        </row>
        <row r="204">
          <cell r="D204">
            <v>20278857426</v>
          </cell>
          <cell r="E204" t="str">
            <v>Moglia2023</v>
          </cell>
        </row>
        <row r="205">
          <cell r="D205">
            <v>20133289071</v>
          </cell>
          <cell r="E205" t="str">
            <v>Rivasj2023</v>
          </cell>
        </row>
        <row r="206">
          <cell r="D206">
            <v>20379389695</v>
          </cell>
          <cell r="E206" t="str">
            <v>Leonardo2023</v>
          </cell>
        </row>
        <row r="207">
          <cell r="D207">
            <v>20112190296</v>
          </cell>
          <cell r="E207" t="str">
            <v>Alejandro2023</v>
          </cell>
        </row>
        <row r="208">
          <cell r="D208">
            <v>20359071982</v>
          </cell>
          <cell r="E208" t="str">
            <v>Andres2022</v>
          </cell>
        </row>
        <row r="209">
          <cell r="D209">
            <v>20268400053</v>
          </cell>
          <cell r="E209" t="str">
            <v>Tolosa2022</v>
          </cell>
        </row>
        <row r="210">
          <cell r="D210">
            <v>20275635511</v>
          </cell>
          <cell r="E210" t="str">
            <v>Morales2022</v>
          </cell>
        </row>
        <row r="211">
          <cell r="D211">
            <v>20128449737</v>
          </cell>
          <cell r="E211" t="str">
            <v>Alte2401Oj</v>
          </cell>
        </row>
        <row r="212">
          <cell r="D212">
            <v>23352466859</v>
          </cell>
          <cell r="E212" t="str">
            <v>Ezequiel49</v>
          </cell>
        </row>
        <row r="213">
          <cell r="D213">
            <v>30717983307</v>
          </cell>
          <cell r="E213"/>
        </row>
        <row r="214">
          <cell r="D214">
            <v>20219849649</v>
          </cell>
          <cell r="E214" t="str">
            <v>Videla0049</v>
          </cell>
        </row>
        <row r="215">
          <cell r="D215">
            <v>20229194209</v>
          </cell>
          <cell r="E215" t="str">
            <v>Osvaldo2022</v>
          </cell>
        </row>
        <row r="216">
          <cell r="D216">
            <v>20141048601</v>
          </cell>
          <cell r="E216" t="str">
            <v>Villarreal2022</v>
          </cell>
        </row>
        <row r="217">
          <cell r="D217">
            <v>20167136983</v>
          </cell>
          <cell r="E217" t="str">
            <v>Pili196522</v>
          </cell>
        </row>
        <row r="218">
          <cell r="D218">
            <v>27183887438</v>
          </cell>
          <cell r="E218" t="str">
            <v>Graciela2023</v>
          </cell>
        </row>
        <row r="219">
          <cell r="D219">
            <v>20339439037</v>
          </cell>
          <cell r="E219" t="str">
            <v>Violante2023</v>
          </cell>
        </row>
        <row r="220">
          <cell r="D220">
            <v>27149247799</v>
          </cell>
          <cell r="E220" t="str">
            <v>Liliana2021</v>
          </cell>
        </row>
        <row r="221">
          <cell r="D221">
            <v>30718092163</v>
          </cell>
          <cell r="E221"/>
        </row>
        <row r="222">
          <cell r="D222">
            <v>27130312271</v>
          </cell>
          <cell r="E222" t="str">
            <v>Chiaro2022</v>
          </cell>
        </row>
        <row r="223">
          <cell r="D223">
            <v>27205122104</v>
          </cell>
          <cell r="E223" t="str">
            <v>Peralta2022</v>
          </cell>
        </row>
        <row r="224">
          <cell r="D224">
            <v>27048446774</v>
          </cell>
          <cell r="E224" t="str">
            <v>blanco47</v>
          </cell>
        </row>
        <row r="225">
          <cell r="D225">
            <v>20118031718</v>
          </cell>
          <cell r="E225" t="str">
            <v>Hugo654Luis</v>
          </cell>
        </row>
        <row r="226">
          <cell r="D226">
            <v>20217154023</v>
          </cell>
          <cell r="E226" t="str">
            <v>Gustavo2022</v>
          </cell>
        </row>
        <row r="227">
          <cell r="D227">
            <v>27293247590</v>
          </cell>
          <cell r="E227" t="str">
            <v>Negris2022</v>
          </cell>
        </row>
        <row r="228">
          <cell r="D228"/>
          <cell r="E228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16.7109375" customWidth="1"/>
    <col min="3" max="3" width="12" bestFit="1" customWidth="1"/>
    <col min="4" max="4" width="13.140625" customWidth="1"/>
    <col min="5" max="5" width="10.5703125" bestFit="1" customWidth="1"/>
    <col min="6" max="6" width="26.85546875" bestFit="1" customWidth="1"/>
    <col min="7" max="7" width="15.42578125" customWidth="1"/>
    <col min="8" max="8" width="7.42578125" bestFit="1" customWidth="1"/>
    <col min="9" max="9" width="7.140625" bestFit="1" customWidth="1"/>
    <col min="10" max="10" width="10.7109375" bestFit="1" customWidth="1"/>
    <col min="11" max="11" width="11.28515625" bestFit="1" customWidth="1"/>
    <col min="12" max="12" width="11.28515625" customWidth="1"/>
    <col min="13" max="13" width="16.28515625" bestFit="1" customWidth="1"/>
    <col min="14" max="14" width="7" customWidth="1"/>
    <col min="15" max="15" width="9.42578125" bestFit="1" customWidth="1"/>
    <col min="16" max="16" width="7.28515625" bestFit="1" customWidth="1"/>
    <col min="17" max="17" width="7" bestFit="1" customWidth="1"/>
    <col min="18" max="18" width="5.7109375" bestFit="1" customWidth="1"/>
    <col min="19" max="19" width="6.7109375" bestFit="1" customWidth="1"/>
    <col min="20" max="20" width="9.42578125" bestFit="1" customWidth="1"/>
    <col min="21" max="21" width="13.28515625" customWidth="1"/>
    <col min="22" max="22" width="5.140625" customWidth="1"/>
    <col min="23" max="23" width="6.42578125" bestFit="1" customWidth="1"/>
    <col min="24" max="24" width="10.7109375" bestFit="1" customWidth="1"/>
    <col min="25" max="25" width="11.42578125" bestFit="1" customWidth="1"/>
    <col min="26" max="26" width="24.5703125" bestFit="1" customWidth="1"/>
  </cols>
  <sheetData>
    <row r="1" spans="1:2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15</v>
      </c>
      <c r="G1" s="1" t="s">
        <v>44</v>
      </c>
      <c r="H1" s="1" t="s">
        <v>17</v>
      </c>
      <c r="I1" s="1" t="s">
        <v>36</v>
      </c>
      <c r="J1" s="1"/>
      <c r="K1" s="1" t="s">
        <v>10</v>
      </c>
      <c r="L1" s="1" t="s">
        <v>49</v>
      </c>
      <c r="M1" s="1" t="s">
        <v>38</v>
      </c>
      <c r="N1" s="1" t="s">
        <v>39</v>
      </c>
      <c r="O1" s="1" t="s">
        <v>42</v>
      </c>
      <c r="P1" s="1" t="s">
        <v>40</v>
      </c>
      <c r="Q1" s="1" t="s">
        <v>41</v>
      </c>
      <c r="R1" s="1" t="s">
        <v>46</v>
      </c>
      <c r="S1" s="1" t="s">
        <v>37</v>
      </c>
      <c r="T1" s="1" t="s">
        <v>11</v>
      </c>
      <c r="U1" s="1" t="s">
        <v>35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</row>
    <row r="2" spans="1:26" x14ac:dyDescent="0.25">
      <c r="A2" s="3" t="str">
        <f t="shared" ref="A2:A3" si="0">RIGHT(D2,1)</f>
        <v>0</v>
      </c>
      <c r="B2" t="s">
        <v>50</v>
      </c>
      <c r="C2">
        <v>20000000000</v>
      </c>
      <c r="D2" t="str">
        <f t="shared" ref="D2:D3" si="1">TEXT(C2,"00-00000000-0")</f>
        <v>20-00000000-0</v>
      </c>
      <c r="E2" t="s">
        <v>14</v>
      </c>
      <c r="F2" t="s">
        <v>51</v>
      </c>
      <c r="G2" t="s">
        <v>45</v>
      </c>
      <c r="H2" s="9">
        <v>2023</v>
      </c>
      <c r="I2" s="9">
        <v>8</v>
      </c>
      <c r="J2" s="2">
        <f>DATE(H2,I2,1)</f>
        <v>45139</v>
      </c>
      <c r="K2" s="6" t="str">
        <f>PROPER(TEXT(J2,"mmm yyyy"))</f>
        <v>Ago 2023</v>
      </c>
      <c r="L2" s="10">
        <v>65000</v>
      </c>
      <c r="M2" s="7">
        <f>+L2+R2</f>
        <v>66000</v>
      </c>
      <c r="N2" s="11">
        <v>0.01</v>
      </c>
      <c r="O2" s="12">
        <v>90</v>
      </c>
      <c r="P2" s="7">
        <f>INT(M2/(1+N2))</f>
        <v>65346</v>
      </c>
      <c r="Q2" s="7">
        <f>INT(M2-P2)</f>
        <v>654</v>
      </c>
      <c r="R2" s="13">
        <v>1000</v>
      </c>
      <c r="S2" s="14" t="s">
        <v>47</v>
      </c>
      <c r="T2" s="9" t="s">
        <v>16</v>
      </c>
      <c r="U2" s="3" t="e">
        <f>VLOOKUP(C2,[1]Hoja1!$D:$E,2,0)</f>
        <v>#N/A</v>
      </c>
      <c r="V2" s="4" t="e">
        <f t="shared" ref="V2:V3" si="2">IF(EXACT(U2,E2),"ü","x")</f>
        <v>#N/A</v>
      </c>
      <c r="W2" s="3">
        <f t="shared" ref="W2:W3" si="3">ROW(A2)</f>
        <v>2</v>
      </c>
      <c r="X2" s="3">
        <f t="shared" ref="X2:X3" si="4">IF(C2=C1,1,0)</f>
        <v>0</v>
      </c>
      <c r="Y2" s="3">
        <f t="shared" ref="Y2:Y3" si="5">IF(C2=C3,1,0)</f>
        <v>1</v>
      </c>
      <c r="Z2" s="3">
        <f t="shared" ref="Z2" si="6">SUM(X2:Y2)</f>
        <v>1</v>
      </c>
    </row>
    <row r="3" spans="1:26" x14ac:dyDescent="0.25">
      <c r="A3" s="3" t="str">
        <f t="shared" si="0"/>
        <v>0</v>
      </c>
      <c r="B3" t="s">
        <v>50</v>
      </c>
      <c r="C3">
        <v>20000000000</v>
      </c>
      <c r="D3" t="str">
        <f t="shared" si="1"/>
        <v>20-00000000-0</v>
      </c>
      <c r="E3" t="s">
        <v>14</v>
      </c>
      <c r="F3" t="s">
        <v>51</v>
      </c>
      <c r="G3" t="s">
        <v>45</v>
      </c>
      <c r="H3" s="9">
        <v>2023</v>
      </c>
      <c r="I3" s="9">
        <v>8</v>
      </c>
      <c r="J3" s="2">
        <f>DATE(H3,I3,1)</f>
        <v>45139</v>
      </c>
      <c r="K3" s="6" t="str">
        <f>PROPER(TEXT(J3,"mmm yyyy"))</f>
        <v>Ago 2023</v>
      </c>
      <c r="L3" s="10">
        <v>65000</v>
      </c>
      <c r="M3" s="7">
        <f>+L3+R3</f>
        <v>66520</v>
      </c>
      <c r="N3" s="11">
        <v>0.01</v>
      </c>
      <c r="O3" s="12">
        <v>90</v>
      </c>
      <c r="P3" s="7">
        <f>INT(M3/(1+N3))</f>
        <v>65861</v>
      </c>
      <c r="Q3" s="7">
        <f>INT(M3-P3)</f>
        <v>659</v>
      </c>
      <c r="R3" s="13">
        <v>1520</v>
      </c>
      <c r="S3" s="14" t="s">
        <v>43</v>
      </c>
      <c r="T3" s="9" t="s">
        <v>16</v>
      </c>
      <c r="U3" s="3" t="e">
        <f>VLOOKUP(C3,[1]Hoja1!$D:$E,2,0)</f>
        <v>#N/A</v>
      </c>
      <c r="V3" s="4" t="e">
        <f t="shared" si="2"/>
        <v>#N/A</v>
      </c>
      <c r="W3" s="3">
        <f t="shared" si="3"/>
        <v>3</v>
      </c>
      <c r="X3" s="3">
        <f t="shared" si="4"/>
        <v>1</v>
      </c>
      <c r="Y3" s="3">
        <f t="shared" si="5"/>
        <v>1</v>
      </c>
      <c r="Z3" s="3">
        <f t="shared" ref="Z3" si="7">SUM(X3:Y3)</f>
        <v>2</v>
      </c>
    </row>
    <row r="4" spans="1:26" x14ac:dyDescent="0.25">
      <c r="A4" s="3" t="str">
        <f t="shared" ref="A4:A23" si="8">RIGHT(D4,1)</f>
        <v>0</v>
      </c>
      <c r="B4" t="s">
        <v>50</v>
      </c>
      <c r="C4">
        <v>20000000000</v>
      </c>
      <c r="D4" t="str">
        <f t="shared" ref="D2:D24" si="9">TEXT(C4,"00-00000000-0")</f>
        <v>20-00000000-0</v>
      </c>
      <c r="E4" t="s">
        <v>14</v>
      </c>
      <c r="F4" t="s">
        <v>51</v>
      </c>
      <c r="G4" t="s">
        <v>45</v>
      </c>
      <c r="H4" s="9">
        <v>2023</v>
      </c>
      <c r="I4" s="9">
        <v>8</v>
      </c>
      <c r="J4" s="2">
        <f t="shared" ref="J4:J23" si="10">DATE(H4,I4,1)</f>
        <v>45139</v>
      </c>
      <c r="K4" s="6" t="str">
        <f t="shared" ref="K4:K24" si="11">PROPER(TEXT(J4,"mmm yyyy"))</f>
        <v>Ago 2023</v>
      </c>
      <c r="L4" s="10">
        <v>65000</v>
      </c>
      <c r="M4" s="7">
        <f t="shared" ref="M4:M23" si="12">+L4+R4</f>
        <v>66520</v>
      </c>
      <c r="N4" s="11">
        <v>0.01</v>
      </c>
      <c r="O4" s="12">
        <v>90</v>
      </c>
      <c r="P4" s="7">
        <f t="shared" ref="P4:P23" si="13">INT(M4/(1+N4))</f>
        <v>65861</v>
      </c>
      <c r="Q4" s="7">
        <f t="shared" ref="Q4:Q23" si="14">INT(M4-P4)</f>
        <v>659</v>
      </c>
      <c r="R4" s="13">
        <v>1520</v>
      </c>
      <c r="S4" s="14" t="s">
        <v>43</v>
      </c>
      <c r="T4" s="9" t="s">
        <v>16</v>
      </c>
      <c r="U4" s="3" t="e">
        <f>VLOOKUP(C4,[1]Hoja1!$D:$E,2,0)</f>
        <v>#N/A</v>
      </c>
      <c r="V4" s="4" t="e">
        <f t="shared" ref="V4:V23" si="15">IF(EXACT(U4,E4),"ü","x")</f>
        <v>#N/A</v>
      </c>
      <c r="W4" s="3">
        <f t="shared" ref="W4:W23" si="16">ROW(A4)</f>
        <v>4</v>
      </c>
      <c r="X4" s="3">
        <f t="shared" ref="X4:X23" si="17">IF(C4=C3,1,0)</f>
        <v>1</v>
      </c>
      <c r="Y4" s="3">
        <f t="shared" ref="Y4:Y23" si="18">IF(C4=C5,1,0)</f>
        <v>0</v>
      </c>
      <c r="Z4" s="3">
        <f t="shared" ref="Z4:Z23" si="19">SUM(X4:Y4)</f>
        <v>1</v>
      </c>
    </row>
    <row r="5" spans="1:26" x14ac:dyDescent="0.25">
      <c r="A5" s="3" t="str">
        <f t="shared" si="8"/>
        <v>1</v>
      </c>
      <c r="B5" t="s">
        <v>50</v>
      </c>
      <c r="C5">
        <v>20000000001</v>
      </c>
      <c r="D5" t="str">
        <f t="shared" si="9"/>
        <v>20-00000000-1</v>
      </c>
      <c r="E5" t="s">
        <v>18</v>
      </c>
      <c r="F5" t="s">
        <v>51</v>
      </c>
      <c r="G5" t="s">
        <v>45</v>
      </c>
      <c r="H5" s="9">
        <v>2023</v>
      </c>
      <c r="I5" s="9">
        <v>8</v>
      </c>
      <c r="J5" s="2">
        <f t="shared" si="10"/>
        <v>45139</v>
      </c>
      <c r="K5" s="6" t="str">
        <f t="shared" si="11"/>
        <v>Ago 2023</v>
      </c>
      <c r="L5" s="10">
        <v>65000</v>
      </c>
      <c r="M5" s="7">
        <f t="shared" si="12"/>
        <v>66520</v>
      </c>
      <c r="N5" s="11">
        <v>0.01</v>
      </c>
      <c r="O5" s="12">
        <v>90</v>
      </c>
      <c r="P5" s="7">
        <f t="shared" si="13"/>
        <v>65861</v>
      </c>
      <c r="Q5" s="7">
        <f t="shared" si="14"/>
        <v>659</v>
      </c>
      <c r="R5" s="13">
        <v>1520</v>
      </c>
      <c r="S5" s="14" t="s">
        <v>43</v>
      </c>
      <c r="T5" s="9" t="s">
        <v>16</v>
      </c>
      <c r="U5" s="3" t="e">
        <f>VLOOKUP(C5,[1]Hoja1!$D:$E,2,0)</f>
        <v>#N/A</v>
      </c>
      <c r="V5" s="4" t="e">
        <f t="shared" si="15"/>
        <v>#N/A</v>
      </c>
      <c r="W5" s="3">
        <f t="shared" si="16"/>
        <v>5</v>
      </c>
      <c r="X5" s="3">
        <f t="shared" si="17"/>
        <v>0</v>
      </c>
      <c r="Y5" s="3">
        <f t="shared" si="18"/>
        <v>0</v>
      </c>
      <c r="Z5" s="3">
        <f t="shared" si="19"/>
        <v>0</v>
      </c>
    </row>
    <row r="6" spans="1:26" x14ac:dyDescent="0.25">
      <c r="A6" s="3" t="str">
        <f t="shared" si="8"/>
        <v>2</v>
      </c>
      <c r="B6" t="s">
        <v>50</v>
      </c>
      <c r="C6">
        <v>20000000002</v>
      </c>
      <c r="D6" t="str">
        <f t="shared" si="9"/>
        <v>20-00000000-2</v>
      </c>
      <c r="E6" t="s">
        <v>19</v>
      </c>
      <c r="F6" t="s">
        <v>51</v>
      </c>
      <c r="G6" t="s">
        <v>45</v>
      </c>
      <c r="H6" s="9">
        <v>2023</v>
      </c>
      <c r="I6" s="9">
        <v>8</v>
      </c>
      <c r="J6" s="2">
        <f t="shared" si="10"/>
        <v>45139</v>
      </c>
      <c r="K6" s="6" t="str">
        <f t="shared" si="11"/>
        <v>Ago 2023</v>
      </c>
      <c r="L6" s="10">
        <v>65000</v>
      </c>
      <c r="M6" s="7">
        <f t="shared" si="12"/>
        <v>66520</v>
      </c>
      <c r="N6" s="11">
        <v>0.01</v>
      </c>
      <c r="O6" s="12">
        <v>90</v>
      </c>
      <c r="P6" s="7">
        <f t="shared" si="13"/>
        <v>65861</v>
      </c>
      <c r="Q6" s="7">
        <f t="shared" si="14"/>
        <v>659</v>
      </c>
      <c r="R6" s="13">
        <v>1520</v>
      </c>
      <c r="S6" s="14" t="s">
        <v>43</v>
      </c>
      <c r="T6" s="9" t="s">
        <v>16</v>
      </c>
      <c r="U6" s="3" t="e">
        <f>VLOOKUP(C6,[1]Hoja1!$D:$E,2,0)</f>
        <v>#N/A</v>
      </c>
      <c r="V6" s="4" t="e">
        <f t="shared" si="15"/>
        <v>#N/A</v>
      </c>
      <c r="W6" s="3">
        <f t="shared" si="16"/>
        <v>6</v>
      </c>
      <c r="X6" s="3">
        <f t="shared" si="17"/>
        <v>0</v>
      </c>
      <c r="Y6" s="3">
        <f t="shared" si="18"/>
        <v>0</v>
      </c>
      <c r="Z6" s="3">
        <f t="shared" si="19"/>
        <v>0</v>
      </c>
    </row>
    <row r="7" spans="1:26" x14ac:dyDescent="0.25">
      <c r="A7" s="3" t="str">
        <f t="shared" si="8"/>
        <v>3</v>
      </c>
      <c r="B7" t="s">
        <v>50</v>
      </c>
      <c r="C7">
        <v>20000000003</v>
      </c>
      <c r="D7" t="str">
        <f t="shared" si="9"/>
        <v>20-00000000-3</v>
      </c>
      <c r="E7" t="s">
        <v>20</v>
      </c>
      <c r="F7" t="s">
        <v>51</v>
      </c>
      <c r="G7" t="s">
        <v>45</v>
      </c>
      <c r="H7" s="9">
        <v>2023</v>
      </c>
      <c r="I7" s="9">
        <v>8</v>
      </c>
      <c r="J7" s="2">
        <f t="shared" si="10"/>
        <v>45139</v>
      </c>
      <c r="K7" s="6" t="str">
        <f t="shared" si="11"/>
        <v>Ago 2023</v>
      </c>
      <c r="L7" s="10">
        <v>65000</v>
      </c>
      <c r="M7" s="7">
        <f t="shared" si="12"/>
        <v>66520</v>
      </c>
      <c r="N7" s="11">
        <v>0.01</v>
      </c>
      <c r="O7" s="12">
        <v>90</v>
      </c>
      <c r="P7" s="7">
        <f t="shared" si="13"/>
        <v>65861</v>
      </c>
      <c r="Q7" s="7">
        <f t="shared" si="14"/>
        <v>659</v>
      </c>
      <c r="R7" s="13">
        <v>1520</v>
      </c>
      <c r="S7" s="14" t="s">
        <v>43</v>
      </c>
      <c r="T7" s="9" t="s">
        <v>16</v>
      </c>
      <c r="U7" s="3" t="e">
        <f>VLOOKUP(C7,[1]Hoja1!$D:$E,2,0)</f>
        <v>#N/A</v>
      </c>
      <c r="V7" s="4" t="e">
        <f t="shared" si="15"/>
        <v>#N/A</v>
      </c>
      <c r="W7" s="3">
        <f t="shared" si="16"/>
        <v>7</v>
      </c>
      <c r="X7" s="3">
        <f t="shared" si="17"/>
        <v>0</v>
      </c>
      <c r="Y7" s="3">
        <f t="shared" si="18"/>
        <v>0</v>
      </c>
      <c r="Z7" s="3">
        <f t="shared" si="19"/>
        <v>0</v>
      </c>
    </row>
    <row r="8" spans="1:26" x14ac:dyDescent="0.25">
      <c r="A8" s="3" t="str">
        <f t="shared" si="8"/>
        <v>4</v>
      </c>
      <c r="B8" t="s">
        <v>50</v>
      </c>
      <c r="C8">
        <v>20000000004</v>
      </c>
      <c r="D8" t="str">
        <f t="shared" si="9"/>
        <v>20-00000000-4</v>
      </c>
      <c r="E8" t="s">
        <v>21</v>
      </c>
      <c r="F8" t="s">
        <v>51</v>
      </c>
      <c r="G8" t="s">
        <v>45</v>
      </c>
      <c r="H8" s="9">
        <v>2023</v>
      </c>
      <c r="I8" s="9">
        <v>8</v>
      </c>
      <c r="J8" s="2">
        <f t="shared" si="10"/>
        <v>45139</v>
      </c>
      <c r="K8" s="6" t="str">
        <f t="shared" si="11"/>
        <v>Ago 2023</v>
      </c>
      <c r="L8" s="10">
        <v>65000</v>
      </c>
      <c r="M8" s="7">
        <f t="shared" si="12"/>
        <v>66520</v>
      </c>
      <c r="N8" s="11">
        <v>0.01</v>
      </c>
      <c r="O8" s="12">
        <v>90</v>
      </c>
      <c r="P8" s="7">
        <f t="shared" si="13"/>
        <v>65861</v>
      </c>
      <c r="Q8" s="7">
        <f t="shared" si="14"/>
        <v>659</v>
      </c>
      <c r="R8" s="13">
        <v>1520</v>
      </c>
      <c r="S8" s="14" t="s">
        <v>43</v>
      </c>
      <c r="T8" s="9" t="s">
        <v>16</v>
      </c>
      <c r="U8" s="3" t="e">
        <f>VLOOKUP(C8,[1]Hoja1!$D:$E,2,0)</f>
        <v>#N/A</v>
      </c>
      <c r="V8" s="4" t="e">
        <f t="shared" si="15"/>
        <v>#N/A</v>
      </c>
      <c r="W8" s="3">
        <f t="shared" si="16"/>
        <v>8</v>
      </c>
      <c r="X8" s="3">
        <f t="shared" si="17"/>
        <v>0</v>
      </c>
      <c r="Y8" s="3">
        <f t="shared" si="18"/>
        <v>0</v>
      </c>
      <c r="Z8" s="3">
        <f t="shared" si="19"/>
        <v>0</v>
      </c>
    </row>
    <row r="9" spans="1:26" x14ac:dyDescent="0.25">
      <c r="A9" s="3" t="str">
        <f t="shared" si="8"/>
        <v>5</v>
      </c>
      <c r="B9" t="s">
        <v>50</v>
      </c>
      <c r="C9">
        <v>20000000005</v>
      </c>
      <c r="D9" t="str">
        <f t="shared" si="9"/>
        <v>20-00000000-5</v>
      </c>
      <c r="E9" t="s">
        <v>22</v>
      </c>
      <c r="F9" t="s">
        <v>51</v>
      </c>
      <c r="G9" t="s">
        <v>45</v>
      </c>
      <c r="H9" s="9">
        <v>2023</v>
      </c>
      <c r="I9" s="9">
        <v>8</v>
      </c>
      <c r="J9" s="2">
        <f t="shared" si="10"/>
        <v>45139</v>
      </c>
      <c r="K9" s="6" t="str">
        <f t="shared" si="11"/>
        <v>Ago 2023</v>
      </c>
      <c r="L9" s="10">
        <v>65000</v>
      </c>
      <c r="M9" s="7">
        <f t="shared" si="12"/>
        <v>66520</v>
      </c>
      <c r="N9" s="11">
        <v>0.01</v>
      </c>
      <c r="O9" s="12">
        <v>90</v>
      </c>
      <c r="P9" s="7">
        <f t="shared" si="13"/>
        <v>65861</v>
      </c>
      <c r="Q9" s="7">
        <f t="shared" si="14"/>
        <v>659</v>
      </c>
      <c r="R9" s="13">
        <v>1520</v>
      </c>
      <c r="S9" s="14" t="s">
        <v>43</v>
      </c>
      <c r="T9" s="9" t="s">
        <v>16</v>
      </c>
      <c r="U9" s="3" t="e">
        <f>VLOOKUP(C9,[1]Hoja1!$D:$E,2,0)</f>
        <v>#N/A</v>
      </c>
      <c r="V9" s="4" t="e">
        <f t="shared" si="15"/>
        <v>#N/A</v>
      </c>
      <c r="W9" s="3">
        <f t="shared" si="16"/>
        <v>9</v>
      </c>
      <c r="X9" s="3">
        <f t="shared" si="17"/>
        <v>0</v>
      </c>
      <c r="Y9" s="3">
        <f t="shared" si="18"/>
        <v>0</v>
      </c>
      <c r="Z9" s="3">
        <f t="shared" si="19"/>
        <v>0</v>
      </c>
    </row>
    <row r="10" spans="1:26" x14ac:dyDescent="0.25">
      <c r="A10" s="3" t="str">
        <f t="shared" si="8"/>
        <v>6</v>
      </c>
      <c r="B10" t="s">
        <v>50</v>
      </c>
      <c r="C10">
        <v>20000000006</v>
      </c>
      <c r="D10" t="str">
        <f t="shared" si="9"/>
        <v>20-00000000-6</v>
      </c>
      <c r="E10" t="s">
        <v>23</v>
      </c>
      <c r="F10" t="s">
        <v>51</v>
      </c>
      <c r="G10" t="s">
        <v>45</v>
      </c>
      <c r="H10" s="9">
        <v>2023</v>
      </c>
      <c r="I10" s="9">
        <v>8</v>
      </c>
      <c r="J10" s="2">
        <f t="shared" si="10"/>
        <v>45139</v>
      </c>
      <c r="K10" s="6" t="str">
        <f t="shared" si="11"/>
        <v>Ago 2023</v>
      </c>
      <c r="L10" s="10">
        <v>65000</v>
      </c>
      <c r="M10" s="7">
        <f t="shared" si="12"/>
        <v>66520</v>
      </c>
      <c r="N10" s="11">
        <v>0.01</v>
      </c>
      <c r="O10" s="12">
        <v>90</v>
      </c>
      <c r="P10" s="7">
        <f t="shared" si="13"/>
        <v>65861</v>
      </c>
      <c r="Q10" s="7">
        <f t="shared" si="14"/>
        <v>659</v>
      </c>
      <c r="R10" s="13">
        <v>1520</v>
      </c>
      <c r="S10" s="14" t="s">
        <v>43</v>
      </c>
      <c r="T10" s="9" t="s">
        <v>16</v>
      </c>
      <c r="U10" s="3" t="e">
        <f>VLOOKUP(C10,[1]Hoja1!$D:$E,2,0)</f>
        <v>#N/A</v>
      </c>
      <c r="V10" s="4" t="e">
        <f t="shared" si="15"/>
        <v>#N/A</v>
      </c>
      <c r="W10" s="3">
        <f t="shared" si="16"/>
        <v>10</v>
      </c>
      <c r="X10" s="3">
        <f t="shared" si="17"/>
        <v>0</v>
      </c>
      <c r="Y10" s="3">
        <f t="shared" si="18"/>
        <v>0</v>
      </c>
      <c r="Z10" s="3">
        <f t="shared" si="19"/>
        <v>0</v>
      </c>
    </row>
    <row r="11" spans="1:26" x14ac:dyDescent="0.25">
      <c r="A11" s="3" t="str">
        <f t="shared" si="8"/>
        <v>7</v>
      </c>
      <c r="B11" t="s">
        <v>50</v>
      </c>
      <c r="C11">
        <v>20000000007</v>
      </c>
      <c r="D11" t="str">
        <f t="shared" si="9"/>
        <v>20-00000000-7</v>
      </c>
      <c r="E11" t="s">
        <v>24</v>
      </c>
      <c r="F11" t="s">
        <v>51</v>
      </c>
      <c r="G11" t="s">
        <v>45</v>
      </c>
      <c r="H11" s="9">
        <v>2023</v>
      </c>
      <c r="I11" s="9">
        <v>8</v>
      </c>
      <c r="J11" s="2">
        <f t="shared" si="10"/>
        <v>45139</v>
      </c>
      <c r="K11" s="6" t="str">
        <f t="shared" si="11"/>
        <v>Ago 2023</v>
      </c>
      <c r="L11" s="10">
        <v>65000</v>
      </c>
      <c r="M11" s="7">
        <f t="shared" si="12"/>
        <v>66520</v>
      </c>
      <c r="N11" s="11">
        <v>0.01</v>
      </c>
      <c r="O11" s="12">
        <v>90</v>
      </c>
      <c r="P11" s="7">
        <f t="shared" si="13"/>
        <v>65861</v>
      </c>
      <c r="Q11" s="7">
        <f t="shared" si="14"/>
        <v>659</v>
      </c>
      <c r="R11" s="13">
        <v>1520</v>
      </c>
      <c r="S11" s="14" t="s">
        <v>43</v>
      </c>
      <c r="T11" s="9" t="s">
        <v>16</v>
      </c>
      <c r="U11" s="3" t="e">
        <f>VLOOKUP(C11,[1]Hoja1!$D:$E,2,0)</f>
        <v>#N/A</v>
      </c>
      <c r="V11" s="4" t="e">
        <f t="shared" si="15"/>
        <v>#N/A</v>
      </c>
      <c r="W11" s="3">
        <f t="shared" si="16"/>
        <v>11</v>
      </c>
      <c r="X11" s="3">
        <f t="shared" si="17"/>
        <v>0</v>
      </c>
      <c r="Y11" s="3">
        <f t="shared" si="18"/>
        <v>0</v>
      </c>
      <c r="Z11" s="3">
        <f t="shared" si="19"/>
        <v>0</v>
      </c>
    </row>
    <row r="12" spans="1:26" x14ac:dyDescent="0.25">
      <c r="A12" s="3" t="str">
        <f t="shared" si="8"/>
        <v>8</v>
      </c>
      <c r="B12" t="s">
        <v>50</v>
      </c>
      <c r="C12">
        <v>20000000008</v>
      </c>
      <c r="D12" t="str">
        <f t="shared" si="9"/>
        <v>20-00000000-8</v>
      </c>
      <c r="E12" t="s">
        <v>25</v>
      </c>
      <c r="F12" t="s">
        <v>51</v>
      </c>
      <c r="G12" t="s">
        <v>45</v>
      </c>
      <c r="H12" s="9">
        <v>2023</v>
      </c>
      <c r="I12" s="9">
        <v>8</v>
      </c>
      <c r="J12" s="2">
        <f t="shared" si="10"/>
        <v>45139</v>
      </c>
      <c r="K12" s="6" t="str">
        <f t="shared" si="11"/>
        <v>Ago 2023</v>
      </c>
      <c r="L12" s="10">
        <v>65000</v>
      </c>
      <c r="M12" s="7">
        <f t="shared" si="12"/>
        <v>66520</v>
      </c>
      <c r="N12" s="11">
        <v>0.01</v>
      </c>
      <c r="O12" s="12">
        <v>90</v>
      </c>
      <c r="P12" s="7">
        <f t="shared" si="13"/>
        <v>65861</v>
      </c>
      <c r="Q12" s="7">
        <f t="shared" si="14"/>
        <v>659</v>
      </c>
      <c r="R12" s="13">
        <v>1520</v>
      </c>
      <c r="S12" s="14" t="s">
        <v>43</v>
      </c>
      <c r="T12" s="9" t="s">
        <v>16</v>
      </c>
      <c r="U12" s="3" t="e">
        <f>VLOOKUP(C12,[1]Hoja1!$D:$E,2,0)</f>
        <v>#N/A</v>
      </c>
      <c r="V12" s="4" t="e">
        <f t="shared" si="15"/>
        <v>#N/A</v>
      </c>
      <c r="W12" s="3">
        <f t="shared" si="16"/>
        <v>12</v>
      </c>
      <c r="X12" s="3">
        <f t="shared" si="17"/>
        <v>0</v>
      </c>
      <c r="Y12" s="3">
        <f t="shared" si="18"/>
        <v>0</v>
      </c>
      <c r="Z12" s="3">
        <f t="shared" si="19"/>
        <v>0</v>
      </c>
    </row>
    <row r="13" spans="1:26" x14ac:dyDescent="0.25">
      <c r="A13" s="3" t="str">
        <f t="shared" si="8"/>
        <v>9</v>
      </c>
      <c r="B13" t="s">
        <v>50</v>
      </c>
      <c r="C13">
        <v>20000000009</v>
      </c>
      <c r="D13" t="str">
        <f t="shared" si="9"/>
        <v>20-00000000-9</v>
      </c>
      <c r="E13" t="s">
        <v>26</v>
      </c>
      <c r="F13" t="s">
        <v>51</v>
      </c>
      <c r="G13" t="s">
        <v>45</v>
      </c>
      <c r="H13" s="9">
        <v>2023</v>
      </c>
      <c r="I13" s="9">
        <v>8</v>
      </c>
      <c r="J13" s="2">
        <f t="shared" si="10"/>
        <v>45139</v>
      </c>
      <c r="K13" s="6" t="str">
        <f t="shared" si="11"/>
        <v>Ago 2023</v>
      </c>
      <c r="L13" s="10">
        <v>65000</v>
      </c>
      <c r="M13" s="7">
        <f t="shared" si="12"/>
        <v>66520</v>
      </c>
      <c r="N13" s="11">
        <v>0.01</v>
      </c>
      <c r="O13" s="12">
        <v>90</v>
      </c>
      <c r="P13" s="7">
        <f t="shared" si="13"/>
        <v>65861</v>
      </c>
      <c r="Q13" s="7">
        <f t="shared" si="14"/>
        <v>659</v>
      </c>
      <c r="R13" s="13">
        <v>1520</v>
      </c>
      <c r="S13" s="14" t="s">
        <v>43</v>
      </c>
      <c r="T13" s="9" t="s">
        <v>16</v>
      </c>
      <c r="U13" s="3" t="e">
        <f>VLOOKUP(C13,[1]Hoja1!$D:$E,2,0)</f>
        <v>#N/A</v>
      </c>
      <c r="V13" s="4" t="e">
        <f t="shared" si="15"/>
        <v>#N/A</v>
      </c>
      <c r="W13" s="3">
        <f t="shared" si="16"/>
        <v>13</v>
      </c>
      <c r="X13" s="3">
        <f t="shared" si="17"/>
        <v>0</v>
      </c>
      <c r="Y13" s="3">
        <f t="shared" si="18"/>
        <v>0</v>
      </c>
      <c r="Z13" s="3">
        <f t="shared" si="19"/>
        <v>0</v>
      </c>
    </row>
    <row r="14" spans="1:26" x14ac:dyDescent="0.25">
      <c r="A14" s="3" t="str">
        <f t="shared" si="8"/>
        <v>0</v>
      </c>
      <c r="B14" t="s">
        <v>50</v>
      </c>
      <c r="C14">
        <v>20000000010</v>
      </c>
      <c r="D14" t="str">
        <f t="shared" si="9"/>
        <v>20-00000001-0</v>
      </c>
      <c r="E14" t="s">
        <v>27</v>
      </c>
      <c r="F14" t="s">
        <v>51</v>
      </c>
      <c r="G14" t="s">
        <v>45</v>
      </c>
      <c r="H14" s="9">
        <v>2023</v>
      </c>
      <c r="I14" s="9">
        <v>8</v>
      </c>
      <c r="J14" s="2">
        <f t="shared" si="10"/>
        <v>45139</v>
      </c>
      <c r="K14" s="6" t="str">
        <f t="shared" si="11"/>
        <v>Ago 2023</v>
      </c>
      <c r="L14" s="10">
        <v>65000</v>
      </c>
      <c r="M14" s="7">
        <f t="shared" si="12"/>
        <v>66520</v>
      </c>
      <c r="N14" s="11">
        <v>0.01</v>
      </c>
      <c r="O14" s="12">
        <v>90</v>
      </c>
      <c r="P14" s="7">
        <f t="shared" si="13"/>
        <v>65861</v>
      </c>
      <c r="Q14" s="7">
        <f t="shared" si="14"/>
        <v>659</v>
      </c>
      <c r="R14" s="13">
        <v>1520</v>
      </c>
      <c r="S14" s="14" t="s">
        <v>43</v>
      </c>
      <c r="T14" s="9" t="s">
        <v>16</v>
      </c>
      <c r="U14" s="3" t="e">
        <f>VLOOKUP(C14,[1]Hoja1!$D:$E,2,0)</f>
        <v>#N/A</v>
      </c>
      <c r="V14" s="4" t="e">
        <f t="shared" si="15"/>
        <v>#N/A</v>
      </c>
      <c r="W14" s="3">
        <f t="shared" si="16"/>
        <v>14</v>
      </c>
      <c r="X14" s="3">
        <f t="shared" si="17"/>
        <v>0</v>
      </c>
      <c r="Y14" s="3">
        <f t="shared" si="18"/>
        <v>0</v>
      </c>
      <c r="Z14" s="3">
        <f t="shared" si="19"/>
        <v>0</v>
      </c>
    </row>
    <row r="15" spans="1:26" x14ac:dyDescent="0.25">
      <c r="A15" s="3" t="str">
        <f t="shared" si="8"/>
        <v>1</v>
      </c>
      <c r="B15" t="s">
        <v>50</v>
      </c>
      <c r="C15">
        <v>20000000011</v>
      </c>
      <c r="D15" t="str">
        <f t="shared" si="9"/>
        <v>20-00000001-1</v>
      </c>
      <c r="E15" t="s">
        <v>28</v>
      </c>
      <c r="F15" t="s">
        <v>51</v>
      </c>
      <c r="G15" t="s">
        <v>45</v>
      </c>
      <c r="H15" s="9">
        <v>2023</v>
      </c>
      <c r="I15" s="9">
        <v>8</v>
      </c>
      <c r="J15" s="2">
        <f t="shared" si="10"/>
        <v>45139</v>
      </c>
      <c r="K15" s="6" t="str">
        <f t="shared" si="11"/>
        <v>Ago 2023</v>
      </c>
      <c r="L15" s="10">
        <v>65000</v>
      </c>
      <c r="M15" s="7">
        <f t="shared" si="12"/>
        <v>66520</v>
      </c>
      <c r="N15" s="11">
        <v>0.01</v>
      </c>
      <c r="O15" s="12">
        <v>90</v>
      </c>
      <c r="P15" s="7">
        <f t="shared" si="13"/>
        <v>65861</v>
      </c>
      <c r="Q15" s="7">
        <f t="shared" si="14"/>
        <v>659</v>
      </c>
      <c r="R15" s="13">
        <v>1520</v>
      </c>
      <c r="S15" s="14" t="s">
        <v>43</v>
      </c>
      <c r="T15" s="9" t="s">
        <v>16</v>
      </c>
      <c r="U15" s="3" t="e">
        <f>VLOOKUP(C15,[1]Hoja1!$D:$E,2,0)</f>
        <v>#N/A</v>
      </c>
      <c r="V15" s="4" t="e">
        <f t="shared" si="15"/>
        <v>#N/A</v>
      </c>
      <c r="W15" s="3">
        <f t="shared" si="16"/>
        <v>15</v>
      </c>
      <c r="X15" s="3">
        <f t="shared" si="17"/>
        <v>0</v>
      </c>
      <c r="Y15" s="3">
        <f t="shared" si="18"/>
        <v>0</v>
      </c>
      <c r="Z15" s="3">
        <f t="shared" si="19"/>
        <v>0</v>
      </c>
    </row>
    <row r="16" spans="1:26" x14ac:dyDescent="0.25">
      <c r="A16" s="3" t="str">
        <f t="shared" si="8"/>
        <v>2</v>
      </c>
      <c r="B16" t="s">
        <v>50</v>
      </c>
      <c r="C16">
        <v>20000000012</v>
      </c>
      <c r="D16" t="str">
        <f t="shared" si="9"/>
        <v>20-00000001-2</v>
      </c>
      <c r="E16" t="s">
        <v>29</v>
      </c>
      <c r="F16" t="s">
        <v>51</v>
      </c>
      <c r="G16" t="s">
        <v>45</v>
      </c>
      <c r="H16" s="9">
        <v>2023</v>
      </c>
      <c r="I16" s="9">
        <v>8</v>
      </c>
      <c r="J16" s="2">
        <f t="shared" si="10"/>
        <v>45139</v>
      </c>
      <c r="K16" s="6" t="str">
        <f t="shared" si="11"/>
        <v>Ago 2023</v>
      </c>
      <c r="L16" s="10">
        <v>65000</v>
      </c>
      <c r="M16" s="7">
        <f t="shared" si="12"/>
        <v>66520</v>
      </c>
      <c r="N16" s="11">
        <v>0.01</v>
      </c>
      <c r="O16" s="12">
        <v>90</v>
      </c>
      <c r="P16" s="7">
        <f t="shared" si="13"/>
        <v>65861</v>
      </c>
      <c r="Q16" s="7">
        <f t="shared" si="14"/>
        <v>659</v>
      </c>
      <c r="R16" s="13">
        <v>1520</v>
      </c>
      <c r="S16" s="14" t="s">
        <v>43</v>
      </c>
      <c r="T16" s="9" t="s">
        <v>16</v>
      </c>
      <c r="U16" s="3" t="e">
        <f>VLOOKUP(C16,[1]Hoja1!$D:$E,2,0)</f>
        <v>#N/A</v>
      </c>
      <c r="V16" s="4" t="e">
        <f t="shared" si="15"/>
        <v>#N/A</v>
      </c>
      <c r="W16" s="3">
        <f t="shared" si="16"/>
        <v>16</v>
      </c>
      <c r="X16" s="3">
        <f t="shared" si="17"/>
        <v>0</v>
      </c>
      <c r="Y16" s="3">
        <f t="shared" si="18"/>
        <v>0</v>
      </c>
      <c r="Z16" s="3">
        <f t="shared" si="19"/>
        <v>0</v>
      </c>
    </row>
    <row r="17" spans="1:26" x14ac:dyDescent="0.25">
      <c r="A17" s="3" t="str">
        <f t="shared" si="8"/>
        <v>3</v>
      </c>
      <c r="B17" t="s">
        <v>50</v>
      </c>
      <c r="C17">
        <v>20000000013</v>
      </c>
      <c r="D17" t="str">
        <f t="shared" si="9"/>
        <v>20-00000001-3</v>
      </c>
      <c r="E17" t="s">
        <v>30</v>
      </c>
      <c r="F17" t="s">
        <v>51</v>
      </c>
      <c r="G17" t="s">
        <v>45</v>
      </c>
      <c r="H17" s="9">
        <v>2023</v>
      </c>
      <c r="I17" s="9">
        <v>8</v>
      </c>
      <c r="J17" s="2">
        <f t="shared" si="10"/>
        <v>45139</v>
      </c>
      <c r="K17" s="6" t="str">
        <f t="shared" si="11"/>
        <v>Ago 2023</v>
      </c>
      <c r="L17" s="10">
        <v>65000</v>
      </c>
      <c r="M17" s="7">
        <f t="shared" si="12"/>
        <v>66520</v>
      </c>
      <c r="N17" s="11">
        <v>0.01</v>
      </c>
      <c r="O17" s="12">
        <v>90</v>
      </c>
      <c r="P17" s="7">
        <f t="shared" si="13"/>
        <v>65861</v>
      </c>
      <c r="Q17" s="7">
        <f t="shared" si="14"/>
        <v>659</v>
      </c>
      <c r="R17" s="13">
        <v>1520</v>
      </c>
      <c r="S17" s="14" t="s">
        <v>43</v>
      </c>
      <c r="T17" s="9" t="s">
        <v>16</v>
      </c>
      <c r="U17" s="3" t="e">
        <f>VLOOKUP(C17,[1]Hoja1!$D:$E,2,0)</f>
        <v>#N/A</v>
      </c>
      <c r="V17" s="4" t="e">
        <f t="shared" si="15"/>
        <v>#N/A</v>
      </c>
      <c r="W17" s="3">
        <f t="shared" si="16"/>
        <v>17</v>
      </c>
      <c r="X17" s="3">
        <f t="shared" si="17"/>
        <v>0</v>
      </c>
      <c r="Y17" s="3">
        <f t="shared" si="18"/>
        <v>0</v>
      </c>
      <c r="Z17" s="3">
        <f t="shared" si="19"/>
        <v>0</v>
      </c>
    </row>
    <row r="18" spans="1:26" x14ac:dyDescent="0.25">
      <c r="A18" s="3" t="str">
        <f t="shared" si="8"/>
        <v>4</v>
      </c>
      <c r="B18" t="s">
        <v>50</v>
      </c>
      <c r="C18">
        <v>20000000014</v>
      </c>
      <c r="D18" t="str">
        <f t="shared" si="9"/>
        <v>20-00000001-4</v>
      </c>
      <c r="E18" t="s">
        <v>31</v>
      </c>
      <c r="F18" t="s">
        <v>51</v>
      </c>
      <c r="G18" t="s">
        <v>45</v>
      </c>
      <c r="H18" s="9">
        <v>2023</v>
      </c>
      <c r="I18" s="9">
        <v>8</v>
      </c>
      <c r="J18" s="2">
        <f t="shared" si="10"/>
        <v>45139</v>
      </c>
      <c r="K18" s="6" t="str">
        <f t="shared" si="11"/>
        <v>Ago 2023</v>
      </c>
      <c r="L18" s="10">
        <v>65000</v>
      </c>
      <c r="M18" s="7">
        <f t="shared" si="12"/>
        <v>66520</v>
      </c>
      <c r="N18" s="11">
        <v>0.01</v>
      </c>
      <c r="O18" s="12">
        <v>90</v>
      </c>
      <c r="P18" s="7">
        <f t="shared" si="13"/>
        <v>65861</v>
      </c>
      <c r="Q18" s="7">
        <f t="shared" si="14"/>
        <v>659</v>
      </c>
      <c r="R18" s="13">
        <v>1520</v>
      </c>
      <c r="S18" s="14" t="s">
        <v>43</v>
      </c>
      <c r="T18" s="9" t="s">
        <v>16</v>
      </c>
      <c r="U18" s="3" t="e">
        <f>VLOOKUP(C18,[1]Hoja1!$D:$E,2,0)</f>
        <v>#N/A</v>
      </c>
      <c r="V18" s="4" t="e">
        <f t="shared" si="15"/>
        <v>#N/A</v>
      </c>
      <c r="W18" s="3">
        <f t="shared" si="16"/>
        <v>18</v>
      </c>
      <c r="X18" s="3">
        <f t="shared" si="17"/>
        <v>0</v>
      </c>
      <c r="Y18" s="3">
        <f t="shared" si="18"/>
        <v>0</v>
      </c>
      <c r="Z18" s="3">
        <f t="shared" si="19"/>
        <v>0</v>
      </c>
    </row>
    <row r="19" spans="1:26" x14ac:dyDescent="0.25">
      <c r="A19" s="3" t="str">
        <f t="shared" si="8"/>
        <v>5</v>
      </c>
      <c r="B19" t="s">
        <v>50</v>
      </c>
      <c r="C19">
        <v>20000000015</v>
      </c>
      <c r="D19" t="str">
        <f t="shared" si="9"/>
        <v>20-00000001-5</v>
      </c>
      <c r="E19" t="s">
        <v>32</v>
      </c>
      <c r="F19" t="s">
        <v>51</v>
      </c>
      <c r="G19" t="s">
        <v>45</v>
      </c>
      <c r="H19" s="9">
        <v>2023</v>
      </c>
      <c r="I19" s="9">
        <v>8</v>
      </c>
      <c r="J19" s="2">
        <f t="shared" si="10"/>
        <v>45139</v>
      </c>
      <c r="K19" s="6" t="str">
        <f t="shared" si="11"/>
        <v>Ago 2023</v>
      </c>
      <c r="L19" s="10">
        <v>65000</v>
      </c>
      <c r="M19" s="7">
        <f t="shared" si="12"/>
        <v>66520</v>
      </c>
      <c r="N19" s="11">
        <v>0.01</v>
      </c>
      <c r="O19" s="12">
        <v>90</v>
      </c>
      <c r="P19" s="7">
        <f t="shared" si="13"/>
        <v>65861</v>
      </c>
      <c r="Q19" s="7">
        <f t="shared" si="14"/>
        <v>659</v>
      </c>
      <c r="R19" s="13">
        <v>1520</v>
      </c>
      <c r="S19" s="14" t="s">
        <v>43</v>
      </c>
      <c r="T19" s="9" t="s">
        <v>16</v>
      </c>
      <c r="U19" s="3" t="e">
        <f>VLOOKUP(C19,[1]Hoja1!$D:$E,2,0)</f>
        <v>#N/A</v>
      </c>
      <c r="V19" s="4" t="e">
        <f t="shared" si="15"/>
        <v>#N/A</v>
      </c>
      <c r="W19" s="3">
        <f t="shared" si="16"/>
        <v>19</v>
      </c>
      <c r="X19" s="3">
        <f t="shared" si="17"/>
        <v>0</v>
      </c>
      <c r="Y19" s="3">
        <f t="shared" si="18"/>
        <v>0</v>
      </c>
      <c r="Z19" s="3">
        <f t="shared" si="19"/>
        <v>0</v>
      </c>
    </row>
    <row r="20" spans="1:26" x14ac:dyDescent="0.25">
      <c r="A20" s="3" t="str">
        <f t="shared" si="8"/>
        <v>6</v>
      </c>
      <c r="B20" t="s">
        <v>50</v>
      </c>
      <c r="C20">
        <v>20000000016</v>
      </c>
      <c r="D20" t="str">
        <f t="shared" si="9"/>
        <v>20-00000001-6</v>
      </c>
      <c r="E20" t="s">
        <v>33</v>
      </c>
      <c r="F20" t="s">
        <v>51</v>
      </c>
      <c r="G20" t="s">
        <v>45</v>
      </c>
      <c r="H20" s="9">
        <v>2023</v>
      </c>
      <c r="I20" s="9">
        <v>8</v>
      </c>
      <c r="J20" s="2">
        <f t="shared" si="10"/>
        <v>45139</v>
      </c>
      <c r="K20" s="6" t="str">
        <f t="shared" si="11"/>
        <v>Ago 2023</v>
      </c>
      <c r="L20" s="10">
        <v>65000</v>
      </c>
      <c r="M20" s="7">
        <f t="shared" si="12"/>
        <v>66520</v>
      </c>
      <c r="N20" s="11">
        <v>0.01</v>
      </c>
      <c r="O20" s="12">
        <v>90</v>
      </c>
      <c r="P20" s="7">
        <f t="shared" si="13"/>
        <v>65861</v>
      </c>
      <c r="Q20" s="7">
        <f t="shared" si="14"/>
        <v>659</v>
      </c>
      <c r="R20" s="13">
        <v>1520</v>
      </c>
      <c r="S20" s="14" t="s">
        <v>43</v>
      </c>
      <c r="T20" s="9" t="s">
        <v>16</v>
      </c>
      <c r="U20" s="3" t="e">
        <f>VLOOKUP(C20,[1]Hoja1!$D:$E,2,0)</f>
        <v>#N/A</v>
      </c>
      <c r="V20" s="4" t="e">
        <f t="shared" si="15"/>
        <v>#N/A</v>
      </c>
      <c r="W20" s="3">
        <f t="shared" si="16"/>
        <v>20</v>
      </c>
      <c r="X20" s="3">
        <f t="shared" si="17"/>
        <v>0</v>
      </c>
      <c r="Y20" s="3">
        <f t="shared" si="18"/>
        <v>0</v>
      </c>
      <c r="Z20" s="3">
        <f t="shared" si="19"/>
        <v>0</v>
      </c>
    </row>
    <row r="21" spans="1:26" x14ac:dyDescent="0.25">
      <c r="A21" s="3" t="str">
        <f t="shared" si="8"/>
        <v>7</v>
      </c>
      <c r="B21" t="s">
        <v>50</v>
      </c>
      <c r="C21">
        <v>20000000017</v>
      </c>
      <c r="D21" t="str">
        <f t="shared" si="9"/>
        <v>20-00000001-7</v>
      </c>
      <c r="E21" t="s">
        <v>34</v>
      </c>
      <c r="F21" t="s">
        <v>51</v>
      </c>
      <c r="G21" t="s">
        <v>45</v>
      </c>
      <c r="H21" s="9">
        <v>2023</v>
      </c>
      <c r="I21" s="9">
        <v>8</v>
      </c>
      <c r="J21" s="2">
        <f t="shared" si="10"/>
        <v>45139</v>
      </c>
      <c r="K21" s="6" t="str">
        <f t="shared" si="11"/>
        <v>Ago 2023</v>
      </c>
      <c r="L21" s="10">
        <v>65000</v>
      </c>
      <c r="M21" s="7">
        <f t="shared" si="12"/>
        <v>66520</v>
      </c>
      <c r="N21" s="11">
        <v>0.01</v>
      </c>
      <c r="O21" s="12">
        <v>90</v>
      </c>
      <c r="P21" s="7">
        <f t="shared" si="13"/>
        <v>65861</v>
      </c>
      <c r="Q21" s="7">
        <f t="shared" si="14"/>
        <v>659</v>
      </c>
      <c r="R21" s="13">
        <v>1520</v>
      </c>
      <c r="S21" s="14" t="s">
        <v>43</v>
      </c>
      <c r="T21" s="9" t="s">
        <v>16</v>
      </c>
      <c r="U21" s="3" t="e">
        <f>VLOOKUP(C21,[1]Hoja1!$D:$E,2,0)</f>
        <v>#N/A</v>
      </c>
      <c r="V21" s="4" t="e">
        <f t="shared" si="15"/>
        <v>#N/A</v>
      </c>
      <c r="W21" s="3">
        <f t="shared" si="16"/>
        <v>21</v>
      </c>
      <c r="X21" s="3">
        <f t="shared" si="17"/>
        <v>0</v>
      </c>
      <c r="Y21" s="3">
        <f t="shared" si="18"/>
        <v>0</v>
      </c>
      <c r="Z21" s="3">
        <f t="shared" si="19"/>
        <v>0</v>
      </c>
    </row>
    <row r="22" spans="1:26" x14ac:dyDescent="0.25">
      <c r="A22" s="3" t="str">
        <f t="shared" si="8"/>
        <v>8</v>
      </c>
      <c r="B22" t="s">
        <v>50</v>
      </c>
      <c r="C22">
        <v>20000000018</v>
      </c>
      <c r="D22" t="str">
        <f t="shared" si="9"/>
        <v>20-00000001-8</v>
      </c>
      <c r="E22" t="s">
        <v>52</v>
      </c>
      <c r="F22" t="s">
        <v>51</v>
      </c>
      <c r="G22" t="s">
        <v>45</v>
      </c>
      <c r="H22" s="9">
        <v>2023</v>
      </c>
      <c r="I22" s="9">
        <v>8</v>
      </c>
      <c r="J22" s="2">
        <f t="shared" si="10"/>
        <v>45139</v>
      </c>
      <c r="K22" s="6" t="str">
        <f t="shared" si="11"/>
        <v>Ago 2023</v>
      </c>
      <c r="L22" s="10">
        <v>65000</v>
      </c>
      <c r="M22" s="7">
        <f t="shared" si="12"/>
        <v>66520</v>
      </c>
      <c r="N22" s="11">
        <v>0.01</v>
      </c>
      <c r="O22" s="12">
        <v>90</v>
      </c>
      <c r="P22" s="7">
        <f t="shared" si="13"/>
        <v>65861</v>
      </c>
      <c r="Q22" s="7">
        <f t="shared" si="14"/>
        <v>659</v>
      </c>
      <c r="R22" s="13">
        <v>1520</v>
      </c>
      <c r="S22" s="14" t="s">
        <v>43</v>
      </c>
      <c r="T22" s="9" t="s">
        <v>16</v>
      </c>
      <c r="U22" s="3" t="e">
        <f>VLOOKUP(C22,[1]Hoja1!$D:$E,2,0)</f>
        <v>#N/A</v>
      </c>
      <c r="V22" s="4" t="e">
        <f t="shared" si="15"/>
        <v>#N/A</v>
      </c>
      <c r="W22" s="3">
        <f t="shared" si="16"/>
        <v>22</v>
      </c>
      <c r="X22" s="3">
        <f t="shared" si="17"/>
        <v>0</v>
      </c>
      <c r="Y22" s="3">
        <f t="shared" si="18"/>
        <v>0</v>
      </c>
      <c r="Z22" s="3">
        <f t="shared" si="19"/>
        <v>0</v>
      </c>
    </row>
    <row r="23" spans="1:26" x14ac:dyDescent="0.25">
      <c r="A23" s="3" t="str">
        <f t="shared" si="8"/>
        <v>9</v>
      </c>
      <c r="B23" t="s">
        <v>50</v>
      </c>
      <c r="C23">
        <v>20000000019</v>
      </c>
      <c r="D23" t="str">
        <f t="shared" si="9"/>
        <v>20-00000001-9</v>
      </c>
      <c r="E23" t="s">
        <v>53</v>
      </c>
      <c r="F23" t="s">
        <v>51</v>
      </c>
      <c r="G23" t="s">
        <v>45</v>
      </c>
      <c r="H23" s="9">
        <v>2023</v>
      </c>
      <c r="I23" s="9">
        <v>8</v>
      </c>
      <c r="J23" s="2">
        <f t="shared" si="10"/>
        <v>45139</v>
      </c>
      <c r="K23" s="6" t="str">
        <f t="shared" si="11"/>
        <v>Ago 2023</v>
      </c>
      <c r="L23" s="10">
        <v>65000</v>
      </c>
      <c r="M23" s="7">
        <f t="shared" si="12"/>
        <v>66520</v>
      </c>
      <c r="N23" s="11">
        <v>0.01</v>
      </c>
      <c r="O23" s="12">
        <v>90</v>
      </c>
      <c r="P23" s="7">
        <f t="shared" si="13"/>
        <v>65861</v>
      </c>
      <c r="Q23" s="7">
        <f t="shared" si="14"/>
        <v>659</v>
      </c>
      <c r="R23" s="13">
        <v>1520</v>
      </c>
      <c r="S23" s="14" t="s">
        <v>43</v>
      </c>
      <c r="T23" s="9" t="s">
        <v>16</v>
      </c>
      <c r="U23" s="3" t="e">
        <f>VLOOKUP(C23,[1]Hoja1!$D:$E,2,0)</f>
        <v>#N/A</v>
      </c>
      <c r="V23" s="4" t="e">
        <f t="shared" si="15"/>
        <v>#N/A</v>
      </c>
      <c r="W23" s="3">
        <f t="shared" si="16"/>
        <v>23</v>
      </c>
      <c r="X23" s="3">
        <f t="shared" si="17"/>
        <v>0</v>
      </c>
      <c r="Y23" s="3">
        <f t="shared" si="18"/>
        <v>0</v>
      </c>
      <c r="Z23" s="3">
        <f t="shared" si="19"/>
        <v>0</v>
      </c>
    </row>
    <row r="24" spans="1:26" x14ac:dyDescent="0.25">
      <c r="A24" s="3" t="str">
        <f t="shared" ref="A24" si="20">RIGHT(D24,1)</f>
        <v>0</v>
      </c>
      <c r="B24" t="s">
        <v>50</v>
      </c>
      <c r="C24">
        <v>20000000020</v>
      </c>
      <c r="D24" t="str">
        <f t="shared" si="9"/>
        <v>20-00000002-0</v>
      </c>
      <c r="E24" t="s">
        <v>54</v>
      </c>
      <c r="F24" t="s">
        <v>51</v>
      </c>
      <c r="G24" t="s">
        <v>45</v>
      </c>
      <c r="H24" s="9">
        <v>2023</v>
      </c>
      <c r="I24" s="9">
        <v>8</v>
      </c>
      <c r="J24" s="2">
        <f t="shared" ref="J24" si="21">DATE(H24,I24,1)</f>
        <v>45139</v>
      </c>
      <c r="K24" s="6" t="str">
        <f t="shared" si="11"/>
        <v>Ago 2023</v>
      </c>
      <c r="L24" s="10">
        <v>65000</v>
      </c>
      <c r="M24" s="7">
        <f t="shared" ref="M24" si="22">+L24+R24</f>
        <v>66520</v>
      </c>
      <c r="N24" s="11">
        <v>0.01</v>
      </c>
      <c r="O24" s="12">
        <v>90</v>
      </c>
      <c r="P24" s="7">
        <f t="shared" ref="P24" si="23">INT(M24/(1+N24))</f>
        <v>65861</v>
      </c>
      <c r="Q24" s="7">
        <f t="shared" ref="Q24" si="24">INT(M24-P24)</f>
        <v>659</v>
      </c>
      <c r="R24" s="13">
        <v>1520</v>
      </c>
      <c r="S24" s="14" t="s">
        <v>43</v>
      </c>
      <c r="T24" s="9" t="s">
        <v>16</v>
      </c>
      <c r="U24" s="3" t="e">
        <f>VLOOKUP(C24,[1]Hoja1!$D:$E,2,0)</f>
        <v>#N/A</v>
      </c>
      <c r="V24" s="4" t="e">
        <f t="shared" ref="V24" si="25">IF(EXACT(U24,E24),"ü","x")</f>
        <v>#N/A</v>
      </c>
      <c r="W24" s="3">
        <f t="shared" ref="W24" si="26">ROW(A24)</f>
        <v>24</v>
      </c>
      <c r="X24" s="3">
        <f t="shared" ref="X24" si="27">IF(C24=C23,1,0)</f>
        <v>0</v>
      </c>
      <c r="Y24" s="3">
        <f t="shared" ref="Y24" si="28">IF(C24=C25,1,0)</f>
        <v>0</v>
      </c>
      <c r="Z24" s="3">
        <f t="shared" ref="Z24" si="29">SUM(X24:Y24)</f>
        <v>0</v>
      </c>
    </row>
    <row r="27" spans="1:26" x14ac:dyDescent="0.25">
      <c r="O27" s="8"/>
    </row>
  </sheetData>
  <autoFilter ref="A1:Z23"/>
  <sortState ref="A2:R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baseColWidth="10" defaultRowHeight="15" x14ac:dyDescent="0.25"/>
  <cols>
    <col min="1" max="1" width="11" bestFit="1" customWidth="1"/>
    <col min="2" max="2" width="68.140625" bestFit="1" customWidth="1"/>
    <col min="3" max="3" width="112" bestFit="1" customWidth="1"/>
  </cols>
  <sheetData>
    <row r="1" spans="1:3" x14ac:dyDescent="0.25">
      <c r="A1" s="1" t="s">
        <v>12</v>
      </c>
      <c r="B1" s="1" t="s">
        <v>48</v>
      </c>
      <c r="C1" s="1" t="s">
        <v>13</v>
      </c>
    </row>
    <row r="2" spans="1:3" x14ac:dyDescent="0.25">
      <c r="A2" s="5">
        <v>2364555555</v>
      </c>
      <c r="B2" t="str">
        <f>CONCATENATE(Listado!G2,"\",Listado!B2, ,Listado!K2," - ",Listado!F2)</f>
        <v>C:\DOMESTICAS\CONTRIBUYENTEAgo 2023 - XXXXXXX</v>
      </c>
      <c r="C2" s="2" t="str">
        <f>CONCATENATE("Estimado ",Listado!B2,", hemos generado su VEP y RECIBO de ",Listado!F2," correspondiente a ",Listado!K2,"")</f>
        <v>Estimado CONTRIBUYENTE, hemos generado su VEP y RECIBO de XXXXXXX correspondiente a Ago 2023</v>
      </c>
    </row>
    <row r="3" spans="1:3" x14ac:dyDescent="0.25">
      <c r="A3" s="5">
        <v>2364555555</v>
      </c>
      <c r="B3" t="str">
        <f>CONCATENATE(Listado!G3,"\",Listado!B3, ,Listado!K3," - ",Listado!F3)</f>
        <v>C:\DOMESTICAS\CONTRIBUYENTEAgo 2023 - XXXXXXX</v>
      </c>
      <c r="C3" s="2" t="str">
        <f>CONCATENATE("Estimado ",Listado!B3,", hemos generado su VEP y RECIBO de ",Listado!F3," correspondiente a ",Listado!K3,"")</f>
        <v>Estimado CONTRIBUYENTE, hemos generado su VEP y RECIBO de XXXXXXX correspondiente a Ago 2023</v>
      </c>
    </row>
    <row r="4" spans="1:3" x14ac:dyDescent="0.25">
      <c r="A4" s="5"/>
      <c r="B4" t="str">
        <f>CONCATENATE(Listado!G4,"\",Listado!B4, ,Listado!K4," - ",Listado!F4)</f>
        <v>C:\DOMESTICAS\CONTRIBUYENTEAgo 2023 - XXXXXXX</v>
      </c>
      <c r="C4" s="2" t="str">
        <f>CONCATENATE("Estimado ",Listado!B4,", hemos generado su VEP y RECIBO de ",Listado!F4," correspondiente a ",Listado!K4,"")</f>
        <v>Estimado CONTRIBUYENTE, hemos generado su VEP y RECIBO de XXXXXXX correspondiente a Ago 2023</v>
      </c>
    </row>
    <row r="5" spans="1:3" x14ac:dyDescent="0.25">
      <c r="A5" s="5"/>
      <c r="B5" t="str">
        <f>CONCATENATE(Listado!G5,"\",Listado!B5, ,Listado!K5," - ",Listado!F5)</f>
        <v>C:\DOMESTICAS\CONTRIBUYENTEAgo 2023 - XXXXXXX</v>
      </c>
      <c r="C5" s="2" t="str">
        <f>CONCATENATE("Estimado ",Listado!B5,", hemos generado su VEP y RECIBO de ",Listado!F5," correspondiente a ",Listado!K5,"")</f>
        <v>Estimado CONTRIBUYENTE, hemos generado su VEP y RECIBO de XXXXXXX correspondiente a Ago 2023</v>
      </c>
    </row>
    <row r="6" spans="1:3" x14ac:dyDescent="0.25">
      <c r="A6" s="5"/>
      <c r="B6" t="str">
        <f>CONCATENATE(Listado!G6,"\",Listado!B6, ,Listado!K6," - ",Listado!F6)</f>
        <v>C:\DOMESTICAS\CONTRIBUYENTEAgo 2023 - XXXXXXX</v>
      </c>
      <c r="C6" s="2" t="str">
        <f>CONCATENATE("Estimado ",Listado!B6,", hemos generado su VEP y RECIBO de ",Listado!F6," correspondiente a ",Listado!K6,"")</f>
        <v>Estimado CONTRIBUYENTE, hemos generado su VEP y RECIBO de XXXXXXX correspondiente a Ago 2023</v>
      </c>
    </row>
    <row r="7" spans="1:3" x14ac:dyDescent="0.25">
      <c r="A7" s="5"/>
      <c r="B7" t="str">
        <f>CONCATENATE(Listado!G7,"\",Listado!B7, ,Listado!K7," - ",Listado!F7)</f>
        <v>C:\DOMESTICAS\CONTRIBUYENTEAgo 2023 - XXXXXXX</v>
      </c>
      <c r="C7" s="2" t="str">
        <f>CONCATENATE("Estimado ",Listado!B7,", hemos generado su VEP y RECIBO de ",Listado!F7," correspondiente a ",Listado!K7,"")</f>
        <v>Estimado CONTRIBUYENTE, hemos generado su VEP y RECIBO de XXXXXXX correspondiente a Ago 2023</v>
      </c>
    </row>
    <row r="8" spans="1:3" x14ac:dyDescent="0.25">
      <c r="A8" s="5"/>
      <c r="B8" t="str">
        <f>CONCATENATE(Listado!G8,"\",Listado!B8, ,Listado!K8," - ",Listado!F8)</f>
        <v>C:\DOMESTICAS\CONTRIBUYENTEAgo 2023 - XXXXXXX</v>
      </c>
      <c r="C8" s="2" t="str">
        <f>CONCATENATE("Estimado ",Listado!B8,", hemos generado su VEP y RECIBO de ",Listado!F8," correspondiente a ",Listado!K8,"")</f>
        <v>Estimado CONTRIBUYENTE, hemos generado su VEP y RECIBO de XXXXXXX correspondiente a Ago 2023</v>
      </c>
    </row>
    <row r="9" spans="1:3" x14ac:dyDescent="0.25">
      <c r="A9" s="5"/>
      <c r="B9" t="str">
        <f>CONCATENATE(Listado!G9,"\",Listado!B9, ,Listado!K9," - ",Listado!F9)</f>
        <v>C:\DOMESTICAS\CONTRIBUYENTEAgo 2023 - XXXXXXX</v>
      </c>
      <c r="C9" s="2" t="str">
        <f>CONCATENATE("Estimado ",Listado!B9,", hemos generado su VEP y RECIBO de ",Listado!F9," correspondiente a ",Listado!K9,"")</f>
        <v>Estimado CONTRIBUYENTE, hemos generado su VEP y RECIBO de XXXXXXX correspondiente a Ago 2023</v>
      </c>
    </row>
    <row r="10" spans="1:3" x14ac:dyDescent="0.25">
      <c r="A10" s="5"/>
      <c r="B10" t="str">
        <f>CONCATENATE(Listado!G10,"\",Listado!B10, ,Listado!K10," - ",Listado!F10)</f>
        <v>C:\DOMESTICAS\CONTRIBUYENTEAgo 2023 - XXXXXXX</v>
      </c>
      <c r="C10" s="2" t="str">
        <f>CONCATENATE("Estimado ",Listado!B10,", hemos generado su VEP y RECIBO de ",Listado!F10," correspondiente a ",Listado!K10,"")</f>
        <v>Estimado CONTRIBUYENTE, hemos generado su VEP y RECIBO de XXXXXXX correspondiente a Ago 2023</v>
      </c>
    </row>
    <row r="11" spans="1:3" x14ac:dyDescent="0.25">
      <c r="A11" s="5"/>
      <c r="B11" t="str">
        <f>CONCATENATE(Listado!G11,"\",Listado!B11, ,Listado!K11," - ",Listado!F11)</f>
        <v>C:\DOMESTICAS\CONTRIBUYENTEAgo 2023 - XXXXXXX</v>
      </c>
      <c r="C11" s="2" t="str">
        <f>CONCATENATE("Estimado ",Listado!B11,", hemos generado su VEP y RECIBO de ",Listado!F11," correspondiente a ",Listado!K11,"")</f>
        <v>Estimado CONTRIBUYENTE, hemos generado su VEP y RECIBO de XXXXXXX correspondiente a Ago 2023</v>
      </c>
    </row>
    <row r="12" spans="1:3" x14ac:dyDescent="0.25">
      <c r="A12" s="5"/>
      <c r="B12" t="str">
        <f>CONCATENATE(Listado!G12,"\",Listado!B12, ,Listado!K12," - ",Listado!F12)</f>
        <v>C:\DOMESTICAS\CONTRIBUYENTEAgo 2023 - XXXXXXX</v>
      </c>
      <c r="C12" s="2" t="str">
        <f>CONCATENATE("Estimado ",Listado!B12,", hemos generado su VEP y RECIBO de ",Listado!F12," correspondiente a ",Listado!K12,"")</f>
        <v>Estimado CONTRIBUYENTE, hemos generado su VEP y RECIBO de XXXXXXX correspondiente a Ago 2023</v>
      </c>
    </row>
    <row r="13" spans="1:3" x14ac:dyDescent="0.25">
      <c r="A13" s="5"/>
      <c r="B13" t="str">
        <f>CONCATENATE(Listado!G13,"\",Listado!B13, ,Listado!K13," - ",Listado!F13)</f>
        <v>C:\DOMESTICAS\CONTRIBUYENTEAgo 2023 - XXXXXXX</v>
      </c>
      <c r="C13" s="2" t="str">
        <f>CONCATENATE("Estimado ",Listado!B13,", hemos generado su VEP y RECIBO de ",Listado!F13," correspondiente a ",Listado!K13,"")</f>
        <v>Estimado CONTRIBUYENTE, hemos generado su VEP y RECIBO de XXXXXXX correspondiente a Ago 2023</v>
      </c>
    </row>
    <row r="14" spans="1:3" x14ac:dyDescent="0.25">
      <c r="A14" s="5"/>
      <c r="B14" t="str">
        <f>CONCATENATE(Listado!G14,"\",Listado!B14, ,Listado!K14," - ",Listado!F14)</f>
        <v>C:\DOMESTICAS\CONTRIBUYENTEAgo 2023 - XXXXXXX</v>
      </c>
      <c r="C14" s="2" t="str">
        <f>CONCATENATE("Estimado ",Listado!B14,", hemos generado su VEP y RECIBO de ",Listado!F14," correspondiente a ",Listado!K14,"")</f>
        <v>Estimado CONTRIBUYENTE, hemos generado su VEP y RECIBO de XXXXXXX correspondiente a Ago 2023</v>
      </c>
    </row>
    <row r="15" spans="1:3" x14ac:dyDescent="0.25">
      <c r="A15" s="5"/>
      <c r="B15" t="str">
        <f>CONCATENATE(Listado!G15,"\",Listado!B15, ,Listado!K15," - ",Listado!F15)</f>
        <v>C:\DOMESTICAS\CONTRIBUYENTEAgo 2023 - XXXXXXX</v>
      </c>
      <c r="C15" s="2" t="str">
        <f>CONCATENATE("Estimado ",Listado!B15,", hemos generado su VEP y RECIBO de ",Listado!F15," correspondiente a ",Listado!K15,"")</f>
        <v>Estimado CONTRIBUYENTE, hemos generado su VEP y RECIBO de XXXXXXX correspondiente a Ago 2023</v>
      </c>
    </row>
    <row r="16" spans="1:3" x14ac:dyDescent="0.25">
      <c r="A16" s="5"/>
      <c r="B16" t="str">
        <f>CONCATENATE(Listado!G16,"\",Listado!B16, ,Listado!K16," - ",Listado!F16)</f>
        <v>C:\DOMESTICAS\CONTRIBUYENTEAgo 2023 - XXXXXXX</v>
      </c>
      <c r="C16" s="2" t="str">
        <f>CONCATENATE("Estimado ",Listado!B16,", hemos generado su VEP y RECIBO de ",Listado!F16," correspondiente a ",Listado!K16,"")</f>
        <v>Estimado CONTRIBUYENTE, hemos generado su VEP y RECIBO de XXXXXXX correspondiente a Ago 2023</v>
      </c>
    </row>
    <row r="17" spans="1:3" x14ac:dyDescent="0.25">
      <c r="A17" s="5"/>
      <c r="B17" t="str">
        <f>CONCATENATE(Listado!G17,"\",Listado!B17, ,Listado!K17," - ",Listado!F17)</f>
        <v>C:\DOMESTICAS\CONTRIBUYENTEAgo 2023 - XXXXXXX</v>
      </c>
      <c r="C17" s="2" t="str">
        <f>CONCATENATE("Estimado ",Listado!B17,", hemos generado su VEP y RECIBO de ",Listado!F17," correspondiente a ",Listado!K17,"")</f>
        <v>Estimado CONTRIBUYENTE, hemos generado su VEP y RECIBO de XXXXXXX correspondiente a Ago 2023</v>
      </c>
    </row>
    <row r="18" spans="1:3" x14ac:dyDescent="0.25">
      <c r="A18" s="5"/>
      <c r="B18" t="str">
        <f>CONCATENATE(Listado!G18,"\",Listado!B18, ,Listado!K18," - ",Listado!F18)</f>
        <v>C:\DOMESTICAS\CONTRIBUYENTEAgo 2023 - XXXXXXX</v>
      </c>
      <c r="C18" s="2" t="str">
        <f>CONCATENATE("Estimado ",Listado!B18,", hemos generado su VEP y RECIBO de ",Listado!F18," correspondiente a ",Listado!K18,"")</f>
        <v>Estimado CONTRIBUYENTE, hemos generado su VEP y RECIBO de XXXXXXX correspondiente a Ago 2023</v>
      </c>
    </row>
    <row r="19" spans="1:3" x14ac:dyDescent="0.25">
      <c r="A19" s="5"/>
      <c r="B19" t="str">
        <f>CONCATENATE(Listado!G19,"\",Listado!B19, ,Listado!K19," - ",Listado!F19)</f>
        <v>C:\DOMESTICAS\CONTRIBUYENTEAgo 2023 - XXXXXXX</v>
      </c>
      <c r="C19" s="2" t="str">
        <f>CONCATENATE("Estimado ",Listado!B19,", hemos generado su VEP y RECIBO de ",Listado!F19," correspondiente a ",Listado!K19,"")</f>
        <v>Estimado CONTRIBUYENTE, hemos generado su VEP y RECIBO de XXXXXXX correspondiente a Ago 2023</v>
      </c>
    </row>
    <row r="20" spans="1:3" x14ac:dyDescent="0.25">
      <c r="A20" s="5"/>
      <c r="B20" t="str">
        <f>CONCATENATE(Listado!G20,"\",Listado!B20, ,Listado!K20," - ",Listado!F20)</f>
        <v>C:\DOMESTICAS\CONTRIBUYENTEAgo 2023 - XXXXXXX</v>
      </c>
      <c r="C20" s="2" t="str">
        <f>CONCATENATE("Estimado ",Listado!B20,", hemos generado su VEP y RECIBO de ",Listado!F20," correspondiente a ",Listado!K20,"")</f>
        <v>Estimado CONTRIBUYENTE, hemos generado su VEP y RECIBO de XXXXXXX correspondiente a Ago 2023</v>
      </c>
    </row>
    <row r="21" spans="1:3" x14ac:dyDescent="0.25">
      <c r="A21" s="5"/>
      <c r="B21" t="str">
        <f>CONCATENATE(Listado!G21,"\",Listado!B21, ,Listado!K21," - ",Listado!F21)</f>
        <v>C:\DOMESTICAS\CONTRIBUYENTEAgo 2023 - XXXXXXX</v>
      </c>
      <c r="C21" s="2" t="str">
        <f>CONCATENATE("Estimado ",Listado!B21,", hemos generado su VEP y RECIBO de ",Listado!F21," correspondiente a ",Listado!K21,"")</f>
        <v>Estimado CONTRIBUYENTE, hemos generado su VEP y RECIBO de XXXXXXX correspondiente a Ago 2023</v>
      </c>
    </row>
    <row r="22" spans="1:3" x14ac:dyDescent="0.25">
      <c r="A22" s="5"/>
      <c r="B22" t="str">
        <f>CONCATENATE(Listado!G22,"\",Listado!B22, ,Listado!K22," - ",Listado!F22)</f>
        <v>C:\DOMESTICAS\CONTRIBUYENTEAgo 2023 - XXXXXXX</v>
      </c>
      <c r="C22" s="2" t="str">
        <f>CONCATENATE("Estimado ",Listado!B22,", hemos generado su VEP y RECIBO de ",Listado!F22," correspondiente a ",Listado!K22,"")</f>
        <v>Estimado CONTRIBUYENTE, hemos generado su VEP y RECIBO de XXXXXXX correspondiente a Ago 2023</v>
      </c>
    </row>
    <row r="23" spans="1:3" x14ac:dyDescent="0.25">
      <c r="A23" s="5"/>
      <c r="B23" t="str">
        <f>CONCATENATE(Listado!G23,"\",Listado!B23, ,Listado!K23," - ",Listado!F23)</f>
        <v>C:\DOMESTICAS\CONTRIBUYENTEAgo 2023 - XXXXXXX</v>
      </c>
      <c r="C23" s="2" t="str">
        <f>CONCATENATE("Estimado ",Listado!B23,", hemos generado su VEP y RECIBO de ",Listado!F23," correspondiente a ",Listado!K23,"")</f>
        <v>Estimado CONTRIBUYENTE, hemos generado su VEP y RECIBO de XXXXXXX correspondiente a Ago 2023</v>
      </c>
    </row>
  </sheetData>
  <autoFilter ref="A1:C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mail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</cp:lastModifiedBy>
  <dcterms:created xsi:type="dcterms:W3CDTF">2015-06-05T18:19:34Z</dcterms:created>
  <dcterms:modified xsi:type="dcterms:W3CDTF">2023-08-25T18:52:43Z</dcterms:modified>
</cp:coreProperties>
</file>