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5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G15" i="1"/>
  <c r="H15" i="1"/>
  <c r="F15" i="1"/>
  <c r="E15" i="1"/>
  <c r="C15" i="1"/>
  <c r="E7" i="1"/>
  <c r="E4" i="1"/>
  <c r="E3" i="1"/>
  <c r="E5" i="1"/>
  <c r="E6" i="1"/>
  <c r="G7" i="1"/>
  <c r="F7" i="1"/>
  <c r="D7" i="1"/>
  <c r="C7" i="1"/>
  <c r="H7" i="1"/>
  <c r="E11" i="1"/>
  <c r="E12" i="1"/>
  <c r="E13" i="1"/>
  <c r="E14" i="1"/>
  <c r="H3" i="1"/>
  <c r="H4" i="1"/>
  <c r="H5" i="1"/>
  <c r="H6" i="1"/>
</calcChain>
</file>

<file path=xl/sharedStrings.xml><?xml version="1.0" encoding="utf-8"?>
<sst xmlns="http://schemas.openxmlformats.org/spreadsheetml/2006/main" count="26" uniqueCount="21">
  <si>
    <t>Iteracion</t>
  </si>
  <si>
    <t>Horas estimadas</t>
  </si>
  <si>
    <t>Horas de desarrollo</t>
  </si>
  <si>
    <t>Horas de testing</t>
  </si>
  <si>
    <t>Horas reales</t>
  </si>
  <si>
    <t>% de desviacion</t>
  </si>
  <si>
    <t>% test/desarrollo</t>
  </si>
  <si>
    <t>tiempo</t>
  </si>
  <si>
    <t>1 semana</t>
  </si>
  <si>
    <t>2 semanas</t>
  </si>
  <si>
    <t>Tests corridos</t>
  </si>
  <si>
    <t>Errores encontrados</t>
  </si>
  <si>
    <t>Bajos</t>
  </si>
  <si>
    <t>Medios</t>
  </si>
  <si>
    <t>Criticos</t>
  </si>
  <si>
    <t>% errores/tests</t>
  </si>
  <si>
    <t>Totales</t>
  </si>
  <si>
    <t>5 semanas</t>
  </si>
  <si>
    <t>Con Error</t>
  </si>
  <si>
    <t>Sin Error</t>
  </si>
  <si>
    <t>Pruebas 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</si>
</sst>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2" borderId="0" xfId="0" applyFont="1" applyFill="1"/>
    <xf numFmtId="0" fontId="4" fillId="2" borderId="0" xfId="0" applyFont="1" applyFill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19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Horas reales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Hoja1!$D$3:$D$6</c:f>
              <c:numCache>
                <c:formatCode>General</c:formatCode>
                <c:ptCount val="4"/>
                <c:pt idx="0">
                  <c:v>43.0</c:v>
                </c:pt>
                <c:pt idx="1">
                  <c:v>28.5</c:v>
                </c:pt>
                <c:pt idx="2">
                  <c:v>40.0</c:v>
                </c:pt>
                <c:pt idx="3">
                  <c:v>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68712"/>
        <c:axId val="2102277000"/>
      </c:barChart>
      <c:catAx>
        <c:axId val="21022687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02277000"/>
        <c:crosses val="autoZero"/>
        <c:auto val="1"/>
        <c:lblAlgn val="ctr"/>
        <c:lblOffset val="100"/>
        <c:noMultiLvlLbl val="0"/>
      </c:catAx>
      <c:valAx>
        <c:axId val="21022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6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Horas de desarrollo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Hoja1!$F$3:$F$6</c:f>
              <c:numCache>
                <c:formatCode>General</c:formatCode>
                <c:ptCount val="4"/>
                <c:pt idx="0">
                  <c:v>34.0</c:v>
                </c:pt>
                <c:pt idx="1">
                  <c:v>20.0</c:v>
                </c:pt>
                <c:pt idx="2">
                  <c:v>31.5</c:v>
                </c:pt>
                <c:pt idx="3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Horas de testing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Hoja1!$G$3:$G$6</c:f>
              <c:numCache>
                <c:formatCode>General</c:formatCode>
                <c:ptCount val="4"/>
                <c:pt idx="0">
                  <c:v>9.0</c:v>
                </c:pt>
                <c:pt idx="1">
                  <c:v>8.5</c:v>
                </c:pt>
                <c:pt idx="2">
                  <c:v>6.5</c:v>
                </c:pt>
                <c:pt idx="3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73576"/>
        <c:axId val="2102376552"/>
      </c:barChart>
      <c:catAx>
        <c:axId val="210237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76552"/>
        <c:crosses val="autoZero"/>
        <c:auto val="1"/>
        <c:lblAlgn val="ctr"/>
        <c:lblOffset val="100"/>
        <c:noMultiLvlLbl val="0"/>
      </c:catAx>
      <c:valAx>
        <c:axId val="2102376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237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Horas estimadas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Hoja1!$C$3:$C$6</c:f>
              <c:numCache>
                <c:formatCode>General</c:formatCode>
                <c:ptCount val="4"/>
                <c:pt idx="0">
                  <c:v>30.0</c:v>
                </c:pt>
                <c:pt idx="1">
                  <c:v>27.0</c:v>
                </c:pt>
                <c:pt idx="2">
                  <c:v>45.0</c:v>
                </c:pt>
                <c:pt idx="3">
                  <c:v>46.0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Horas reales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Hoja1!$D$3:$D$6</c:f>
              <c:numCache>
                <c:formatCode>General</c:formatCode>
                <c:ptCount val="4"/>
                <c:pt idx="0">
                  <c:v>43.0</c:v>
                </c:pt>
                <c:pt idx="1">
                  <c:v>28.5</c:v>
                </c:pt>
                <c:pt idx="2">
                  <c:v>40.0</c:v>
                </c:pt>
                <c:pt idx="3">
                  <c:v>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71336"/>
        <c:axId val="2103474312"/>
      </c:barChart>
      <c:catAx>
        <c:axId val="21034713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3474312"/>
        <c:crosses val="autoZero"/>
        <c:auto val="1"/>
        <c:lblAlgn val="ctr"/>
        <c:lblOffset val="100"/>
        <c:noMultiLvlLbl val="0"/>
      </c:catAx>
      <c:valAx>
        <c:axId val="210347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47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cke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Horas de desarrollo</c:v>
                </c:pt>
              </c:strCache>
            </c:strRef>
          </c:tx>
          <c:dLbls>
            <c:dLbl>
              <c:idx val="3"/>
              <c:layout>
                <c:manualLayout>
                  <c:x val="-0.030555555555555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Hoja1!$F$3:$F$6</c:f>
              <c:numCache>
                <c:formatCode>General</c:formatCode>
                <c:ptCount val="4"/>
                <c:pt idx="0">
                  <c:v>34.0</c:v>
                </c:pt>
                <c:pt idx="1">
                  <c:v>20.0</c:v>
                </c:pt>
                <c:pt idx="2">
                  <c:v>31.5</c:v>
                </c:pt>
                <c:pt idx="3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Horas de testing</c:v>
                </c:pt>
              </c:strCache>
            </c:strRef>
          </c:tx>
          <c:dLbls>
            <c:dLbl>
              <c:idx val="3"/>
              <c:layout>
                <c:manualLayout>
                  <c:x val="-0.0277777777777779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Hoja1!$G$3:$G$6</c:f>
              <c:numCache>
                <c:formatCode>General</c:formatCode>
                <c:ptCount val="4"/>
                <c:pt idx="0">
                  <c:v>9.0</c:v>
                </c:pt>
                <c:pt idx="1">
                  <c:v>8.5</c:v>
                </c:pt>
                <c:pt idx="2">
                  <c:v>6.5</c:v>
                </c:pt>
                <c:pt idx="3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08488"/>
        <c:axId val="2103511464"/>
        <c:axId val="0"/>
      </c:area3DChart>
      <c:catAx>
        <c:axId val="210350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11464"/>
        <c:crosses val="autoZero"/>
        <c:auto val="1"/>
        <c:lblAlgn val="ctr"/>
        <c:lblOffset val="100"/>
        <c:noMultiLvlLbl val="0"/>
      </c:catAx>
      <c:valAx>
        <c:axId val="2103511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35084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Tests corridos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Hoja1!$C$11:$C$14</c:f>
              <c:numCache>
                <c:formatCode>General</c:formatCode>
                <c:ptCount val="4"/>
                <c:pt idx="0">
                  <c:v>9.0</c:v>
                </c:pt>
                <c:pt idx="1">
                  <c:v>9.0</c:v>
                </c:pt>
                <c:pt idx="2">
                  <c:v>21.0</c:v>
                </c:pt>
                <c:pt idx="3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35016"/>
        <c:axId val="2103537992"/>
      </c:barChart>
      <c:catAx>
        <c:axId val="21035350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3537992"/>
        <c:crosses val="autoZero"/>
        <c:auto val="1"/>
        <c:lblAlgn val="ctr"/>
        <c:lblOffset val="100"/>
        <c:noMultiLvlLbl val="0"/>
      </c:catAx>
      <c:valAx>
        <c:axId val="21035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3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Hoja1!$F$10</c:f>
              <c:strCache>
                <c:ptCount val="1"/>
                <c:pt idx="0">
                  <c:v>Bajos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Hoja1!$F$11:$F$14</c:f>
              <c:numCache>
                <c:formatCode>General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Hoja1!$G$10</c:f>
              <c:strCache>
                <c:ptCount val="1"/>
                <c:pt idx="0">
                  <c:v>Medios</c:v>
                </c:pt>
              </c:strCache>
            </c:strRef>
          </c:tx>
          <c:invertIfNegative val="0"/>
          <c:dLbls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Hoja1!$G$11:$G$14</c:f>
              <c:numCache>
                <c:formatCode>General</c:formatCode>
                <c:ptCount val="4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2"/>
          <c:order val="2"/>
          <c:tx>
            <c:strRef>
              <c:f>Hoja1!$H$10</c:f>
              <c:strCache>
                <c:ptCount val="1"/>
                <c:pt idx="0">
                  <c:v>Criticos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Hoja1!$H$11:$H$14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81896"/>
        <c:axId val="2103584952"/>
      </c:barChart>
      <c:catAx>
        <c:axId val="21035818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3584952"/>
        <c:crosses val="autoZero"/>
        <c:auto val="1"/>
        <c:lblAlgn val="ctr"/>
        <c:lblOffset val="100"/>
        <c:noMultiLvlLbl val="0"/>
      </c:catAx>
      <c:valAx>
        <c:axId val="210358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81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965879265092"/>
          <c:y val="0.0532407407407407"/>
          <c:w val="0.494444444444444"/>
          <c:h val="0.82407407407407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79517388451444"/>
                  <c:y val="-0.0439009186351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221139435695538"/>
                  <c:y val="0.06056794983960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Hoja1!$C$37:$C$38</c:f>
              <c:strCache>
                <c:ptCount val="2"/>
                <c:pt idx="0">
                  <c:v>Con Error</c:v>
                </c:pt>
                <c:pt idx="1">
                  <c:v>Sin Error</c:v>
                </c:pt>
              </c:strCache>
            </c:strRef>
          </c:cat>
          <c:val>
            <c:numRef>
              <c:f>Hoja1!$D$37:$D$38</c:f>
              <c:numCache>
                <c:formatCode>General</c:formatCode>
                <c:ptCount val="2"/>
                <c:pt idx="0">
                  <c:v>21.0</c:v>
                </c:pt>
                <c:pt idx="1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5043088363954"/>
          <c:y val="0.180171697287839"/>
          <c:w val="0.302734689413823"/>
          <c:h val="0.67206401283172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% de desviacion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Hoja1!$E$3:$E$6</c:f>
              <c:numCache>
                <c:formatCode>0.00%</c:formatCode>
                <c:ptCount val="4"/>
                <c:pt idx="0">
                  <c:v>0.433333333333333</c:v>
                </c:pt>
                <c:pt idx="1">
                  <c:v>0.0555555555555556</c:v>
                </c:pt>
                <c:pt idx="2">
                  <c:v>-0.111111111111111</c:v>
                </c:pt>
                <c:pt idx="3">
                  <c:v>-0.0543478260869565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33912"/>
        <c:axId val="2103636888"/>
      </c:barChart>
      <c:catAx>
        <c:axId val="21036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36888"/>
        <c:crosses val="autoZero"/>
        <c:auto val="1"/>
        <c:lblAlgn val="ctr"/>
        <c:lblOffset val="100"/>
        <c:noMultiLvlLbl val="0"/>
      </c:catAx>
      <c:valAx>
        <c:axId val="210363688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103633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897637795276"/>
          <c:y val="0.283604184893555"/>
          <c:w val="0.232435695538058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</xdr:row>
      <xdr:rowOff>12700</xdr:rowOff>
    </xdr:from>
    <xdr:to>
      <xdr:col>15</xdr:col>
      <xdr:colOff>177800</xdr:colOff>
      <xdr:row>15</xdr:row>
      <xdr:rowOff>88900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16</xdr:row>
      <xdr:rowOff>88900</xdr:rowOff>
    </xdr:from>
    <xdr:to>
      <xdr:col>15</xdr:col>
      <xdr:colOff>215900</xdr:colOff>
      <xdr:row>30</xdr:row>
      <xdr:rowOff>165100</xdr:rowOff>
    </xdr:to>
    <xdr:graphicFrame macro="">
      <xdr:nvGraphicFramePr>
        <xdr:cNvPr id="12" name="Gráfico 11" title="Desarrollo vs Test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31</xdr:row>
      <xdr:rowOff>139700</xdr:rowOff>
    </xdr:from>
    <xdr:to>
      <xdr:col>15</xdr:col>
      <xdr:colOff>215900</xdr:colOff>
      <xdr:row>46</xdr:row>
      <xdr:rowOff>25400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393700</xdr:colOff>
      <xdr:row>16</xdr:row>
      <xdr:rowOff>88900</xdr:rowOff>
    </xdr:from>
    <xdr:to>
      <xdr:col>21</xdr:col>
      <xdr:colOff>12700</xdr:colOff>
      <xdr:row>30</xdr:row>
      <xdr:rowOff>165100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17</xdr:row>
      <xdr:rowOff>50800</xdr:rowOff>
    </xdr:from>
    <xdr:to>
      <xdr:col>4</xdr:col>
      <xdr:colOff>393700</xdr:colOff>
      <xdr:row>31</xdr:row>
      <xdr:rowOff>127000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1320800</xdr:colOff>
      <xdr:row>17</xdr:row>
      <xdr:rowOff>50800</xdr:rowOff>
    </xdr:from>
    <xdr:to>
      <xdr:col>7</xdr:col>
      <xdr:colOff>1104900</xdr:colOff>
      <xdr:row>31</xdr:row>
      <xdr:rowOff>127000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1168400</xdr:colOff>
      <xdr:row>33</xdr:row>
      <xdr:rowOff>25400</xdr:rowOff>
    </xdr:from>
    <xdr:to>
      <xdr:col>7</xdr:col>
      <xdr:colOff>952500</xdr:colOff>
      <xdr:row>47</xdr:row>
      <xdr:rowOff>101600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393700</xdr:colOff>
      <xdr:row>1</xdr:row>
      <xdr:rowOff>12700</xdr:rowOff>
    </xdr:from>
    <xdr:to>
      <xdr:col>21</xdr:col>
      <xdr:colOff>12700</xdr:colOff>
      <xdr:row>15</xdr:row>
      <xdr:rowOff>88900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I7" totalsRowShown="0" headerRowDxfId="18" dataDxfId="17">
  <autoFilter ref="B2:I7"/>
  <tableColumns count="8">
    <tableColumn id="1" name="Iteracion" dataDxfId="16"/>
    <tableColumn id="2" name="Horas estimadas" dataDxfId="15"/>
    <tableColumn id="3" name="Horas reales" dataDxfId="14"/>
    <tableColumn id="4" name="% de desviacion" dataDxfId="13">
      <calculatedColumnFormula>Tabla1[[#This Row],[Horas reales]]/Tabla1[[#This Row],[Horas estimadas]] -1</calculatedColumnFormula>
    </tableColumn>
    <tableColumn id="5" name="Horas de desarrollo" dataDxfId="12"/>
    <tableColumn id="6" name="Horas de testing" dataDxfId="11"/>
    <tableColumn id="7" name="% test/desarrollo" dataDxfId="10">
      <calculatedColumnFormula>Tabla1[[#This Row],[Horas de testing]]/Tabla1[[#This Row],[Horas de desarrollo]]</calculatedColumnFormula>
    </tableColumn>
    <tableColumn id="8" name="tiempo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0:H15" totalsRowShown="0" headerRowDxfId="8" dataDxfId="7">
  <autoFilter ref="B10:H15"/>
  <tableColumns count="7">
    <tableColumn id="1" name="Iteracion" dataDxfId="6"/>
    <tableColumn id="2" name="Tests corridos" dataDxfId="5"/>
    <tableColumn id="3" name="Errores encontrados" dataDxfId="4">
      <calculatedColumnFormula>SUM(Tabla2[[#This Row],[Bajos]:[Criticos]])</calculatedColumnFormula>
    </tableColumn>
    <tableColumn id="4" name="% errores/tests" dataDxfId="3">
      <calculatedColumnFormula>Tabla2[[#This Row],[Errores encontrados]]/Tabla2[[#This Row],[Tests corridos]]</calculatedColumnFormula>
    </tableColumn>
    <tableColumn id="5" name="Bajos" dataDxfId="2"/>
    <tableColumn id="6" name="Medios" dataDxfId="1"/>
    <tableColumn id="7" name="Critico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I20" sqref="I20"/>
    </sheetView>
  </sheetViews>
  <sheetFormatPr baseColWidth="10" defaultRowHeight="15" x14ac:dyDescent="0"/>
  <cols>
    <col min="2" max="2" width="14" bestFit="1" customWidth="1"/>
    <col min="3" max="3" width="20.33203125" bestFit="1" customWidth="1"/>
    <col min="4" max="4" width="20.83203125" bestFit="1" customWidth="1"/>
    <col min="5" max="5" width="19.83203125" bestFit="1" customWidth="1"/>
    <col min="6" max="6" width="22.83203125" bestFit="1" customWidth="1"/>
    <col min="7" max="7" width="20.1640625" bestFit="1" customWidth="1"/>
    <col min="8" max="8" width="21" bestFit="1" customWidth="1"/>
    <col min="9" max="9" width="12.5" bestFit="1" customWidth="1"/>
  </cols>
  <sheetData>
    <row r="2" spans="2:15">
      <c r="B2" s="1" t="s">
        <v>0</v>
      </c>
      <c r="C2" s="1" t="s">
        <v>1</v>
      </c>
      <c r="D2" s="1" t="s">
        <v>4</v>
      </c>
      <c r="E2" s="1" t="s">
        <v>5</v>
      </c>
      <c r="F2" s="1" t="s">
        <v>2</v>
      </c>
      <c r="G2" s="1" t="s">
        <v>3</v>
      </c>
      <c r="H2" s="1" t="s">
        <v>6</v>
      </c>
      <c r="I2" s="1" t="s">
        <v>7</v>
      </c>
      <c r="J2" s="1"/>
      <c r="K2" s="1"/>
      <c r="L2" s="1"/>
      <c r="M2" s="1"/>
      <c r="N2" s="1"/>
      <c r="O2" s="1"/>
    </row>
    <row r="3" spans="2:15">
      <c r="B3" s="1">
        <v>1</v>
      </c>
      <c r="C3" s="1">
        <v>30</v>
      </c>
      <c r="D3" s="1">
        <v>43</v>
      </c>
      <c r="E3" s="2">
        <f>Tabla1[[#This Row],[Horas reales]]/Tabla1[[#This Row],[Horas estimadas]] -1</f>
        <v>0.43333333333333335</v>
      </c>
      <c r="F3" s="1">
        <v>34</v>
      </c>
      <c r="G3" s="1">
        <v>9</v>
      </c>
      <c r="H3" s="2">
        <f>Tabla1[[#This Row],[Horas de testing]]/Tabla1[[#This Row],[Horas de desarrollo]]</f>
        <v>0.26470588235294118</v>
      </c>
      <c r="I3" s="1" t="s">
        <v>8</v>
      </c>
      <c r="J3" s="1"/>
      <c r="K3" s="1"/>
      <c r="L3" s="1"/>
      <c r="M3" s="1"/>
      <c r="N3" s="1"/>
      <c r="O3" s="1"/>
    </row>
    <row r="4" spans="2:15">
      <c r="B4" s="1">
        <v>2</v>
      </c>
      <c r="C4" s="1">
        <v>27</v>
      </c>
      <c r="D4" s="1">
        <v>28.5</v>
      </c>
      <c r="E4" s="2">
        <f>Tabla1[[#This Row],[Horas reales]]/Tabla1[[#This Row],[Horas estimadas]] -1</f>
        <v>5.555555555555558E-2</v>
      </c>
      <c r="F4" s="1">
        <v>20</v>
      </c>
      <c r="G4" s="1">
        <v>8.5</v>
      </c>
      <c r="H4" s="2">
        <f>Tabla1[[#This Row],[Horas de testing]]/Tabla1[[#This Row],[Horas de desarrollo]]</f>
        <v>0.42499999999999999</v>
      </c>
      <c r="I4" s="1" t="s">
        <v>8</v>
      </c>
      <c r="J4" s="1"/>
      <c r="K4" s="1"/>
      <c r="L4" s="1"/>
      <c r="M4" s="1"/>
      <c r="N4" s="1"/>
      <c r="O4" s="1"/>
    </row>
    <row r="5" spans="2:15">
      <c r="B5" s="1">
        <v>3</v>
      </c>
      <c r="C5" s="1">
        <v>45</v>
      </c>
      <c r="D5" s="1">
        <v>40</v>
      </c>
      <c r="E5" s="2">
        <f>Tabla1[[#This Row],[Horas reales]]/Tabla1[[#This Row],[Horas estimadas]] -1</f>
        <v>-0.11111111111111116</v>
      </c>
      <c r="F5" s="1">
        <v>31.5</v>
      </c>
      <c r="G5" s="1">
        <v>6.5</v>
      </c>
      <c r="H5" s="2">
        <f>Tabla1[[#This Row],[Horas de testing]]/Tabla1[[#This Row],[Horas de desarrollo]]</f>
        <v>0.20634920634920634</v>
      </c>
      <c r="I5" s="1" t="s">
        <v>8</v>
      </c>
      <c r="J5" s="1"/>
      <c r="K5" s="1"/>
      <c r="L5" s="1"/>
      <c r="M5" s="1"/>
      <c r="N5" s="1"/>
      <c r="O5" s="1"/>
    </row>
    <row r="6" spans="2:15">
      <c r="B6" s="1">
        <v>4</v>
      </c>
      <c r="C6" s="1">
        <v>46</v>
      </c>
      <c r="D6" s="1">
        <v>43.5</v>
      </c>
      <c r="E6" s="2">
        <f>Tabla1[[#This Row],[Horas reales]]/Tabla1[[#This Row],[Horas estimadas]] -1</f>
        <v>-5.4347826086956541E-2</v>
      </c>
      <c r="F6" s="1">
        <v>27</v>
      </c>
      <c r="G6" s="1">
        <v>7.5</v>
      </c>
      <c r="H6" s="2">
        <f>Tabla1[[#This Row],[Horas de testing]]/Tabla1[[#This Row],[Horas de desarrollo]]</f>
        <v>0.27777777777777779</v>
      </c>
      <c r="I6" s="1" t="s">
        <v>9</v>
      </c>
      <c r="J6" s="1"/>
      <c r="K6" s="1"/>
      <c r="L6" s="1"/>
      <c r="M6" s="1"/>
      <c r="N6" s="1"/>
      <c r="O6" s="1"/>
    </row>
    <row r="7" spans="2:15">
      <c r="B7" s="3" t="s">
        <v>16</v>
      </c>
      <c r="C7" s="3">
        <f>SUM(C3:C6)</f>
        <v>148</v>
      </c>
      <c r="D7" s="3">
        <f>SUM(D3:D6)</f>
        <v>155</v>
      </c>
      <c r="E7" s="4">
        <f>Tabla1[[#This Row],[Horas reales]]/Tabla1[[#This Row],[Horas estimadas]] -1</f>
        <v>4.7297297297297369E-2</v>
      </c>
      <c r="F7" s="3">
        <f>SUM(F3:F6)</f>
        <v>112.5</v>
      </c>
      <c r="G7" s="3">
        <f>SUM(G3:G6)</f>
        <v>31.5</v>
      </c>
      <c r="H7" s="4">
        <f>Tabla1[[#This Row],[Horas de testing]]/Tabla1[[#This Row],[Horas de desarrollo]]</f>
        <v>0.28000000000000003</v>
      </c>
      <c r="I7" s="3" t="s">
        <v>17</v>
      </c>
    </row>
    <row r="10" spans="2:15">
      <c r="B10" s="1" t="s">
        <v>0</v>
      </c>
      <c r="C10" s="1" t="s">
        <v>10</v>
      </c>
      <c r="D10" s="1" t="s">
        <v>11</v>
      </c>
      <c r="E10" s="1" t="s">
        <v>15</v>
      </c>
      <c r="F10" s="1" t="s">
        <v>12</v>
      </c>
      <c r="G10" s="1" t="s">
        <v>13</v>
      </c>
      <c r="H10" s="1" t="s">
        <v>14</v>
      </c>
    </row>
    <row r="11" spans="2:15">
      <c r="B11" s="1">
        <v>1</v>
      </c>
      <c r="C11" s="1">
        <v>9</v>
      </c>
      <c r="D11" s="1">
        <f>SUM(Tabla2[[#This Row],[Bajos]:[Criticos]])</f>
        <v>5</v>
      </c>
      <c r="E11" s="2">
        <f>Tabla2[[#This Row],[Errores encontrados]]/Tabla2[[#This Row],[Tests corridos]]</f>
        <v>0.55555555555555558</v>
      </c>
      <c r="F11" s="1">
        <v>3</v>
      </c>
      <c r="G11" s="1">
        <v>2</v>
      </c>
      <c r="H11" s="1">
        <v>0</v>
      </c>
    </row>
    <row r="12" spans="2:15">
      <c r="B12" s="1">
        <v>2</v>
      </c>
      <c r="C12" s="1">
        <v>9</v>
      </c>
      <c r="D12" s="1">
        <f>SUM(Tabla2[[#This Row],[Bajos]:[Criticos]])</f>
        <v>4</v>
      </c>
      <c r="E12" s="2">
        <f>Tabla2[[#This Row],[Errores encontrados]]/Tabla2[[#This Row],[Tests corridos]]</f>
        <v>0.44444444444444442</v>
      </c>
      <c r="F12" s="1">
        <v>2</v>
      </c>
      <c r="G12" s="1">
        <v>0</v>
      </c>
      <c r="H12" s="1">
        <v>2</v>
      </c>
    </row>
    <row r="13" spans="2:15">
      <c r="B13" s="1">
        <v>3</v>
      </c>
      <c r="C13" s="1">
        <v>21</v>
      </c>
      <c r="D13" s="1">
        <f>SUM(Tabla2[[#This Row],[Bajos]:[Criticos]])</f>
        <v>9</v>
      </c>
      <c r="E13" s="2">
        <f>Tabla2[[#This Row],[Errores encontrados]]/Tabla2[[#This Row],[Tests corridos]]</f>
        <v>0.42857142857142855</v>
      </c>
      <c r="F13" s="1">
        <v>2</v>
      </c>
      <c r="G13" s="1">
        <v>3</v>
      </c>
      <c r="H13" s="1">
        <v>4</v>
      </c>
    </row>
    <row r="14" spans="2:15">
      <c r="B14" s="1">
        <v>4</v>
      </c>
      <c r="C14" s="1">
        <v>11</v>
      </c>
      <c r="D14" s="1">
        <f>SUM(Tabla2[[#This Row],[Bajos]:[Criticos]])</f>
        <v>3</v>
      </c>
      <c r="E14" s="2">
        <f>Tabla2[[#This Row],[Errores encontrados]]/Tabla2[[#This Row],[Tests corridos]]</f>
        <v>0.27272727272727271</v>
      </c>
      <c r="F14" s="1">
        <v>1</v>
      </c>
      <c r="G14" s="1">
        <v>2</v>
      </c>
      <c r="H14" s="1">
        <v>0</v>
      </c>
    </row>
    <row r="15" spans="2:15">
      <c r="B15" s="3" t="s">
        <v>16</v>
      </c>
      <c r="C15" s="3">
        <f>SUM(C11:C14)</f>
        <v>50</v>
      </c>
      <c r="D15" s="5">
        <f>D11+D12+D13+D14</f>
        <v>21</v>
      </c>
      <c r="E15" s="4">
        <f>Tabla2[[#This Row],[Errores encontrados]]/Tabla2[[#This Row],[Tests corridos]]</f>
        <v>0.42</v>
      </c>
      <c r="F15" s="3">
        <f>F11+F12+F13+F14</f>
        <v>8</v>
      </c>
      <c r="G15" s="3">
        <f>G11+G12+G13+G14</f>
        <v>7</v>
      </c>
      <c r="H15" s="3">
        <f>H11+H12+H13+H14</f>
        <v>6</v>
      </c>
    </row>
    <row r="16" spans="2:15">
      <c r="C16" s="7"/>
      <c r="D16" s="6">
        <v>29</v>
      </c>
    </row>
    <row r="36" spans="3:4">
      <c r="C36" t="s">
        <v>20</v>
      </c>
      <c r="D36" t="s">
        <v>20</v>
      </c>
    </row>
    <row r="37" spans="3:4">
      <c r="C37" t="s">
        <v>18</v>
      </c>
      <c r="D37">
        <v>21</v>
      </c>
    </row>
    <row r="38" spans="3:4">
      <c r="C38" t="s">
        <v>19</v>
      </c>
      <c r="D38">
        <v>29</v>
      </c>
    </row>
  </sheetData>
  <pageMargins left="0.75" right="0.75" top="1" bottom="1" header="0.5" footer="0.5"/>
  <pageSetup paperSize="9"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2014-06-22T13:19:54Z</dcterms:created>
  <dcterms:modified xsi:type="dcterms:W3CDTF">2014-06-22T22:58:43Z</dcterms:modified>
</cp:coreProperties>
</file>