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/Desktop/Paraguay/InstPy/Data/"/>
    </mc:Choice>
  </mc:AlternateContent>
  <xr:revisionPtr revIDLastSave="0" documentId="13_ncr:1_{E1284A25-7CEE-BB4F-985E-5296AD4910A4}" xr6:coauthVersionLast="47" xr6:coauthVersionMax="47" xr10:uidLastSave="{00000000-0000-0000-0000-000000000000}"/>
  <bookViews>
    <workbookView xWindow="9220" yWindow="500" windowWidth="16380" windowHeight="14400" firstSheet="1" activeTab="6" xr2:uid="{F1DD9803-D68F-A346-B77F-894C3E8204FA}"/>
  </bookViews>
  <sheets>
    <sheet name="CohenCode" sheetId="2" r:id="rId1"/>
    <sheet name="Cohen" sheetId="1" r:id="rId2"/>
    <sheet name="Afiliados" sheetId="6" r:id="rId3"/>
    <sheet name="Afiliacion" sheetId="10" r:id="rId4"/>
    <sheet name="Volatilidad" sheetId="5" r:id="rId5"/>
    <sheet name="Confianza en partidos" sheetId="7" r:id="rId6"/>
    <sheet name="VariableLAPOP" sheetId="8" r:id="rId7"/>
    <sheet name="Hoja1" sheetId="9" r:id="rId8"/>
    <sheet name="INSP" sheetId="3" r:id="rId9"/>
    <sheet name="Base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0" l="1"/>
  <c r="D5" i="10"/>
  <c r="D3" i="10"/>
  <c r="D2" i="10"/>
  <c r="M6" i="5"/>
  <c r="L7" i="5"/>
  <c r="L8" i="5"/>
  <c r="L9" i="5"/>
  <c r="L10" i="5"/>
  <c r="L11" i="5"/>
  <c r="L6" i="5"/>
  <c r="K7" i="5"/>
  <c r="K8" i="5"/>
  <c r="K9" i="5"/>
  <c r="K10" i="5"/>
  <c r="K11" i="5"/>
  <c r="K6" i="5"/>
  <c r="J12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33" i="5"/>
  <c r="H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6" i="5"/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6" i="5"/>
  <c r="E6" i="5" l="1"/>
  <c r="F6" i="5"/>
  <c r="D6" i="5"/>
</calcChain>
</file>

<file path=xl/sharedStrings.xml><?xml version="1.0" encoding="utf-8"?>
<sst xmlns="http://schemas.openxmlformats.org/spreadsheetml/2006/main" count="561" uniqueCount="225">
  <si>
    <t>COUNTRY</t>
  </si>
  <si>
    <t>YEAR</t>
  </si>
  <si>
    <t>TYPE</t>
  </si>
  <si>
    <t>PAR</t>
  </si>
  <si>
    <t>PRE</t>
  </si>
  <si>
    <t>LEG</t>
  </si>
  <si>
    <t xml:space="preserve">       </t>
  </si>
  <si>
    <t>PARTY CODE</t>
  </si>
  <si>
    <t>Paraguay</t>
  </si>
  <si>
    <t xml:space="preserve">ALIANZA NACIONAL REPUBLICANA - PARTIDO COLORADO </t>
  </si>
  <si>
    <t xml:space="preserve">PARTIDO LIBERAL RADICAL AUTENTICO </t>
  </si>
  <si>
    <t>PARTIDO LIBERAL RADICAL</t>
  </si>
  <si>
    <t>PARTIDO LIBERAL RADICAL UNIDO</t>
  </si>
  <si>
    <t>PARTIDO REVOLUCIONARIO FEBRERISTA</t>
  </si>
  <si>
    <t>ALIANZA DEMOCRATICA</t>
  </si>
  <si>
    <t>MOVIMIENTO RENOVISTA NACIONAL</t>
  </si>
  <si>
    <t>PARTIDO DEMOCRATA CRISTIANO</t>
  </si>
  <si>
    <t>CONCERTACION DEMOCRATICA Y SOCIAL</t>
  </si>
  <si>
    <t>MOVIMIENTO POLITICAL SOCIAL PROGRESISTA</t>
  </si>
  <si>
    <t>PARTIDO NACIONAL SOCIALISTA</t>
  </si>
  <si>
    <t>OTROS</t>
  </si>
  <si>
    <t>AVANZA PAIS</t>
  </si>
  <si>
    <t>PARTIDO ENCUENTRO NACIONAL</t>
  </si>
  <si>
    <t xml:space="preserve"> UNION NACIONAL DE CIUDADANOS ETICOS</t>
  </si>
  <si>
    <t>MOVIMIENTO FUERZA DEMOCRATICA INDEPENDIENTE</t>
  </si>
  <si>
    <t>MOVIMIENTO FUERZA CIUDADANA</t>
  </si>
  <si>
    <t>PARTIDO INDEPENDIENTE DE ACCION</t>
  </si>
  <si>
    <t>CONCERTACION NACIONAL FRENTE GUASU</t>
  </si>
  <si>
    <t>ALIANZA PASION CHAQUEÑA</t>
  </si>
  <si>
    <t>MOVIMIENTO PATRIA QUERIDA</t>
  </si>
  <si>
    <t>ALIANZA PATRIOTICA POR EL CAMBIO</t>
  </si>
  <si>
    <t>MOVIMIENTO TETA PYAHU</t>
  </si>
  <si>
    <t>PARTIDO DEMOCRATICO PROGRESISTA</t>
  </si>
  <si>
    <t>ALIANZA DEPARTAMENTAL BOQUERON</t>
  </si>
  <si>
    <t>PARTIDO DEL MOVIMIENTO AL SOCIALISMO</t>
  </si>
  <si>
    <t>PARTIDO FRENTE AMPLIO</t>
  </si>
  <si>
    <t>MOVIMIENTO ESPERANZA DE RENOVACION SOCIAL</t>
  </si>
  <si>
    <t>MOVIMIENTO POLITICO ONONDIVERA</t>
  </si>
  <si>
    <t>PARTIDO DE LA UNIDAD POPULAR</t>
  </si>
  <si>
    <t>MOVIMIENTO ALIANZA REVOLUCIONARIA NACIONAL</t>
  </si>
  <si>
    <t>MOVIMIENTO RESISTENCIA CIUDADANA NACIONAL</t>
  </si>
  <si>
    <t>MOVIMIENTO POPULAR TEKOJOJA</t>
  </si>
  <si>
    <t>ALIANZA DEMOCRATICA TRICOLOR</t>
  </si>
  <si>
    <t>ALIANZA GUAIRENA PARA EL CAMBIO</t>
  </si>
  <si>
    <t>MOVIMIENTO FUERZA REPUBLICANA</t>
  </si>
  <si>
    <t>MOVIMIENTO NACIONAL VIDA UTIL DE PENSIONADOS Y JUBILADOS DEL IPS</t>
  </si>
  <si>
    <t>CONCERTACION DEPARTAMENTAL PARA EL CAMBIO</t>
  </si>
  <si>
    <t>ALIANZA PATRIOTICA NORTENA</t>
  </si>
  <si>
    <t>PARTIDO PAIS SOLIDARIO</t>
  </si>
  <si>
    <t>ALIANZA PARAGUAY ALEGRE</t>
  </si>
  <si>
    <t>PARTIDO PATRIA QUERIDA</t>
  </si>
  <si>
    <t>PARTIDO HUMANISTA PARAGUAYO</t>
  </si>
  <si>
    <t>MOVIMIENTO KUNA PYRENDA</t>
  </si>
  <si>
    <t>PARTIDO DE LOS TRABAJADORES</t>
  </si>
  <si>
    <t>PARTIDO BLANCO</t>
  </si>
  <si>
    <t>PARTIDO PATRIA LIBRE</t>
  </si>
  <si>
    <t>MOVIMIENTO PUEBLO EN ACCION</t>
  </si>
  <si>
    <t>MOVIMIENTO DEMOCRATICO INDEPENDIENTE PARTICIPATIVO</t>
  </si>
  <si>
    <t>MOVIMIENTO UNIDAD DEMOCRATICA PARA LA VICTORIA</t>
  </si>
  <si>
    <t>PARTIDO DE LA JUVENTUD</t>
  </si>
  <si>
    <t>PARTIDO SOCIAL DEMOCRATA</t>
  </si>
  <si>
    <t>PARTIDO VERDE PARAGUAY</t>
  </si>
  <si>
    <t>PARTIDO LIBERAL</t>
  </si>
  <si>
    <t>MOVIMIENTO PLURALISTA Y PARTICIPATIVO 30 DE AGOSTO</t>
  </si>
  <si>
    <t>MOVIMIENTO PODER CIUDADANO EN ACCION</t>
  </si>
  <si>
    <t>MOVIMIENTO INDEPENDIENTE INSTITUCIONAL</t>
  </si>
  <si>
    <t>MOVIMIENTO REGIONAL DE LOS TRABAJADORES</t>
  </si>
  <si>
    <t>CONCERTACION TODOS POR CONCEPCION</t>
  </si>
  <si>
    <t>MOVIMIENTO MAS PARAGUAY</t>
  </si>
  <si>
    <t>MOVIMIENTO INDEPENDIENTE CONSTITUCIONALISTA EN ALIANZA</t>
  </si>
  <si>
    <t>MOVIMIENTO DESPERTAR CIUDADANO</t>
  </si>
  <si>
    <t>MOVIMIENTO PROPUESTA POR LA SOBERANIA NACIONANL</t>
  </si>
  <si>
    <t>MOVIMIENTO PARA EL PUEBLO ENCARNACION</t>
  </si>
  <si>
    <t>Acronym</t>
  </si>
  <si>
    <t>ANR-PC</t>
  </si>
  <si>
    <t>PLRA</t>
  </si>
  <si>
    <t>PLR</t>
  </si>
  <si>
    <t>PLRU</t>
  </si>
  <si>
    <t>PRF</t>
  </si>
  <si>
    <t>AD</t>
  </si>
  <si>
    <t>MORENA</t>
  </si>
  <si>
    <t>PDC</t>
  </si>
  <si>
    <t>CDS</t>
  </si>
  <si>
    <t>MPSP</t>
  </si>
  <si>
    <t>PNS</t>
  </si>
  <si>
    <t>OTHERS</t>
  </si>
  <si>
    <t>AP</t>
  </si>
  <si>
    <t>PEN</t>
  </si>
  <si>
    <t>UNACE</t>
  </si>
  <si>
    <t>MFDI</t>
  </si>
  <si>
    <t>MFC</t>
  </si>
  <si>
    <t>PIA</t>
  </si>
  <si>
    <t xml:space="preserve">FG </t>
  </si>
  <si>
    <t xml:space="preserve">PCH </t>
  </si>
  <si>
    <t>MPQ</t>
  </si>
  <si>
    <t>APC</t>
  </si>
  <si>
    <t>MTP</t>
  </si>
  <si>
    <t>PDP</t>
  </si>
  <si>
    <t>ADB</t>
  </si>
  <si>
    <t>P-MAS</t>
  </si>
  <si>
    <t>PFA</t>
  </si>
  <si>
    <t>ERES</t>
  </si>
  <si>
    <t>MPO</t>
  </si>
  <si>
    <t>PUP</t>
  </si>
  <si>
    <t>ARENA</t>
  </si>
  <si>
    <t>MRCN</t>
  </si>
  <si>
    <t>MPT</t>
  </si>
  <si>
    <t>ADT</t>
  </si>
  <si>
    <t>AGC</t>
  </si>
  <si>
    <t>MFR</t>
  </si>
  <si>
    <t>MONAPE</t>
  </si>
  <si>
    <t>CDC</t>
  </si>
  <si>
    <t>APN</t>
  </si>
  <si>
    <t>PPS</t>
  </si>
  <si>
    <t>PA</t>
  </si>
  <si>
    <t>PPQ</t>
  </si>
  <si>
    <t>PHP</t>
  </si>
  <si>
    <t>MKP</t>
  </si>
  <si>
    <t>PT</t>
  </si>
  <si>
    <t>PB</t>
  </si>
  <si>
    <t>PPL</t>
  </si>
  <si>
    <t>AL PAS CHAQ</t>
  </si>
  <si>
    <t>PEA</t>
  </si>
  <si>
    <t>MDIP</t>
  </si>
  <si>
    <t>UDV</t>
  </si>
  <si>
    <t>PJ</t>
  </si>
  <si>
    <t>PSD</t>
  </si>
  <si>
    <t>PVP</t>
  </si>
  <si>
    <t>PL</t>
  </si>
  <si>
    <t>MNPP30A</t>
  </si>
  <si>
    <t>MOPOCEA</t>
  </si>
  <si>
    <t>MII</t>
  </si>
  <si>
    <t>MRT</t>
  </si>
  <si>
    <t>CTPC</t>
  </si>
  <si>
    <t>MOV MAS PAR</t>
  </si>
  <si>
    <t>MICA</t>
  </si>
  <si>
    <t>MDC</t>
  </si>
  <si>
    <t>MPSN</t>
  </si>
  <si>
    <t>MPPE</t>
  </si>
  <si>
    <t>Año</t>
  </si>
  <si>
    <t>Tipo</t>
  </si>
  <si>
    <t>INSP</t>
  </si>
  <si>
    <t>Nacional</t>
  </si>
  <si>
    <t>Departamental</t>
  </si>
  <si>
    <t>Code_Country</t>
  </si>
  <si>
    <t>Ref_Y</t>
  </si>
  <si>
    <t>Year</t>
  </si>
  <si>
    <t>Country</t>
  </si>
  <si>
    <t>TyH_Vote</t>
  </si>
  <si>
    <t>TyH_Seats</t>
  </si>
  <si>
    <t>Dalton_Vote</t>
  </si>
  <si>
    <t>Dalton_Seats</t>
  </si>
  <si>
    <t>Knutsen_Vote</t>
  </si>
  <si>
    <t>Knutsen_Seats</t>
  </si>
  <si>
    <t>VDEM_pol</t>
  </si>
  <si>
    <t>Dalton_OP</t>
  </si>
  <si>
    <t>Volat_A_Cohen</t>
  </si>
  <si>
    <t>Volat_A_Cohen_2pct</t>
  </si>
  <si>
    <t>Volat_A_Cohen_5pct</t>
  </si>
  <si>
    <t>Volat_A_Cohen_7pct</t>
  </si>
  <si>
    <t>Volat_B_Cohen</t>
  </si>
  <si>
    <t>Volat_B_Cohen_2pct</t>
  </si>
  <si>
    <t>Volat_B_Cohen_5pct</t>
  </si>
  <si>
    <t>Volat_B_Cohen_7pct</t>
  </si>
  <si>
    <t>Evolat_Cohen</t>
  </si>
  <si>
    <t>Evolat_Cohen_2pct</t>
  </si>
  <si>
    <t>Evolat_Cohen_5pct</t>
  </si>
  <si>
    <t>Evolat_Cohen_7pct</t>
  </si>
  <si>
    <t>Volat_A_Schmidt</t>
  </si>
  <si>
    <t>Volat_B_Schmidt</t>
  </si>
  <si>
    <t>Evolat_Schmidt</t>
  </si>
  <si>
    <t>Enph_Schmidt</t>
  </si>
  <si>
    <t>GDPpc</t>
  </si>
  <si>
    <t>GDPpc_Growth</t>
  </si>
  <si>
    <t>Inflation</t>
  </si>
  <si>
    <t>Unemployment</t>
  </si>
  <si>
    <t>Gini</t>
  </si>
  <si>
    <t>IDEA_ES_Family</t>
  </si>
  <si>
    <t>IDEA_ES_Legislature</t>
  </si>
  <si>
    <t>IDEA_ES_President</t>
  </si>
  <si>
    <t>Lib_Dem_Index</t>
  </si>
  <si>
    <t>Elect_Dem_Index</t>
  </si>
  <si>
    <t>Legislative size</t>
  </si>
  <si>
    <t>Dist_Mag_mean</t>
  </si>
  <si>
    <t>PARAGUAY</t>
  </si>
  <si>
    <t>NA</t>
  </si>
  <si>
    <t>PR</t>
  </si>
  <si>
    <t>List PR</t>
  </si>
  <si>
    <t>FPTP</t>
  </si>
  <si>
    <t>Dif</t>
  </si>
  <si>
    <t>Volat_A</t>
  </si>
  <si>
    <t>Volat_Total</t>
  </si>
  <si>
    <t>Volat_B</t>
  </si>
  <si>
    <t>Fragmentación</t>
  </si>
  <si>
    <t>V2</t>
  </si>
  <si>
    <t>ANR</t>
  </si>
  <si>
    <t>No afiliados</t>
  </si>
  <si>
    <t>Total</t>
  </si>
  <si>
    <t>Partido</t>
  </si>
  <si>
    <t>18-24</t>
  </si>
  <si>
    <t>25-30</t>
  </si>
  <si>
    <t>31-40</t>
  </si>
  <si>
    <t>41-65</t>
  </si>
  <si>
    <t>65 y más</t>
  </si>
  <si>
    <t>Frag</t>
  </si>
  <si>
    <t>Mucha</t>
  </si>
  <si>
    <t>Algo</t>
  </si>
  <si>
    <t>Poca</t>
  </si>
  <si>
    <t>Ninguna</t>
  </si>
  <si>
    <t>NSNC</t>
  </si>
  <si>
    <t>Simpatiza</t>
  </si>
  <si>
    <t>No Simpatiza</t>
  </si>
  <si>
    <t>Valor</t>
  </si>
  <si>
    <t>Concepto</t>
  </si>
  <si>
    <t>Variable</t>
  </si>
  <si>
    <t>Simpatia</t>
  </si>
  <si>
    <t>Clientelismo</t>
  </si>
  <si>
    <t>Si</t>
  </si>
  <si>
    <t>ReunionesPartidos</t>
  </si>
  <si>
    <t>Nunca</t>
  </si>
  <si>
    <t>Más de una vez al año</t>
  </si>
  <si>
    <t>N</t>
  </si>
  <si>
    <t>Afiliados ANR</t>
  </si>
  <si>
    <t>Afiliados PLRA</t>
  </si>
  <si>
    <t>Habilitados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</si>
</sst>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sz val="11"/>
      <name val="Lucida Grande"/>
      <family val="2"/>
    </font>
    <font>
      <sz val="11"/>
      <color indexed="8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8" fillId="0" borderId="0" applyFill="0" applyProtection="0"/>
  </cellStyleXfs>
  <cellXfs count="17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1" xfId="0" applyFont="1" applyFill="1" applyBorder="1"/>
    <xf numFmtId="0" fontId="2" fillId="4" borderId="1" xfId="0" applyFont="1" applyFill="1" applyBorder="1"/>
    <xf numFmtId="0" fontId="2" fillId="3" borderId="2" xfId="0" applyFont="1" applyFill="1" applyBorder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8" fillId="0" borderId="0" xfId="1" applyNumberFormat="1" applyFill="1" applyProtection="1"/>
    <xf numFmtId="0" fontId="9" fillId="0" borderId="0" xfId="0" applyFont="1"/>
  </cellXfs>
  <cellStyles count="2">
    <cellStyle name="Normal" xfId="0" builtinId="0"/>
    <cellStyle name="Normal 2" xfId="1" xr:uid="{43014788-3DAF-C844-BE29-FCAA7B8610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E763A-B282-4747-99C4-444082FC1030}">
  <dimension ref="A1:C706"/>
  <sheetViews>
    <sheetView topLeftCell="A41" zoomScale="144" workbookViewId="0">
      <selection activeCell="B46" sqref="B46"/>
    </sheetView>
  </sheetViews>
  <sheetFormatPr baseColWidth="10" defaultRowHeight="16" x14ac:dyDescent="0.2"/>
  <cols>
    <col min="1" max="1" width="15" customWidth="1"/>
    <col min="2" max="2" width="47.5" customWidth="1"/>
    <col min="3" max="3" width="12" customWidth="1"/>
  </cols>
  <sheetData>
    <row r="1" spans="1:3" x14ac:dyDescent="0.2">
      <c r="A1" s="1" t="s">
        <v>6</v>
      </c>
      <c r="B1" s="1"/>
      <c r="C1" s="1"/>
    </row>
    <row r="2" spans="1:3" ht="19" x14ac:dyDescent="0.25">
      <c r="A2" s="2" t="s">
        <v>7</v>
      </c>
      <c r="B2" s="7" t="s">
        <v>8</v>
      </c>
      <c r="C2" s="8" t="s">
        <v>73</v>
      </c>
    </row>
    <row r="3" spans="1:3" x14ac:dyDescent="0.2">
      <c r="A3" s="3">
        <v>1</v>
      </c>
      <c r="B3" s="3" t="s">
        <v>9</v>
      </c>
      <c r="C3" s="3" t="s">
        <v>74</v>
      </c>
    </row>
    <row r="4" spans="1:3" x14ac:dyDescent="0.2">
      <c r="A4" s="4">
        <v>2</v>
      </c>
      <c r="B4" s="4" t="s">
        <v>10</v>
      </c>
      <c r="C4" s="4" t="s">
        <v>75</v>
      </c>
    </row>
    <row r="5" spans="1:3" x14ac:dyDescent="0.2">
      <c r="A5" s="3">
        <v>3</v>
      </c>
      <c r="B5" s="3" t="s">
        <v>11</v>
      </c>
      <c r="C5" s="3" t="s">
        <v>76</v>
      </c>
    </row>
    <row r="6" spans="1:3" x14ac:dyDescent="0.2">
      <c r="A6" s="4">
        <v>4</v>
      </c>
      <c r="B6" s="4" t="s">
        <v>12</v>
      </c>
      <c r="C6" s="4" t="s">
        <v>77</v>
      </c>
    </row>
    <row r="7" spans="1:3" x14ac:dyDescent="0.2">
      <c r="A7" s="3">
        <v>5</v>
      </c>
      <c r="B7" s="3" t="s">
        <v>13</v>
      </c>
      <c r="C7" s="3" t="s">
        <v>78</v>
      </c>
    </row>
    <row r="8" spans="1:3" x14ac:dyDescent="0.2">
      <c r="A8" s="4">
        <v>6</v>
      </c>
      <c r="B8" s="4" t="s">
        <v>14</v>
      </c>
      <c r="C8" s="4" t="s">
        <v>79</v>
      </c>
    </row>
    <row r="9" spans="1:3" x14ac:dyDescent="0.2">
      <c r="A9" s="3">
        <v>7</v>
      </c>
      <c r="B9" s="3" t="s">
        <v>15</v>
      </c>
      <c r="C9" s="3" t="s">
        <v>80</v>
      </c>
    </row>
    <row r="10" spans="1:3" x14ac:dyDescent="0.2">
      <c r="A10" s="4">
        <v>8</v>
      </c>
      <c r="B10" s="4" t="s">
        <v>16</v>
      </c>
      <c r="C10" s="4" t="s">
        <v>81</v>
      </c>
    </row>
    <row r="11" spans="1:3" x14ac:dyDescent="0.2">
      <c r="A11" s="3">
        <v>9</v>
      </c>
      <c r="B11" s="3" t="s">
        <v>17</v>
      </c>
      <c r="C11" s="3" t="s">
        <v>82</v>
      </c>
    </row>
    <row r="12" spans="1:3" x14ac:dyDescent="0.2">
      <c r="A12" s="4">
        <v>10</v>
      </c>
      <c r="B12" s="4" t="s">
        <v>18</v>
      </c>
      <c r="C12" s="4" t="s">
        <v>83</v>
      </c>
    </row>
    <row r="13" spans="1:3" x14ac:dyDescent="0.2">
      <c r="A13" s="3">
        <v>11</v>
      </c>
      <c r="B13" s="3" t="s">
        <v>19</v>
      </c>
      <c r="C13" s="3" t="s">
        <v>84</v>
      </c>
    </row>
    <row r="14" spans="1:3" x14ac:dyDescent="0.2">
      <c r="A14" s="4">
        <v>12</v>
      </c>
      <c r="B14" s="4" t="s">
        <v>20</v>
      </c>
      <c r="C14" s="4" t="s">
        <v>85</v>
      </c>
    </row>
    <row r="15" spans="1:3" x14ac:dyDescent="0.2">
      <c r="A15" s="3">
        <v>13</v>
      </c>
      <c r="B15" s="3" t="s">
        <v>21</v>
      </c>
      <c r="C15" s="3" t="s">
        <v>86</v>
      </c>
    </row>
    <row r="16" spans="1:3" x14ac:dyDescent="0.2">
      <c r="A16" s="4">
        <v>14</v>
      </c>
      <c r="B16" s="4" t="s">
        <v>22</v>
      </c>
      <c r="C16" s="4" t="s">
        <v>87</v>
      </c>
    </row>
    <row r="17" spans="1:3" x14ac:dyDescent="0.2">
      <c r="A17" s="3">
        <v>15</v>
      </c>
      <c r="B17" s="3" t="s">
        <v>23</v>
      </c>
      <c r="C17" s="3" t="s">
        <v>88</v>
      </c>
    </row>
    <row r="18" spans="1:3" x14ac:dyDescent="0.2">
      <c r="A18" s="4">
        <v>16</v>
      </c>
      <c r="B18" s="4" t="s">
        <v>24</v>
      </c>
      <c r="C18" s="4" t="s">
        <v>89</v>
      </c>
    </row>
    <row r="19" spans="1:3" x14ac:dyDescent="0.2">
      <c r="A19" s="3">
        <v>17</v>
      </c>
      <c r="B19" s="3" t="s">
        <v>25</v>
      </c>
      <c r="C19" s="3" t="s">
        <v>90</v>
      </c>
    </row>
    <row r="20" spans="1:3" x14ac:dyDescent="0.2">
      <c r="A20" s="4">
        <v>18</v>
      </c>
      <c r="B20" s="4" t="s">
        <v>26</v>
      </c>
      <c r="C20" s="4" t="s">
        <v>91</v>
      </c>
    </row>
    <row r="21" spans="1:3" x14ac:dyDescent="0.2">
      <c r="A21" s="3">
        <v>19</v>
      </c>
      <c r="B21" s="3" t="s">
        <v>27</v>
      </c>
      <c r="C21" s="3" t="s">
        <v>92</v>
      </c>
    </row>
    <row r="22" spans="1:3" x14ac:dyDescent="0.2">
      <c r="A22" s="4">
        <v>20</v>
      </c>
      <c r="B22" s="4" t="s">
        <v>28</v>
      </c>
      <c r="C22" s="4" t="s">
        <v>93</v>
      </c>
    </row>
    <row r="23" spans="1:3" x14ac:dyDescent="0.2">
      <c r="A23" s="3">
        <v>21</v>
      </c>
      <c r="B23" s="3" t="s">
        <v>29</v>
      </c>
      <c r="C23" s="3" t="s">
        <v>94</v>
      </c>
    </row>
    <row r="24" spans="1:3" x14ac:dyDescent="0.2">
      <c r="A24" s="4">
        <v>22</v>
      </c>
      <c r="B24" s="4" t="s">
        <v>30</v>
      </c>
      <c r="C24" s="4" t="s">
        <v>95</v>
      </c>
    </row>
    <row r="25" spans="1:3" x14ac:dyDescent="0.2">
      <c r="A25" s="3">
        <v>23</v>
      </c>
      <c r="B25" s="3" t="s">
        <v>31</v>
      </c>
      <c r="C25" s="3" t="s">
        <v>96</v>
      </c>
    </row>
    <row r="26" spans="1:3" x14ac:dyDescent="0.2">
      <c r="A26" s="4">
        <v>24</v>
      </c>
      <c r="B26" s="4" t="s">
        <v>32</v>
      </c>
      <c r="C26" s="4" t="s">
        <v>97</v>
      </c>
    </row>
    <row r="27" spans="1:3" x14ac:dyDescent="0.2">
      <c r="A27" s="3">
        <v>25</v>
      </c>
      <c r="B27" s="3" t="s">
        <v>33</v>
      </c>
      <c r="C27" s="3" t="s">
        <v>98</v>
      </c>
    </row>
    <row r="28" spans="1:3" x14ac:dyDescent="0.2">
      <c r="A28" s="4">
        <v>26</v>
      </c>
      <c r="B28" s="4" t="s">
        <v>34</v>
      </c>
      <c r="C28" s="4" t="s">
        <v>99</v>
      </c>
    </row>
    <row r="29" spans="1:3" x14ac:dyDescent="0.2">
      <c r="A29" s="3">
        <v>27</v>
      </c>
      <c r="B29" s="3" t="s">
        <v>35</v>
      </c>
      <c r="C29" s="3" t="s">
        <v>100</v>
      </c>
    </row>
    <row r="30" spans="1:3" x14ac:dyDescent="0.2">
      <c r="A30" s="4">
        <v>28</v>
      </c>
      <c r="B30" s="4" t="s">
        <v>36</v>
      </c>
      <c r="C30" s="4" t="s">
        <v>101</v>
      </c>
    </row>
    <row r="31" spans="1:3" x14ac:dyDescent="0.2">
      <c r="A31" s="3">
        <v>29</v>
      </c>
      <c r="B31" s="3" t="s">
        <v>37</v>
      </c>
      <c r="C31" s="3" t="s">
        <v>102</v>
      </c>
    </row>
    <row r="32" spans="1:3" x14ac:dyDescent="0.2">
      <c r="A32" s="4">
        <v>30</v>
      </c>
      <c r="B32" s="4" t="s">
        <v>38</v>
      </c>
      <c r="C32" s="4" t="s">
        <v>103</v>
      </c>
    </row>
    <row r="33" spans="1:3" x14ac:dyDescent="0.2">
      <c r="A33" s="3">
        <v>31</v>
      </c>
      <c r="B33" s="3" t="s">
        <v>39</v>
      </c>
      <c r="C33" s="3" t="s">
        <v>104</v>
      </c>
    </row>
    <row r="34" spans="1:3" x14ac:dyDescent="0.2">
      <c r="A34" s="4">
        <v>32</v>
      </c>
      <c r="B34" s="4" t="s">
        <v>40</v>
      </c>
      <c r="C34" s="4" t="s">
        <v>105</v>
      </c>
    </row>
    <row r="35" spans="1:3" x14ac:dyDescent="0.2">
      <c r="A35" s="3">
        <v>33</v>
      </c>
      <c r="B35" s="3" t="s">
        <v>41</v>
      </c>
      <c r="C35" s="3" t="s">
        <v>106</v>
      </c>
    </row>
    <row r="36" spans="1:3" x14ac:dyDescent="0.2">
      <c r="A36" s="4">
        <v>34</v>
      </c>
      <c r="B36" s="4" t="s">
        <v>42</v>
      </c>
      <c r="C36" s="4" t="s">
        <v>107</v>
      </c>
    </row>
    <row r="37" spans="1:3" x14ac:dyDescent="0.2">
      <c r="A37" s="3">
        <v>35</v>
      </c>
      <c r="B37" s="3" t="s">
        <v>43</v>
      </c>
      <c r="C37" s="3" t="s">
        <v>108</v>
      </c>
    </row>
    <row r="38" spans="1:3" x14ac:dyDescent="0.2">
      <c r="A38" s="4">
        <v>36</v>
      </c>
      <c r="B38" s="4" t="s">
        <v>44</v>
      </c>
      <c r="C38" s="4" t="s">
        <v>109</v>
      </c>
    </row>
    <row r="39" spans="1:3" x14ac:dyDescent="0.2">
      <c r="A39" s="3">
        <v>37</v>
      </c>
      <c r="B39" s="3" t="s">
        <v>45</v>
      </c>
      <c r="C39" s="3" t="s">
        <v>110</v>
      </c>
    </row>
    <row r="40" spans="1:3" x14ac:dyDescent="0.2">
      <c r="A40" s="4">
        <v>38</v>
      </c>
      <c r="B40" s="4" t="s">
        <v>13</v>
      </c>
      <c r="C40" s="4" t="s">
        <v>78</v>
      </c>
    </row>
    <row r="41" spans="1:3" x14ac:dyDescent="0.2">
      <c r="A41" s="3">
        <v>39</v>
      </c>
      <c r="B41" s="3" t="s">
        <v>46</v>
      </c>
      <c r="C41" s="3" t="s">
        <v>111</v>
      </c>
    </row>
    <row r="42" spans="1:3" x14ac:dyDescent="0.2">
      <c r="A42" s="4">
        <v>40</v>
      </c>
      <c r="B42" s="4" t="s">
        <v>47</v>
      </c>
      <c r="C42" s="4" t="s">
        <v>112</v>
      </c>
    </row>
    <row r="43" spans="1:3" x14ac:dyDescent="0.2">
      <c r="A43" s="3">
        <v>41</v>
      </c>
      <c r="B43" s="3" t="s">
        <v>48</v>
      </c>
      <c r="C43" s="3" t="s">
        <v>113</v>
      </c>
    </row>
    <row r="44" spans="1:3" x14ac:dyDescent="0.2">
      <c r="A44" s="4">
        <v>42</v>
      </c>
      <c r="B44" s="4" t="s">
        <v>49</v>
      </c>
      <c r="C44" s="4" t="s">
        <v>114</v>
      </c>
    </row>
    <row r="45" spans="1:3" x14ac:dyDescent="0.2">
      <c r="A45" s="3">
        <v>43</v>
      </c>
      <c r="B45" s="3" t="s">
        <v>50</v>
      </c>
      <c r="C45" s="3" t="s">
        <v>115</v>
      </c>
    </row>
    <row r="46" spans="1:3" x14ac:dyDescent="0.2">
      <c r="A46" s="4">
        <v>44</v>
      </c>
      <c r="B46" s="4" t="s">
        <v>51</v>
      </c>
      <c r="C46" s="4" t="s">
        <v>116</v>
      </c>
    </row>
    <row r="47" spans="1:3" x14ac:dyDescent="0.2">
      <c r="A47" s="3">
        <v>45</v>
      </c>
      <c r="B47" s="3" t="s">
        <v>52</v>
      </c>
      <c r="C47" s="3" t="s">
        <v>117</v>
      </c>
    </row>
    <row r="48" spans="1:3" x14ac:dyDescent="0.2">
      <c r="A48" s="4">
        <v>46</v>
      </c>
      <c r="B48" s="4" t="s">
        <v>53</v>
      </c>
      <c r="C48" s="4" t="s">
        <v>118</v>
      </c>
    </row>
    <row r="49" spans="1:3" x14ac:dyDescent="0.2">
      <c r="A49" s="3">
        <v>47</v>
      </c>
      <c r="B49" s="3" t="s">
        <v>54</v>
      </c>
      <c r="C49" s="3" t="s">
        <v>119</v>
      </c>
    </row>
    <row r="50" spans="1:3" x14ac:dyDescent="0.2">
      <c r="A50" s="4">
        <v>48</v>
      </c>
      <c r="B50" s="4" t="s">
        <v>55</v>
      </c>
      <c r="C50" s="4" t="s">
        <v>120</v>
      </c>
    </row>
    <row r="51" spans="1:3" x14ac:dyDescent="0.2">
      <c r="A51" s="3">
        <v>49</v>
      </c>
      <c r="B51" s="3" t="s">
        <v>28</v>
      </c>
      <c r="C51" s="3" t="s">
        <v>121</v>
      </c>
    </row>
    <row r="52" spans="1:3" x14ac:dyDescent="0.2">
      <c r="A52" s="4">
        <v>50</v>
      </c>
      <c r="B52" s="4" t="s">
        <v>56</v>
      </c>
      <c r="C52" s="4" t="s">
        <v>122</v>
      </c>
    </row>
    <row r="53" spans="1:3" x14ac:dyDescent="0.2">
      <c r="A53" s="3">
        <v>51</v>
      </c>
      <c r="B53" s="3" t="s">
        <v>57</v>
      </c>
      <c r="C53" s="3" t="s">
        <v>123</v>
      </c>
    </row>
    <row r="54" spans="1:3" x14ac:dyDescent="0.2">
      <c r="A54" s="4">
        <v>52</v>
      </c>
      <c r="B54" s="4" t="s">
        <v>58</v>
      </c>
      <c r="C54" s="4" t="s">
        <v>124</v>
      </c>
    </row>
    <row r="55" spans="1:3" x14ac:dyDescent="0.2">
      <c r="A55" s="3">
        <v>53</v>
      </c>
      <c r="B55" s="3" t="s">
        <v>59</v>
      </c>
      <c r="C55" s="3" t="s">
        <v>125</v>
      </c>
    </row>
    <row r="56" spans="1:3" x14ac:dyDescent="0.2">
      <c r="A56" s="4">
        <v>54</v>
      </c>
      <c r="B56" s="4" t="s">
        <v>60</v>
      </c>
      <c r="C56" s="4" t="s">
        <v>126</v>
      </c>
    </row>
    <row r="57" spans="1:3" x14ac:dyDescent="0.2">
      <c r="A57" s="3">
        <v>55</v>
      </c>
      <c r="B57" s="3" t="s">
        <v>61</v>
      </c>
      <c r="C57" s="3" t="s">
        <v>127</v>
      </c>
    </row>
    <row r="58" spans="1:3" x14ac:dyDescent="0.2">
      <c r="A58" s="4">
        <v>56</v>
      </c>
      <c r="B58" s="4" t="s">
        <v>62</v>
      </c>
      <c r="C58" s="4" t="s">
        <v>128</v>
      </c>
    </row>
    <row r="59" spans="1:3" x14ac:dyDescent="0.2">
      <c r="A59" s="3">
        <v>57</v>
      </c>
      <c r="B59" s="3" t="s">
        <v>63</v>
      </c>
      <c r="C59" s="3" t="s">
        <v>129</v>
      </c>
    </row>
    <row r="60" spans="1:3" x14ac:dyDescent="0.2">
      <c r="A60" s="4">
        <v>58</v>
      </c>
      <c r="B60" s="4" t="s">
        <v>64</v>
      </c>
      <c r="C60" s="4" t="s">
        <v>130</v>
      </c>
    </row>
    <row r="61" spans="1:3" x14ac:dyDescent="0.2">
      <c r="A61" s="3">
        <v>59</v>
      </c>
      <c r="B61" s="3" t="s">
        <v>65</v>
      </c>
      <c r="C61" s="3" t="s">
        <v>131</v>
      </c>
    </row>
    <row r="62" spans="1:3" x14ac:dyDescent="0.2">
      <c r="A62" s="4">
        <v>60</v>
      </c>
      <c r="B62" s="4" t="s">
        <v>66</v>
      </c>
      <c r="C62" s="4" t="s">
        <v>132</v>
      </c>
    </row>
    <row r="63" spans="1:3" x14ac:dyDescent="0.2">
      <c r="A63" s="3">
        <v>61</v>
      </c>
      <c r="B63" s="3" t="s">
        <v>67</v>
      </c>
      <c r="C63" s="3" t="s">
        <v>133</v>
      </c>
    </row>
    <row r="64" spans="1:3" x14ac:dyDescent="0.2">
      <c r="A64" s="4">
        <v>62</v>
      </c>
      <c r="B64" s="4" t="s">
        <v>68</v>
      </c>
      <c r="C64" s="4" t="s">
        <v>134</v>
      </c>
    </row>
    <row r="65" spans="1:3" x14ac:dyDescent="0.2">
      <c r="A65" s="3">
        <v>63</v>
      </c>
      <c r="B65" s="3" t="s">
        <v>69</v>
      </c>
      <c r="C65" s="3" t="s">
        <v>135</v>
      </c>
    </row>
    <row r="66" spans="1:3" x14ac:dyDescent="0.2">
      <c r="A66" s="4">
        <v>64</v>
      </c>
      <c r="B66" s="4" t="s">
        <v>70</v>
      </c>
      <c r="C66" s="4" t="s">
        <v>136</v>
      </c>
    </row>
    <row r="67" spans="1:3" x14ac:dyDescent="0.2">
      <c r="A67" s="3">
        <v>65</v>
      </c>
      <c r="B67" s="3" t="s">
        <v>71</v>
      </c>
      <c r="C67" s="3" t="s">
        <v>137</v>
      </c>
    </row>
    <row r="68" spans="1:3" x14ac:dyDescent="0.2">
      <c r="A68" s="4">
        <v>66</v>
      </c>
      <c r="B68" s="4" t="s">
        <v>72</v>
      </c>
      <c r="C68" s="4" t="s">
        <v>138</v>
      </c>
    </row>
    <row r="69" spans="1:3" x14ac:dyDescent="0.2">
      <c r="A69" s="3">
        <v>67</v>
      </c>
      <c r="B69" s="3"/>
      <c r="C69" s="3"/>
    </row>
    <row r="70" spans="1:3" x14ac:dyDescent="0.2">
      <c r="A70" s="4">
        <v>68</v>
      </c>
      <c r="B70" s="4"/>
      <c r="C70" s="4"/>
    </row>
    <row r="71" spans="1:3" x14ac:dyDescent="0.2">
      <c r="A71" s="3">
        <v>69</v>
      </c>
      <c r="B71" s="3"/>
      <c r="C71" s="3"/>
    </row>
    <row r="72" spans="1:3" x14ac:dyDescent="0.2">
      <c r="A72" s="4">
        <v>70</v>
      </c>
      <c r="B72" s="4"/>
      <c r="C72" s="4"/>
    </row>
    <row r="73" spans="1:3" x14ac:dyDescent="0.2">
      <c r="A73" s="3">
        <v>71</v>
      </c>
      <c r="B73" s="3"/>
      <c r="C73" s="3"/>
    </row>
    <row r="74" spans="1:3" x14ac:dyDescent="0.2">
      <c r="A74" s="4">
        <v>72</v>
      </c>
      <c r="B74" s="4"/>
      <c r="C74" s="4"/>
    </row>
    <row r="75" spans="1:3" x14ac:dyDescent="0.2">
      <c r="A75" s="3">
        <v>73</v>
      </c>
      <c r="B75" s="3"/>
      <c r="C75" s="3"/>
    </row>
    <row r="76" spans="1:3" x14ac:dyDescent="0.2">
      <c r="A76" s="4">
        <v>74</v>
      </c>
      <c r="B76" s="4"/>
      <c r="C76" s="4"/>
    </row>
    <row r="77" spans="1:3" x14ac:dyDescent="0.2">
      <c r="A77" s="3">
        <v>75</v>
      </c>
      <c r="B77" s="3"/>
      <c r="C77" s="3"/>
    </row>
    <row r="78" spans="1:3" x14ac:dyDescent="0.2">
      <c r="A78" s="4">
        <v>76</v>
      </c>
      <c r="B78" s="4"/>
      <c r="C78" s="4"/>
    </row>
    <row r="79" spans="1:3" x14ac:dyDescent="0.2">
      <c r="A79" s="3">
        <v>77</v>
      </c>
      <c r="B79" s="3"/>
      <c r="C79" s="3"/>
    </row>
    <row r="80" spans="1:3" x14ac:dyDescent="0.2">
      <c r="A80" s="4">
        <v>78</v>
      </c>
      <c r="B80" s="4"/>
      <c r="C80" s="4"/>
    </row>
    <row r="81" spans="1:3" x14ac:dyDescent="0.2">
      <c r="A81" s="3">
        <v>79</v>
      </c>
      <c r="B81" s="3"/>
      <c r="C81" s="3"/>
    </row>
    <row r="82" spans="1:3" x14ac:dyDescent="0.2">
      <c r="A82" s="4">
        <v>80</v>
      </c>
      <c r="B82" s="4"/>
      <c r="C82" s="4"/>
    </row>
    <row r="83" spans="1:3" x14ac:dyDescent="0.2">
      <c r="A83" s="3">
        <v>81</v>
      </c>
      <c r="B83" s="3"/>
      <c r="C83" s="3"/>
    </row>
    <row r="84" spans="1:3" x14ac:dyDescent="0.2">
      <c r="A84" s="4">
        <v>82</v>
      </c>
      <c r="B84" s="4"/>
      <c r="C84" s="4"/>
    </row>
    <row r="85" spans="1:3" x14ac:dyDescent="0.2">
      <c r="A85" s="3">
        <v>83</v>
      </c>
      <c r="B85" s="3"/>
      <c r="C85" s="3"/>
    </row>
    <row r="86" spans="1:3" x14ac:dyDescent="0.2">
      <c r="A86" s="4">
        <v>84</v>
      </c>
      <c r="B86" s="4"/>
      <c r="C86" s="4"/>
    </row>
    <row r="87" spans="1:3" x14ac:dyDescent="0.2">
      <c r="A87" s="3">
        <v>85</v>
      </c>
      <c r="B87" s="3"/>
      <c r="C87" s="3"/>
    </row>
    <row r="88" spans="1:3" x14ac:dyDescent="0.2">
      <c r="A88" s="4">
        <v>86</v>
      </c>
      <c r="B88" s="4"/>
      <c r="C88" s="4"/>
    </row>
    <row r="89" spans="1:3" x14ac:dyDescent="0.2">
      <c r="A89" s="3">
        <v>87</v>
      </c>
      <c r="B89" s="3"/>
      <c r="C89" s="3"/>
    </row>
    <row r="90" spans="1:3" x14ac:dyDescent="0.2">
      <c r="A90" s="4">
        <v>88</v>
      </c>
      <c r="B90" s="4"/>
      <c r="C90" s="4"/>
    </row>
    <row r="91" spans="1:3" x14ac:dyDescent="0.2">
      <c r="A91" s="3">
        <v>89</v>
      </c>
      <c r="B91" s="3"/>
      <c r="C91" s="3"/>
    </row>
    <row r="92" spans="1:3" x14ac:dyDescent="0.2">
      <c r="A92" s="4">
        <v>90</v>
      </c>
      <c r="B92" s="4"/>
      <c r="C92" s="4"/>
    </row>
    <row r="93" spans="1:3" x14ac:dyDescent="0.2">
      <c r="A93" s="3">
        <v>91</v>
      </c>
      <c r="B93" s="3"/>
      <c r="C93" s="3"/>
    </row>
    <row r="94" spans="1:3" x14ac:dyDescent="0.2">
      <c r="A94" s="4">
        <v>92</v>
      </c>
      <c r="B94" s="4"/>
      <c r="C94" s="4"/>
    </row>
    <row r="95" spans="1:3" x14ac:dyDescent="0.2">
      <c r="A95" s="3">
        <v>93</v>
      </c>
      <c r="B95" s="3"/>
      <c r="C95" s="3"/>
    </row>
    <row r="96" spans="1:3" x14ac:dyDescent="0.2">
      <c r="A96" s="4">
        <v>94</v>
      </c>
      <c r="B96" s="4"/>
      <c r="C96" s="4"/>
    </row>
    <row r="97" spans="1:3" x14ac:dyDescent="0.2">
      <c r="A97" s="3">
        <v>95</v>
      </c>
      <c r="B97" s="3"/>
      <c r="C97" s="3"/>
    </row>
    <row r="98" spans="1:3" x14ac:dyDescent="0.2">
      <c r="A98" s="4">
        <v>96</v>
      </c>
      <c r="B98" s="4"/>
      <c r="C98" s="4"/>
    </row>
    <row r="99" spans="1:3" x14ac:dyDescent="0.2">
      <c r="A99" s="3">
        <v>97</v>
      </c>
      <c r="B99" s="3"/>
      <c r="C99" s="3"/>
    </row>
    <row r="100" spans="1:3" x14ac:dyDescent="0.2">
      <c r="A100" s="4">
        <v>98</v>
      </c>
      <c r="B100" s="4"/>
      <c r="C100" s="4"/>
    </row>
    <row r="101" spans="1:3" x14ac:dyDescent="0.2">
      <c r="A101" s="3"/>
      <c r="B101" s="3"/>
      <c r="C101" s="3"/>
    </row>
    <row r="102" spans="1:3" x14ac:dyDescent="0.2">
      <c r="A102" s="4"/>
      <c r="B102" s="4"/>
      <c r="C102" s="4"/>
    </row>
    <row r="103" spans="1:3" x14ac:dyDescent="0.2">
      <c r="A103" s="3"/>
      <c r="B103" s="3"/>
      <c r="C103" s="3"/>
    </row>
    <row r="104" spans="1:3" x14ac:dyDescent="0.2">
      <c r="A104" s="4"/>
      <c r="B104" s="4"/>
      <c r="C104" s="4"/>
    </row>
    <row r="105" spans="1:3" x14ac:dyDescent="0.2">
      <c r="A105" s="3"/>
      <c r="B105" s="3"/>
      <c r="C105" s="3"/>
    </row>
    <row r="106" spans="1:3" x14ac:dyDescent="0.2">
      <c r="A106" s="4"/>
      <c r="B106" s="4"/>
      <c r="C106" s="4"/>
    </row>
    <row r="107" spans="1:3" x14ac:dyDescent="0.2">
      <c r="A107" s="3"/>
      <c r="B107" s="3"/>
      <c r="C107" s="3"/>
    </row>
    <row r="108" spans="1:3" x14ac:dyDescent="0.2">
      <c r="A108" s="4"/>
      <c r="B108" s="4"/>
      <c r="C108" s="4"/>
    </row>
    <row r="109" spans="1:3" x14ac:dyDescent="0.2">
      <c r="A109" s="3"/>
      <c r="B109" s="3"/>
      <c r="C109" s="3"/>
    </row>
    <row r="110" spans="1:3" x14ac:dyDescent="0.2">
      <c r="A110" s="4"/>
      <c r="B110" s="4"/>
      <c r="C110" s="4"/>
    </row>
    <row r="111" spans="1:3" x14ac:dyDescent="0.2">
      <c r="A111" s="3"/>
      <c r="B111" s="3"/>
      <c r="C111" s="3"/>
    </row>
    <row r="112" spans="1:3" x14ac:dyDescent="0.2">
      <c r="A112" s="4"/>
      <c r="B112" s="4"/>
      <c r="C112" s="4"/>
    </row>
    <row r="113" spans="1:3" x14ac:dyDescent="0.2">
      <c r="A113" s="3"/>
      <c r="B113" s="3"/>
      <c r="C113" s="3"/>
    </row>
    <row r="114" spans="1:3" x14ac:dyDescent="0.2">
      <c r="A114" s="4"/>
      <c r="B114" s="4"/>
      <c r="C114" s="4"/>
    </row>
    <row r="115" spans="1:3" x14ac:dyDescent="0.2">
      <c r="A115" s="3"/>
      <c r="B115" s="3"/>
      <c r="C115" s="3"/>
    </row>
    <row r="116" spans="1:3" x14ac:dyDescent="0.2">
      <c r="A116" s="4"/>
      <c r="B116" s="4"/>
      <c r="C116" s="4"/>
    </row>
    <row r="117" spans="1:3" x14ac:dyDescent="0.2">
      <c r="A117" s="3"/>
      <c r="B117" s="3"/>
      <c r="C117" s="3"/>
    </row>
    <row r="118" spans="1:3" x14ac:dyDescent="0.2">
      <c r="A118" s="4"/>
      <c r="B118" s="4"/>
      <c r="C118" s="4"/>
    </row>
    <row r="119" spans="1:3" x14ac:dyDescent="0.2">
      <c r="A119" s="3"/>
      <c r="B119" s="3"/>
      <c r="C119" s="3"/>
    </row>
    <row r="120" spans="1:3" x14ac:dyDescent="0.2">
      <c r="A120" s="4"/>
      <c r="B120" s="4"/>
      <c r="C120" s="4"/>
    </row>
    <row r="121" spans="1:3" x14ac:dyDescent="0.2">
      <c r="A121" s="3"/>
      <c r="B121" s="3"/>
      <c r="C121" s="3"/>
    </row>
    <row r="122" spans="1:3" x14ac:dyDescent="0.2">
      <c r="A122" s="4"/>
      <c r="B122" s="4"/>
      <c r="C122" s="4"/>
    </row>
    <row r="123" spans="1:3" x14ac:dyDescent="0.2">
      <c r="A123" s="3"/>
      <c r="B123" s="3"/>
      <c r="C123" s="3"/>
    </row>
    <row r="124" spans="1:3" x14ac:dyDescent="0.2">
      <c r="A124" s="4"/>
      <c r="B124" s="4"/>
      <c r="C124" s="4"/>
    </row>
    <row r="125" spans="1:3" x14ac:dyDescent="0.2">
      <c r="A125" s="3"/>
      <c r="B125" s="3"/>
      <c r="C125" s="3"/>
    </row>
    <row r="126" spans="1:3" x14ac:dyDescent="0.2">
      <c r="A126" s="4"/>
      <c r="B126" s="4"/>
      <c r="C126" s="4"/>
    </row>
    <row r="127" spans="1:3" x14ac:dyDescent="0.2">
      <c r="A127" s="3"/>
      <c r="B127" s="3"/>
      <c r="C127" s="3"/>
    </row>
    <row r="128" spans="1:3" x14ac:dyDescent="0.2">
      <c r="A128" s="4"/>
      <c r="B128" s="4"/>
      <c r="C128" s="4"/>
    </row>
    <row r="129" spans="1:3" x14ac:dyDescent="0.2">
      <c r="A129" s="3"/>
      <c r="B129" s="3"/>
      <c r="C129" s="3"/>
    </row>
    <row r="130" spans="1:3" x14ac:dyDescent="0.2">
      <c r="A130" s="4"/>
      <c r="B130" s="4"/>
      <c r="C130" s="4"/>
    </row>
    <row r="131" spans="1:3" x14ac:dyDescent="0.2">
      <c r="A131" s="3"/>
      <c r="B131" s="3"/>
      <c r="C131" s="3"/>
    </row>
    <row r="132" spans="1:3" x14ac:dyDescent="0.2">
      <c r="A132" s="4"/>
      <c r="B132" s="4"/>
      <c r="C132" s="4"/>
    </row>
    <row r="133" spans="1:3" x14ac:dyDescent="0.2">
      <c r="A133" s="3"/>
      <c r="B133" s="3"/>
      <c r="C133" s="3"/>
    </row>
    <row r="134" spans="1:3" x14ac:dyDescent="0.2">
      <c r="A134" s="4"/>
      <c r="B134" s="4"/>
      <c r="C134" s="4"/>
    </row>
    <row r="135" spans="1:3" x14ac:dyDescent="0.2">
      <c r="A135" s="3"/>
      <c r="B135" s="3"/>
      <c r="C135" s="3"/>
    </row>
    <row r="136" spans="1:3" x14ac:dyDescent="0.2">
      <c r="A136" s="4"/>
      <c r="B136" s="4"/>
      <c r="C136" s="4"/>
    </row>
    <row r="137" spans="1:3" x14ac:dyDescent="0.2">
      <c r="A137" s="3"/>
      <c r="B137" s="3"/>
      <c r="C137" s="3"/>
    </row>
    <row r="138" spans="1:3" x14ac:dyDescent="0.2">
      <c r="A138" s="4"/>
      <c r="B138" s="4"/>
      <c r="C138" s="4"/>
    </row>
    <row r="139" spans="1:3" x14ac:dyDescent="0.2">
      <c r="A139" s="3"/>
      <c r="B139" s="3"/>
      <c r="C139" s="3"/>
    </row>
    <row r="140" spans="1:3" x14ac:dyDescent="0.2">
      <c r="A140" s="4"/>
      <c r="B140" s="4"/>
      <c r="C140" s="4"/>
    </row>
    <row r="141" spans="1:3" x14ac:dyDescent="0.2">
      <c r="A141" s="3"/>
      <c r="B141" s="3"/>
      <c r="C141" s="3"/>
    </row>
    <row r="142" spans="1:3" x14ac:dyDescent="0.2">
      <c r="A142" s="4"/>
      <c r="B142" s="4"/>
      <c r="C142" s="4"/>
    </row>
    <row r="143" spans="1:3" x14ac:dyDescent="0.2">
      <c r="A143" s="3"/>
      <c r="B143" s="3"/>
      <c r="C143" s="3"/>
    </row>
    <row r="144" spans="1:3" x14ac:dyDescent="0.2">
      <c r="A144" s="4"/>
      <c r="B144" s="4"/>
      <c r="C144" s="4"/>
    </row>
    <row r="145" spans="1:3" x14ac:dyDescent="0.2">
      <c r="A145" s="3"/>
      <c r="B145" s="3"/>
      <c r="C145" s="3"/>
    </row>
    <row r="146" spans="1:3" x14ac:dyDescent="0.2">
      <c r="A146" s="4"/>
      <c r="B146" s="4"/>
      <c r="C146" s="4"/>
    </row>
    <row r="147" spans="1:3" x14ac:dyDescent="0.2">
      <c r="A147" s="3"/>
      <c r="B147" s="3"/>
      <c r="C147" s="3"/>
    </row>
    <row r="148" spans="1:3" x14ac:dyDescent="0.2">
      <c r="A148" s="4"/>
      <c r="B148" s="4"/>
      <c r="C148" s="4"/>
    </row>
    <row r="149" spans="1:3" x14ac:dyDescent="0.2">
      <c r="A149" s="3"/>
      <c r="B149" s="3"/>
      <c r="C149" s="3"/>
    </row>
    <row r="150" spans="1:3" x14ac:dyDescent="0.2">
      <c r="A150" s="4"/>
      <c r="B150" s="4"/>
      <c r="C150" s="4"/>
    </row>
    <row r="151" spans="1:3" x14ac:dyDescent="0.2">
      <c r="A151" s="3"/>
      <c r="B151" s="3"/>
      <c r="C151" s="3"/>
    </row>
    <row r="152" spans="1:3" x14ac:dyDescent="0.2">
      <c r="A152" s="4"/>
      <c r="B152" s="4"/>
      <c r="C152" s="4"/>
    </row>
    <row r="153" spans="1:3" x14ac:dyDescent="0.2">
      <c r="A153" s="3"/>
      <c r="B153" s="3"/>
      <c r="C153" s="3"/>
    </row>
    <row r="154" spans="1:3" x14ac:dyDescent="0.2">
      <c r="A154" s="4"/>
      <c r="B154" s="4"/>
      <c r="C154" s="4"/>
    </row>
    <row r="155" spans="1:3" x14ac:dyDescent="0.2">
      <c r="A155" s="3"/>
      <c r="B155" s="3"/>
      <c r="C155" s="3"/>
    </row>
    <row r="156" spans="1:3" x14ac:dyDescent="0.2">
      <c r="A156" s="4"/>
      <c r="B156" s="4"/>
      <c r="C156" s="4"/>
    </row>
    <row r="157" spans="1:3" x14ac:dyDescent="0.2">
      <c r="A157" s="3"/>
      <c r="B157" s="3"/>
      <c r="C157" s="3"/>
    </row>
    <row r="158" spans="1:3" x14ac:dyDescent="0.2">
      <c r="A158" s="4"/>
      <c r="B158" s="4"/>
      <c r="C158" s="4"/>
    </row>
    <row r="159" spans="1:3" x14ac:dyDescent="0.2">
      <c r="A159" s="3"/>
      <c r="B159" s="3"/>
      <c r="C159" s="3"/>
    </row>
    <row r="160" spans="1:3" x14ac:dyDescent="0.2">
      <c r="A160" s="4"/>
      <c r="B160" s="4"/>
      <c r="C160" s="4"/>
    </row>
    <row r="161" spans="1:3" x14ac:dyDescent="0.2">
      <c r="A161" s="3"/>
      <c r="B161" s="3"/>
      <c r="C161" s="3"/>
    </row>
    <row r="162" spans="1:3" x14ac:dyDescent="0.2">
      <c r="A162" s="4"/>
      <c r="B162" s="4"/>
      <c r="C162" s="4"/>
    </row>
    <row r="163" spans="1:3" x14ac:dyDescent="0.2">
      <c r="A163" s="3"/>
      <c r="B163" s="3"/>
      <c r="C163" s="3"/>
    </row>
    <row r="164" spans="1:3" x14ac:dyDescent="0.2">
      <c r="A164" s="4"/>
      <c r="B164" s="4"/>
      <c r="C164" s="4"/>
    </row>
    <row r="165" spans="1:3" x14ac:dyDescent="0.2">
      <c r="A165" s="3"/>
      <c r="B165" s="3"/>
      <c r="C165" s="3"/>
    </row>
    <row r="166" spans="1:3" x14ac:dyDescent="0.2">
      <c r="A166" s="4"/>
      <c r="B166" s="4"/>
      <c r="C166" s="4"/>
    </row>
    <row r="167" spans="1:3" x14ac:dyDescent="0.2">
      <c r="A167" s="3"/>
      <c r="B167" s="3"/>
      <c r="C167" s="3"/>
    </row>
    <row r="168" spans="1:3" x14ac:dyDescent="0.2">
      <c r="A168" s="4"/>
      <c r="B168" s="4"/>
      <c r="C168" s="4"/>
    </row>
    <row r="169" spans="1:3" x14ac:dyDescent="0.2">
      <c r="A169" s="3"/>
      <c r="B169" s="3"/>
      <c r="C169" s="3"/>
    </row>
    <row r="170" spans="1:3" x14ac:dyDescent="0.2">
      <c r="A170" s="4"/>
      <c r="B170" s="4"/>
      <c r="C170" s="4"/>
    </row>
    <row r="171" spans="1:3" x14ac:dyDescent="0.2">
      <c r="A171" s="3"/>
      <c r="B171" s="3"/>
      <c r="C171" s="3"/>
    </row>
    <row r="172" spans="1:3" x14ac:dyDescent="0.2">
      <c r="A172" s="4"/>
      <c r="B172" s="4"/>
      <c r="C172" s="4"/>
    </row>
    <row r="173" spans="1:3" x14ac:dyDescent="0.2">
      <c r="A173" s="3"/>
      <c r="B173" s="3"/>
      <c r="C173" s="3"/>
    </row>
    <row r="174" spans="1:3" x14ac:dyDescent="0.2">
      <c r="A174" s="4"/>
      <c r="B174" s="4"/>
      <c r="C174" s="4"/>
    </row>
    <row r="175" spans="1:3" x14ac:dyDescent="0.2">
      <c r="A175" s="3"/>
      <c r="B175" s="3"/>
      <c r="C175" s="3"/>
    </row>
    <row r="176" spans="1:3" x14ac:dyDescent="0.2">
      <c r="A176" s="4"/>
      <c r="B176" s="4"/>
      <c r="C176" s="4"/>
    </row>
    <row r="177" spans="1:3" x14ac:dyDescent="0.2">
      <c r="A177" s="3"/>
      <c r="B177" s="3"/>
      <c r="C177" s="3"/>
    </row>
    <row r="178" spans="1:3" x14ac:dyDescent="0.2">
      <c r="A178" s="4"/>
      <c r="B178" s="4"/>
      <c r="C178" s="4"/>
    </row>
    <row r="179" spans="1:3" x14ac:dyDescent="0.2">
      <c r="A179" s="3"/>
      <c r="B179" s="3"/>
      <c r="C179" s="3"/>
    </row>
    <row r="180" spans="1:3" x14ac:dyDescent="0.2">
      <c r="A180" s="4"/>
      <c r="B180" s="4"/>
      <c r="C180" s="4"/>
    </row>
    <row r="181" spans="1:3" x14ac:dyDescent="0.2">
      <c r="A181" s="3"/>
      <c r="B181" s="3"/>
      <c r="C181" s="3"/>
    </row>
    <row r="182" spans="1:3" x14ac:dyDescent="0.2">
      <c r="A182" s="4"/>
      <c r="B182" s="4"/>
      <c r="C182" s="4"/>
    </row>
    <row r="183" spans="1:3" x14ac:dyDescent="0.2">
      <c r="A183" s="3"/>
      <c r="B183" s="3"/>
      <c r="C183" s="3"/>
    </row>
    <row r="184" spans="1:3" x14ac:dyDescent="0.2">
      <c r="A184" s="4"/>
      <c r="B184" s="4"/>
      <c r="C184" s="4"/>
    </row>
    <row r="185" spans="1:3" x14ac:dyDescent="0.2">
      <c r="A185" s="3"/>
      <c r="B185" s="3"/>
      <c r="C185" s="3"/>
    </row>
    <row r="186" spans="1:3" x14ac:dyDescent="0.2">
      <c r="A186" s="4"/>
      <c r="B186" s="4"/>
      <c r="C186" s="4"/>
    </row>
    <row r="187" spans="1:3" x14ac:dyDescent="0.2">
      <c r="A187" s="3"/>
      <c r="B187" s="3"/>
      <c r="C187" s="3"/>
    </row>
    <row r="188" spans="1:3" x14ac:dyDescent="0.2">
      <c r="A188" s="4"/>
      <c r="B188" s="4"/>
      <c r="C188" s="4"/>
    </row>
    <row r="189" spans="1:3" x14ac:dyDescent="0.2">
      <c r="A189" s="3"/>
      <c r="B189" s="3"/>
      <c r="C189" s="3"/>
    </row>
    <row r="190" spans="1:3" x14ac:dyDescent="0.2">
      <c r="A190" s="4"/>
      <c r="B190" s="4"/>
      <c r="C190" s="4"/>
    </row>
    <row r="191" spans="1:3" x14ac:dyDescent="0.2">
      <c r="A191" s="3"/>
      <c r="B191" s="3"/>
      <c r="C191" s="3"/>
    </row>
    <row r="192" spans="1:3" x14ac:dyDescent="0.2">
      <c r="A192" s="4"/>
      <c r="B192" s="4"/>
      <c r="C192" s="4"/>
    </row>
    <row r="193" spans="1:3" x14ac:dyDescent="0.2">
      <c r="A193" s="3"/>
      <c r="B193" s="3"/>
      <c r="C193" s="3"/>
    </row>
    <row r="194" spans="1:3" x14ac:dyDescent="0.2">
      <c r="A194" s="4"/>
      <c r="B194" s="4"/>
      <c r="C194" s="4"/>
    </row>
    <row r="195" spans="1:3" x14ac:dyDescent="0.2">
      <c r="A195" s="3"/>
      <c r="B195" s="3"/>
      <c r="C195" s="3"/>
    </row>
    <row r="196" spans="1:3" x14ac:dyDescent="0.2">
      <c r="A196" s="4"/>
      <c r="B196" s="4"/>
      <c r="C196" s="4"/>
    </row>
    <row r="197" spans="1:3" x14ac:dyDescent="0.2">
      <c r="A197" s="3"/>
      <c r="B197" s="3"/>
      <c r="C197" s="3"/>
    </row>
    <row r="198" spans="1:3" x14ac:dyDescent="0.2">
      <c r="A198" s="4"/>
      <c r="B198" s="4"/>
      <c r="C198" s="4"/>
    </row>
    <row r="199" spans="1:3" x14ac:dyDescent="0.2">
      <c r="A199" s="3"/>
      <c r="B199" s="3"/>
      <c r="C199" s="3"/>
    </row>
    <row r="200" spans="1:3" x14ac:dyDescent="0.2">
      <c r="A200" s="4"/>
      <c r="B200" s="4"/>
      <c r="C200" s="4"/>
    </row>
    <row r="201" spans="1:3" x14ac:dyDescent="0.2">
      <c r="A201" s="3"/>
      <c r="B201" s="3"/>
      <c r="C201" s="3"/>
    </row>
    <row r="202" spans="1:3" x14ac:dyDescent="0.2">
      <c r="A202" s="4"/>
      <c r="B202" s="4"/>
      <c r="C202" s="4"/>
    </row>
    <row r="203" spans="1:3" x14ac:dyDescent="0.2">
      <c r="A203" s="3"/>
      <c r="B203" s="3"/>
      <c r="C203" s="3"/>
    </row>
    <row r="204" spans="1:3" x14ac:dyDescent="0.2">
      <c r="A204" s="4"/>
      <c r="B204" s="4"/>
      <c r="C204" s="4"/>
    </row>
    <row r="205" spans="1:3" x14ac:dyDescent="0.2">
      <c r="A205" s="3"/>
      <c r="B205" s="3"/>
      <c r="C205" s="3"/>
    </row>
    <row r="206" spans="1:3" x14ac:dyDescent="0.2">
      <c r="A206" s="4"/>
      <c r="B206" s="4"/>
      <c r="C206" s="4"/>
    </row>
    <row r="207" spans="1:3" x14ac:dyDescent="0.2">
      <c r="A207" s="3"/>
      <c r="B207" s="3"/>
      <c r="C207" s="3"/>
    </row>
    <row r="208" spans="1:3" x14ac:dyDescent="0.2">
      <c r="A208" s="4"/>
      <c r="B208" s="4"/>
      <c r="C208" s="4"/>
    </row>
    <row r="209" spans="1:3" x14ac:dyDescent="0.2">
      <c r="A209" s="3"/>
      <c r="B209" s="3"/>
      <c r="C209" s="3"/>
    </row>
    <row r="210" spans="1:3" x14ac:dyDescent="0.2">
      <c r="A210" s="4"/>
      <c r="B210" s="4"/>
      <c r="C210" s="4"/>
    </row>
    <row r="211" spans="1:3" x14ac:dyDescent="0.2">
      <c r="A211" s="3"/>
      <c r="B211" s="3"/>
      <c r="C211" s="3"/>
    </row>
    <row r="212" spans="1:3" x14ac:dyDescent="0.2">
      <c r="A212" s="4"/>
      <c r="B212" s="4"/>
      <c r="C212" s="4"/>
    </row>
    <row r="213" spans="1:3" x14ac:dyDescent="0.2">
      <c r="A213" s="3"/>
      <c r="B213" s="3"/>
      <c r="C213" s="3"/>
    </row>
    <row r="214" spans="1:3" x14ac:dyDescent="0.2">
      <c r="A214" s="4"/>
      <c r="B214" s="4"/>
      <c r="C214" s="4"/>
    </row>
    <row r="215" spans="1:3" x14ac:dyDescent="0.2">
      <c r="A215" s="3"/>
      <c r="B215" s="3"/>
      <c r="C215" s="3"/>
    </row>
    <row r="216" spans="1:3" x14ac:dyDescent="0.2">
      <c r="A216" s="4"/>
      <c r="B216" s="4"/>
      <c r="C216" s="4"/>
    </row>
    <row r="217" spans="1:3" x14ac:dyDescent="0.2">
      <c r="A217" s="3"/>
      <c r="B217" s="3"/>
      <c r="C217" s="3"/>
    </row>
    <row r="218" spans="1:3" x14ac:dyDescent="0.2">
      <c r="A218" s="4"/>
      <c r="B218" s="4"/>
      <c r="C218" s="4"/>
    </row>
    <row r="219" spans="1:3" x14ac:dyDescent="0.2">
      <c r="A219" s="3"/>
      <c r="B219" s="3"/>
      <c r="C219" s="3"/>
    </row>
    <row r="220" spans="1:3" x14ac:dyDescent="0.2">
      <c r="A220" s="4"/>
      <c r="B220" s="4"/>
      <c r="C220" s="4"/>
    </row>
    <row r="221" spans="1:3" x14ac:dyDescent="0.2">
      <c r="A221" s="3"/>
      <c r="B221" s="3"/>
      <c r="C221" s="3"/>
    </row>
    <row r="222" spans="1:3" x14ac:dyDescent="0.2">
      <c r="A222" s="4"/>
      <c r="B222" s="4"/>
      <c r="C222" s="4"/>
    </row>
    <row r="223" spans="1:3" x14ac:dyDescent="0.2">
      <c r="A223" s="3"/>
      <c r="B223" s="3"/>
      <c r="C223" s="3"/>
    </row>
    <row r="224" spans="1:3" x14ac:dyDescent="0.2">
      <c r="A224" s="4"/>
      <c r="B224" s="4"/>
      <c r="C224" s="4"/>
    </row>
    <row r="225" spans="1:3" x14ac:dyDescent="0.2">
      <c r="A225" s="3"/>
      <c r="B225" s="3"/>
      <c r="C225" s="3"/>
    </row>
    <row r="226" spans="1:3" x14ac:dyDescent="0.2">
      <c r="A226" s="4"/>
      <c r="B226" s="4"/>
      <c r="C226" s="4"/>
    </row>
    <row r="227" spans="1:3" x14ac:dyDescent="0.2">
      <c r="A227" s="3"/>
      <c r="B227" s="3"/>
      <c r="C227" s="3"/>
    </row>
    <row r="228" spans="1:3" x14ac:dyDescent="0.2">
      <c r="A228" s="4"/>
      <c r="B228" s="4"/>
      <c r="C228" s="4"/>
    </row>
    <row r="229" spans="1:3" x14ac:dyDescent="0.2">
      <c r="A229" s="3"/>
      <c r="B229" s="3"/>
      <c r="C229" s="3"/>
    </row>
    <row r="230" spans="1:3" x14ac:dyDescent="0.2">
      <c r="A230" s="4"/>
      <c r="B230" s="4"/>
      <c r="C230" s="4"/>
    </row>
    <row r="231" spans="1:3" x14ac:dyDescent="0.2">
      <c r="A231" s="3"/>
      <c r="B231" s="3"/>
      <c r="C231" s="3"/>
    </row>
    <row r="232" spans="1:3" x14ac:dyDescent="0.2">
      <c r="A232" s="4"/>
      <c r="B232" s="4"/>
      <c r="C232" s="4"/>
    </row>
    <row r="233" spans="1:3" x14ac:dyDescent="0.2">
      <c r="A233" s="3"/>
      <c r="B233" s="3"/>
      <c r="C233" s="3"/>
    </row>
    <row r="234" spans="1:3" x14ac:dyDescent="0.2">
      <c r="A234" s="4"/>
      <c r="B234" s="4"/>
      <c r="C234" s="4"/>
    </row>
    <row r="235" spans="1:3" x14ac:dyDescent="0.2">
      <c r="A235" s="3"/>
      <c r="B235" s="3"/>
      <c r="C235" s="3"/>
    </row>
    <row r="236" spans="1:3" x14ac:dyDescent="0.2">
      <c r="A236" s="4"/>
      <c r="B236" s="4"/>
      <c r="C236" s="4"/>
    </row>
    <row r="237" spans="1:3" x14ac:dyDescent="0.2">
      <c r="A237" s="3"/>
      <c r="B237" s="3"/>
      <c r="C237" s="3"/>
    </row>
    <row r="238" spans="1:3" x14ac:dyDescent="0.2">
      <c r="A238" s="4"/>
      <c r="B238" s="4"/>
      <c r="C238" s="4"/>
    </row>
    <row r="239" spans="1:3" x14ac:dyDescent="0.2">
      <c r="A239" s="3"/>
      <c r="B239" s="3"/>
      <c r="C239" s="3"/>
    </row>
    <row r="240" spans="1:3" x14ac:dyDescent="0.2">
      <c r="A240" s="4"/>
      <c r="B240" s="4"/>
      <c r="C240" s="4"/>
    </row>
    <row r="241" spans="1:3" x14ac:dyDescent="0.2">
      <c r="A241" s="3"/>
      <c r="B241" s="3"/>
      <c r="C241" s="3"/>
    </row>
    <row r="242" spans="1:3" x14ac:dyDescent="0.2">
      <c r="A242" s="4"/>
      <c r="B242" s="4"/>
      <c r="C242" s="4"/>
    </row>
    <row r="243" spans="1:3" x14ac:dyDescent="0.2">
      <c r="A243" s="3"/>
      <c r="B243" s="3"/>
      <c r="C243" s="3"/>
    </row>
    <row r="244" spans="1:3" x14ac:dyDescent="0.2">
      <c r="A244" s="4"/>
      <c r="B244" s="4"/>
      <c r="C244" s="4"/>
    </row>
    <row r="245" spans="1:3" x14ac:dyDescent="0.2">
      <c r="A245" s="3"/>
      <c r="B245" s="3"/>
      <c r="C245" s="3"/>
    </row>
    <row r="246" spans="1:3" x14ac:dyDescent="0.2">
      <c r="A246" s="4"/>
      <c r="B246" s="4"/>
      <c r="C246" s="4"/>
    </row>
    <row r="247" spans="1:3" x14ac:dyDescent="0.2">
      <c r="A247" s="3"/>
      <c r="B247" s="3"/>
      <c r="C247" s="3"/>
    </row>
    <row r="248" spans="1:3" x14ac:dyDescent="0.2">
      <c r="A248" s="4"/>
      <c r="B248" s="4"/>
      <c r="C248" s="4"/>
    </row>
    <row r="249" spans="1:3" x14ac:dyDescent="0.2">
      <c r="A249" s="3"/>
      <c r="B249" s="3"/>
      <c r="C249" s="3"/>
    </row>
    <row r="250" spans="1:3" x14ac:dyDescent="0.2">
      <c r="A250" s="4"/>
      <c r="B250" s="4"/>
      <c r="C250" s="4"/>
    </row>
    <row r="251" spans="1:3" x14ac:dyDescent="0.2">
      <c r="A251" s="3"/>
      <c r="B251" s="3"/>
      <c r="C251" s="3"/>
    </row>
    <row r="252" spans="1:3" x14ac:dyDescent="0.2">
      <c r="A252" s="4"/>
      <c r="B252" s="4"/>
      <c r="C252" s="4"/>
    </row>
    <row r="253" spans="1:3" x14ac:dyDescent="0.2">
      <c r="A253" s="3"/>
      <c r="B253" s="3"/>
      <c r="C253" s="3"/>
    </row>
    <row r="254" spans="1:3" x14ac:dyDescent="0.2">
      <c r="A254" s="4"/>
      <c r="B254" s="4"/>
      <c r="C254" s="4"/>
    </row>
    <row r="255" spans="1:3" x14ac:dyDescent="0.2">
      <c r="A255" s="3"/>
      <c r="B255" s="3"/>
      <c r="C255" s="3"/>
    </row>
    <row r="256" spans="1:3" x14ac:dyDescent="0.2">
      <c r="A256" s="4"/>
      <c r="B256" s="4"/>
      <c r="C256" s="4"/>
    </row>
    <row r="257" spans="1:3" x14ac:dyDescent="0.2">
      <c r="A257" s="3"/>
      <c r="B257" s="3"/>
      <c r="C257" s="3"/>
    </row>
    <row r="258" spans="1:3" x14ac:dyDescent="0.2">
      <c r="A258" s="4"/>
      <c r="B258" s="4"/>
      <c r="C258" s="4"/>
    </row>
    <row r="259" spans="1:3" x14ac:dyDescent="0.2">
      <c r="A259" s="3"/>
      <c r="B259" s="3"/>
      <c r="C259" s="3"/>
    </row>
    <row r="260" spans="1:3" x14ac:dyDescent="0.2">
      <c r="A260" s="4"/>
      <c r="B260" s="4"/>
      <c r="C260" s="4"/>
    </row>
    <row r="261" spans="1:3" x14ac:dyDescent="0.2">
      <c r="A261" s="3"/>
      <c r="B261" s="3"/>
      <c r="C261" s="3"/>
    </row>
    <row r="262" spans="1:3" x14ac:dyDescent="0.2">
      <c r="A262" s="4"/>
      <c r="B262" s="4"/>
      <c r="C262" s="4"/>
    </row>
    <row r="263" spans="1:3" x14ac:dyDescent="0.2">
      <c r="A263" s="3"/>
      <c r="B263" s="3"/>
      <c r="C263" s="3"/>
    </row>
    <row r="264" spans="1:3" x14ac:dyDescent="0.2">
      <c r="A264" s="4"/>
      <c r="B264" s="4"/>
      <c r="C264" s="4"/>
    </row>
    <row r="265" spans="1:3" x14ac:dyDescent="0.2">
      <c r="A265" s="3"/>
      <c r="B265" s="3"/>
      <c r="C265" s="3"/>
    </row>
    <row r="266" spans="1:3" x14ac:dyDescent="0.2">
      <c r="A266" s="4"/>
      <c r="B266" s="4"/>
      <c r="C266" s="4"/>
    </row>
    <row r="267" spans="1:3" x14ac:dyDescent="0.2">
      <c r="A267" s="3"/>
      <c r="B267" s="3"/>
      <c r="C267" s="3"/>
    </row>
    <row r="268" spans="1:3" x14ac:dyDescent="0.2">
      <c r="A268" s="4"/>
      <c r="B268" s="4"/>
      <c r="C268" s="4"/>
    </row>
    <row r="269" spans="1:3" x14ac:dyDescent="0.2">
      <c r="A269" s="3"/>
      <c r="B269" s="3"/>
      <c r="C269" s="3"/>
    </row>
    <row r="270" spans="1:3" x14ac:dyDescent="0.2">
      <c r="A270" s="4"/>
      <c r="B270" s="4"/>
      <c r="C270" s="4"/>
    </row>
    <row r="271" spans="1:3" x14ac:dyDescent="0.2">
      <c r="A271" s="3"/>
      <c r="B271" s="3"/>
      <c r="C271" s="3"/>
    </row>
    <row r="272" spans="1:3" x14ac:dyDescent="0.2">
      <c r="A272" s="4"/>
      <c r="B272" s="4"/>
      <c r="C272" s="4"/>
    </row>
    <row r="273" spans="1:3" x14ac:dyDescent="0.2">
      <c r="A273" s="3"/>
      <c r="B273" s="3"/>
      <c r="C273" s="3"/>
    </row>
    <row r="274" spans="1:3" x14ac:dyDescent="0.2">
      <c r="A274" s="4"/>
      <c r="B274" s="4"/>
      <c r="C274" s="4"/>
    </row>
    <row r="275" spans="1:3" x14ac:dyDescent="0.2">
      <c r="A275" s="3"/>
      <c r="B275" s="3"/>
      <c r="C275" s="3"/>
    </row>
    <row r="276" spans="1:3" x14ac:dyDescent="0.2">
      <c r="A276" s="4"/>
      <c r="B276" s="4"/>
      <c r="C276" s="4"/>
    </row>
    <row r="277" spans="1:3" x14ac:dyDescent="0.2">
      <c r="A277" s="3"/>
      <c r="B277" s="3"/>
      <c r="C277" s="3"/>
    </row>
    <row r="278" spans="1:3" x14ac:dyDescent="0.2">
      <c r="A278" s="4"/>
      <c r="B278" s="4"/>
      <c r="C278" s="4"/>
    </row>
    <row r="279" spans="1:3" x14ac:dyDescent="0.2">
      <c r="A279" s="3"/>
      <c r="B279" s="3"/>
      <c r="C279" s="3"/>
    </row>
    <row r="280" spans="1:3" x14ac:dyDescent="0.2">
      <c r="A280" s="4"/>
      <c r="B280" s="4"/>
      <c r="C280" s="4"/>
    </row>
    <row r="281" spans="1:3" x14ac:dyDescent="0.2">
      <c r="A281" s="3"/>
      <c r="B281" s="3"/>
      <c r="C281" s="3"/>
    </row>
    <row r="282" spans="1:3" x14ac:dyDescent="0.2">
      <c r="A282" s="4"/>
      <c r="B282" s="4"/>
      <c r="C282" s="4"/>
    </row>
    <row r="283" spans="1:3" x14ac:dyDescent="0.2">
      <c r="A283" s="3"/>
      <c r="B283" s="3"/>
      <c r="C283" s="3"/>
    </row>
    <row r="284" spans="1:3" x14ac:dyDescent="0.2">
      <c r="A284" s="4"/>
      <c r="B284" s="4"/>
      <c r="C284" s="4"/>
    </row>
    <row r="285" spans="1:3" x14ac:dyDescent="0.2">
      <c r="A285" s="3"/>
      <c r="B285" s="3"/>
      <c r="C285" s="3"/>
    </row>
    <row r="286" spans="1:3" x14ac:dyDescent="0.2">
      <c r="A286" s="4"/>
      <c r="B286" s="4"/>
      <c r="C286" s="4"/>
    </row>
    <row r="287" spans="1:3" x14ac:dyDescent="0.2">
      <c r="A287" s="3"/>
      <c r="B287" s="3"/>
      <c r="C287" s="3"/>
    </row>
    <row r="288" spans="1:3" x14ac:dyDescent="0.2">
      <c r="A288" s="4"/>
      <c r="B288" s="4"/>
      <c r="C288" s="4"/>
    </row>
    <row r="289" spans="1:3" x14ac:dyDescent="0.2">
      <c r="A289" s="3"/>
      <c r="B289" s="3"/>
      <c r="C289" s="3"/>
    </row>
    <row r="290" spans="1:3" x14ac:dyDescent="0.2">
      <c r="A290" s="4"/>
      <c r="B290" s="4"/>
      <c r="C290" s="4"/>
    </row>
    <row r="291" spans="1:3" x14ac:dyDescent="0.2">
      <c r="A291" s="3"/>
      <c r="B291" s="3"/>
      <c r="C291" s="3"/>
    </row>
    <row r="292" spans="1:3" x14ac:dyDescent="0.2">
      <c r="A292" s="4"/>
      <c r="B292" s="4"/>
      <c r="C292" s="4"/>
    </row>
    <row r="293" spans="1:3" x14ac:dyDescent="0.2">
      <c r="A293" s="3"/>
      <c r="B293" s="3"/>
      <c r="C293" s="3"/>
    </row>
    <row r="294" spans="1:3" x14ac:dyDescent="0.2">
      <c r="A294" s="4"/>
      <c r="B294" s="4"/>
      <c r="C294" s="4"/>
    </row>
    <row r="295" spans="1:3" x14ac:dyDescent="0.2">
      <c r="A295" s="3"/>
      <c r="B295" s="3"/>
      <c r="C295" s="3"/>
    </row>
    <row r="296" spans="1:3" x14ac:dyDescent="0.2">
      <c r="A296" s="4"/>
      <c r="B296" s="4"/>
      <c r="C296" s="4"/>
    </row>
    <row r="297" spans="1:3" x14ac:dyDescent="0.2">
      <c r="A297" s="3"/>
      <c r="B297" s="3"/>
      <c r="C297" s="3"/>
    </row>
    <row r="298" spans="1:3" x14ac:dyDescent="0.2">
      <c r="A298" s="4"/>
      <c r="B298" s="4"/>
      <c r="C298" s="4"/>
    </row>
    <row r="299" spans="1:3" x14ac:dyDescent="0.2">
      <c r="A299" s="3"/>
      <c r="B299" s="3"/>
      <c r="C299" s="3"/>
    </row>
    <row r="300" spans="1:3" x14ac:dyDescent="0.2">
      <c r="A300" s="4"/>
      <c r="B300" s="4"/>
      <c r="C300" s="4"/>
    </row>
    <row r="301" spans="1:3" x14ac:dyDescent="0.2">
      <c r="A301" s="3"/>
      <c r="B301" s="3"/>
      <c r="C301" s="3"/>
    </row>
    <row r="302" spans="1:3" x14ac:dyDescent="0.2">
      <c r="A302" s="4"/>
      <c r="B302" s="4"/>
      <c r="C302" s="4"/>
    </row>
    <row r="303" spans="1:3" x14ac:dyDescent="0.2">
      <c r="A303" s="3"/>
      <c r="B303" s="3"/>
      <c r="C303" s="3"/>
    </row>
    <row r="304" spans="1:3" x14ac:dyDescent="0.2">
      <c r="A304" s="4"/>
      <c r="B304" s="4"/>
      <c r="C304" s="4"/>
    </row>
    <row r="305" spans="1:3" x14ac:dyDescent="0.2">
      <c r="A305" s="3"/>
      <c r="B305" s="3"/>
      <c r="C305" s="3"/>
    </row>
    <row r="306" spans="1:3" x14ac:dyDescent="0.2">
      <c r="A306" s="4"/>
      <c r="B306" s="4"/>
      <c r="C306" s="4"/>
    </row>
    <row r="307" spans="1:3" x14ac:dyDescent="0.2">
      <c r="A307" s="3"/>
      <c r="B307" s="3"/>
      <c r="C307" s="3"/>
    </row>
    <row r="308" spans="1:3" x14ac:dyDescent="0.2">
      <c r="A308" s="4"/>
      <c r="B308" s="4"/>
      <c r="C308" s="4"/>
    </row>
    <row r="309" spans="1:3" x14ac:dyDescent="0.2">
      <c r="A309" s="3"/>
      <c r="B309" s="3"/>
      <c r="C309" s="3"/>
    </row>
    <row r="310" spans="1:3" x14ac:dyDescent="0.2">
      <c r="A310" s="4"/>
      <c r="B310" s="4"/>
      <c r="C310" s="4"/>
    </row>
    <row r="311" spans="1:3" x14ac:dyDescent="0.2">
      <c r="A311" s="3"/>
      <c r="B311" s="3"/>
      <c r="C311" s="3"/>
    </row>
    <row r="312" spans="1:3" x14ac:dyDescent="0.2">
      <c r="A312" s="4"/>
      <c r="B312" s="4"/>
      <c r="C312" s="4"/>
    </row>
    <row r="313" spans="1:3" x14ac:dyDescent="0.2">
      <c r="A313" s="3"/>
      <c r="B313" s="3"/>
      <c r="C313" s="3"/>
    </row>
    <row r="314" spans="1:3" x14ac:dyDescent="0.2">
      <c r="A314" s="4"/>
      <c r="B314" s="4"/>
      <c r="C314" s="4"/>
    </row>
    <row r="315" spans="1:3" x14ac:dyDescent="0.2">
      <c r="A315" s="3"/>
      <c r="B315" s="3"/>
      <c r="C315" s="3"/>
    </row>
    <row r="316" spans="1:3" x14ac:dyDescent="0.2">
      <c r="A316" s="4"/>
      <c r="B316" s="4"/>
      <c r="C316" s="4"/>
    </row>
    <row r="317" spans="1:3" x14ac:dyDescent="0.2">
      <c r="A317" s="3"/>
      <c r="B317" s="3"/>
      <c r="C317" s="3"/>
    </row>
    <row r="318" spans="1:3" x14ac:dyDescent="0.2">
      <c r="A318" s="4"/>
      <c r="B318" s="4"/>
      <c r="C318" s="4"/>
    </row>
    <row r="319" spans="1:3" x14ac:dyDescent="0.2">
      <c r="A319" s="3"/>
      <c r="B319" s="3"/>
      <c r="C319" s="3"/>
    </row>
    <row r="320" spans="1:3" x14ac:dyDescent="0.2">
      <c r="A320" s="4"/>
      <c r="B320" s="4"/>
      <c r="C320" s="4"/>
    </row>
    <row r="321" spans="1:3" x14ac:dyDescent="0.2">
      <c r="A321" s="3"/>
      <c r="B321" s="3"/>
      <c r="C321" s="3"/>
    </row>
    <row r="322" spans="1:3" x14ac:dyDescent="0.2">
      <c r="A322" s="4"/>
      <c r="B322" s="4"/>
      <c r="C322" s="4"/>
    </row>
    <row r="323" spans="1:3" x14ac:dyDescent="0.2">
      <c r="A323" s="3"/>
      <c r="B323" s="3"/>
      <c r="C323" s="3"/>
    </row>
    <row r="324" spans="1:3" x14ac:dyDescent="0.2">
      <c r="A324" s="4"/>
      <c r="B324" s="4"/>
      <c r="C324" s="4"/>
    </row>
    <row r="325" spans="1:3" x14ac:dyDescent="0.2">
      <c r="A325" s="3"/>
      <c r="B325" s="3"/>
      <c r="C325" s="3"/>
    </row>
    <row r="326" spans="1:3" x14ac:dyDescent="0.2">
      <c r="A326" s="4"/>
      <c r="B326" s="4"/>
      <c r="C326" s="4"/>
    </row>
    <row r="327" spans="1:3" x14ac:dyDescent="0.2">
      <c r="A327" s="3"/>
      <c r="B327" s="3"/>
      <c r="C327" s="3"/>
    </row>
    <row r="328" spans="1:3" x14ac:dyDescent="0.2">
      <c r="A328" s="4"/>
      <c r="B328" s="4"/>
      <c r="C328" s="4"/>
    </row>
    <row r="329" spans="1:3" x14ac:dyDescent="0.2">
      <c r="A329" s="3"/>
      <c r="B329" s="3"/>
      <c r="C329" s="3"/>
    </row>
    <row r="330" spans="1:3" x14ac:dyDescent="0.2">
      <c r="A330" s="4"/>
      <c r="B330" s="4"/>
      <c r="C330" s="4"/>
    </row>
    <row r="331" spans="1:3" x14ac:dyDescent="0.2">
      <c r="A331" s="3"/>
      <c r="B331" s="3"/>
      <c r="C331" s="3"/>
    </row>
    <row r="332" spans="1:3" x14ac:dyDescent="0.2">
      <c r="A332" s="4"/>
      <c r="B332" s="4"/>
      <c r="C332" s="4"/>
    </row>
    <row r="333" spans="1:3" x14ac:dyDescent="0.2">
      <c r="A333" s="3"/>
      <c r="B333" s="3"/>
      <c r="C333" s="3"/>
    </row>
    <row r="334" spans="1:3" x14ac:dyDescent="0.2">
      <c r="A334" s="4"/>
      <c r="B334" s="4"/>
      <c r="C334" s="4"/>
    </row>
    <row r="335" spans="1:3" x14ac:dyDescent="0.2">
      <c r="A335" s="3"/>
      <c r="B335" s="3"/>
      <c r="C335" s="3"/>
    </row>
    <row r="336" spans="1:3" x14ac:dyDescent="0.2">
      <c r="A336" s="4"/>
      <c r="B336" s="4"/>
      <c r="C336" s="4"/>
    </row>
    <row r="337" spans="1:3" x14ac:dyDescent="0.2">
      <c r="A337" s="3"/>
      <c r="B337" s="3"/>
      <c r="C337" s="3"/>
    </row>
    <row r="338" spans="1:3" x14ac:dyDescent="0.2">
      <c r="A338" s="4"/>
      <c r="B338" s="4"/>
      <c r="C338" s="4"/>
    </row>
    <row r="339" spans="1:3" x14ac:dyDescent="0.2">
      <c r="A339" s="3"/>
      <c r="B339" s="3"/>
      <c r="C339" s="3"/>
    </row>
    <row r="340" spans="1:3" x14ac:dyDescent="0.2">
      <c r="A340" s="4"/>
      <c r="B340" s="4"/>
      <c r="C340" s="4"/>
    </row>
    <row r="341" spans="1:3" x14ac:dyDescent="0.2">
      <c r="A341" s="3"/>
      <c r="B341" s="3"/>
      <c r="C341" s="3"/>
    </row>
    <row r="342" spans="1:3" x14ac:dyDescent="0.2">
      <c r="A342" s="4"/>
      <c r="B342" s="4"/>
      <c r="C342" s="4"/>
    </row>
    <row r="343" spans="1:3" x14ac:dyDescent="0.2">
      <c r="A343" s="3"/>
      <c r="B343" s="3"/>
      <c r="C343" s="3"/>
    </row>
    <row r="344" spans="1:3" x14ac:dyDescent="0.2">
      <c r="A344" s="4"/>
      <c r="B344" s="4"/>
      <c r="C344" s="4"/>
    </row>
    <row r="345" spans="1:3" x14ac:dyDescent="0.2">
      <c r="A345" s="3"/>
      <c r="B345" s="3"/>
      <c r="C345" s="3"/>
    </row>
    <row r="346" spans="1:3" x14ac:dyDescent="0.2">
      <c r="A346" s="4"/>
      <c r="B346" s="4"/>
      <c r="C346" s="4"/>
    </row>
    <row r="347" spans="1:3" x14ac:dyDescent="0.2">
      <c r="A347" s="3"/>
      <c r="B347" s="3"/>
      <c r="C347" s="3"/>
    </row>
    <row r="348" spans="1:3" x14ac:dyDescent="0.2">
      <c r="A348" s="4"/>
      <c r="B348" s="4"/>
      <c r="C348" s="4"/>
    </row>
    <row r="349" spans="1:3" x14ac:dyDescent="0.2">
      <c r="A349" s="3"/>
      <c r="B349" s="3"/>
      <c r="C349" s="3"/>
    </row>
    <row r="350" spans="1:3" x14ac:dyDescent="0.2">
      <c r="A350" s="4"/>
      <c r="B350" s="4"/>
      <c r="C350" s="4"/>
    </row>
    <row r="351" spans="1:3" x14ac:dyDescent="0.2">
      <c r="A351" s="3"/>
      <c r="B351" s="3"/>
      <c r="C351" s="3"/>
    </row>
    <row r="352" spans="1:3" x14ac:dyDescent="0.2">
      <c r="A352" s="4"/>
      <c r="B352" s="4"/>
      <c r="C352" s="4"/>
    </row>
    <row r="353" spans="1:3" x14ac:dyDescent="0.2">
      <c r="A353" s="3"/>
      <c r="B353" s="3"/>
      <c r="C353" s="3"/>
    </row>
    <row r="354" spans="1:3" x14ac:dyDescent="0.2">
      <c r="A354" s="4"/>
      <c r="B354" s="4"/>
      <c r="C354" s="4"/>
    </row>
    <row r="355" spans="1:3" x14ac:dyDescent="0.2">
      <c r="A355" s="3"/>
      <c r="B355" s="3"/>
      <c r="C355" s="3"/>
    </row>
    <row r="356" spans="1:3" x14ac:dyDescent="0.2">
      <c r="A356" s="4"/>
      <c r="B356" s="4"/>
      <c r="C356" s="4"/>
    </row>
    <row r="357" spans="1:3" x14ac:dyDescent="0.2">
      <c r="A357" s="3"/>
      <c r="B357" s="3"/>
      <c r="C357" s="3"/>
    </row>
    <row r="358" spans="1:3" x14ac:dyDescent="0.2">
      <c r="A358" s="4"/>
      <c r="B358" s="4"/>
      <c r="C358" s="4"/>
    </row>
    <row r="359" spans="1:3" x14ac:dyDescent="0.2">
      <c r="A359" s="3"/>
      <c r="B359" s="3"/>
      <c r="C359" s="3"/>
    </row>
    <row r="360" spans="1:3" x14ac:dyDescent="0.2">
      <c r="A360" s="4"/>
      <c r="B360" s="4"/>
      <c r="C360" s="4"/>
    </row>
    <row r="361" spans="1:3" x14ac:dyDescent="0.2">
      <c r="A361" s="3"/>
      <c r="B361" s="3"/>
      <c r="C361" s="3"/>
    </row>
    <row r="362" spans="1:3" x14ac:dyDescent="0.2">
      <c r="A362" s="4"/>
      <c r="B362" s="4"/>
      <c r="C362" s="4"/>
    </row>
    <row r="363" spans="1:3" x14ac:dyDescent="0.2">
      <c r="A363" s="3"/>
      <c r="B363" s="3"/>
      <c r="C363" s="3"/>
    </row>
    <row r="364" spans="1:3" x14ac:dyDescent="0.2">
      <c r="A364" s="4"/>
      <c r="B364" s="4"/>
      <c r="C364" s="4"/>
    </row>
    <row r="365" spans="1:3" x14ac:dyDescent="0.2">
      <c r="A365" s="3"/>
      <c r="B365" s="3"/>
      <c r="C365" s="3"/>
    </row>
    <row r="366" spans="1:3" x14ac:dyDescent="0.2">
      <c r="A366" s="4"/>
      <c r="B366" s="4"/>
      <c r="C366" s="4"/>
    </row>
    <row r="367" spans="1:3" x14ac:dyDescent="0.2">
      <c r="A367" s="3"/>
      <c r="B367" s="3"/>
      <c r="C367" s="3"/>
    </row>
    <row r="368" spans="1:3" x14ac:dyDescent="0.2">
      <c r="A368" s="4"/>
      <c r="B368" s="4"/>
      <c r="C368" s="4"/>
    </row>
    <row r="369" spans="1:3" x14ac:dyDescent="0.2">
      <c r="A369" s="3"/>
      <c r="B369" s="3"/>
      <c r="C369" s="3"/>
    </row>
    <row r="370" spans="1:3" x14ac:dyDescent="0.2">
      <c r="A370" s="4"/>
      <c r="B370" s="4"/>
      <c r="C370" s="4"/>
    </row>
    <row r="371" spans="1:3" x14ac:dyDescent="0.2">
      <c r="A371" s="3"/>
      <c r="B371" s="3"/>
      <c r="C371" s="3"/>
    </row>
    <row r="372" spans="1:3" x14ac:dyDescent="0.2">
      <c r="A372" s="4"/>
      <c r="B372" s="4"/>
      <c r="C372" s="4"/>
    </row>
    <row r="373" spans="1:3" x14ac:dyDescent="0.2">
      <c r="A373" s="3"/>
      <c r="B373" s="3"/>
      <c r="C373" s="3"/>
    </row>
    <row r="374" spans="1:3" x14ac:dyDescent="0.2">
      <c r="A374" s="4"/>
      <c r="B374" s="4"/>
      <c r="C374" s="4"/>
    </row>
    <row r="375" spans="1:3" x14ac:dyDescent="0.2">
      <c r="A375" s="3"/>
      <c r="B375" s="3"/>
      <c r="C375" s="3"/>
    </row>
    <row r="376" spans="1:3" x14ac:dyDescent="0.2">
      <c r="A376" s="4"/>
      <c r="B376" s="4"/>
      <c r="C376" s="4"/>
    </row>
    <row r="377" spans="1:3" x14ac:dyDescent="0.2">
      <c r="A377" s="3"/>
      <c r="B377" s="3"/>
      <c r="C377" s="3"/>
    </row>
    <row r="378" spans="1:3" x14ac:dyDescent="0.2">
      <c r="A378" s="4"/>
      <c r="B378" s="4"/>
      <c r="C378" s="4"/>
    </row>
    <row r="379" spans="1:3" x14ac:dyDescent="0.2">
      <c r="A379" s="3"/>
      <c r="B379" s="3"/>
      <c r="C379" s="3"/>
    </row>
    <row r="380" spans="1:3" x14ac:dyDescent="0.2">
      <c r="A380" s="4"/>
      <c r="B380" s="4"/>
      <c r="C380" s="4"/>
    </row>
    <row r="381" spans="1:3" x14ac:dyDescent="0.2">
      <c r="A381" s="3"/>
      <c r="B381" s="3"/>
      <c r="C381" s="3"/>
    </row>
    <row r="382" spans="1:3" x14ac:dyDescent="0.2">
      <c r="A382" s="4"/>
      <c r="B382" s="4"/>
      <c r="C382" s="4"/>
    </row>
    <row r="383" spans="1:3" x14ac:dyDescent="0.2">
      <c r="A383" s="3"/>
      <c r="B383" s="3"/>
      <c r="C383" s="3"/>
    </row>
    <row r="384" spans="1:3" x14ac:dyDescent="0.2">
      <c r="A384" s="4"/>
      <c r="B384" s="4"/>
      <c r="C384" s="4"/>
    </row>
    <row r="385" spans="1:3" x14ac:dyDescent="0.2">
      <c r="A385" s="3"/>
      <c r="B385" s="3"/>
      <c r="C385" s="3"/>
    </row>
    <row r="386" spans="1:3" x14ac:dyDescent="0.2">
      <c r="A386" s="4"/>
      <c r="B386" s="4"/>
      <c r="C386" s="4"/>
    </row>
    <row r="387" spans="1:3" x14ac:dyDescent="0.2">
      <c r="A387" s="3"/>
      <c r="B387" s="3"/>
      <c r="C387" s="3"/>
    </row>
    <row r="388" spans="1:3" x14ac:dyDescent="0.2">
      <c r="A388" s="4"/>
      <c r="B388" s="4"/>
      <c r="C388" s="4"/>
    </row>
    <row r="389" spans="1:3" x14ac:dyDescent="0.2">
      <c r="A389" s="3"/>
      <c r="B389" s="3"/>
      <c r="C389" s="3"/>
    </row>
    <row r="390" spans="1:3" x14ac:dyDescent="0.2">
      <c r="A390" s="4"/>
      <c r="B390" s="4"/>
      <c r="C390" s="4"/>
    </row>
    <row r="391" spans="1:3" x14ac:dyDescent="0.2">
      <c r="A391" s="3"/>
      <c r="B391" s="3"/>
      <c r="C391" s="3"/>
    </row>
    <row r="392" spans="1:3" x14ac:dyDescent="0.2">
      <c r="A392" s="4"/>
      <c r="B392" s="4"/>
      <c r="C392" s="4"/>
    </row>
    <row r="393" spans="1:3" x14ac:dyDescent="0.2">
      <c r="A393" s="3"/>
      <c r="B393" s="3"/>
      <c r="C393" s="3"/>
    </row>
    <row r="394" spans="1:3" x14ac:dyDescent="0.2">
      <c r="A394" s="4"/>
      <c r="B394" s="4"/>
      <c r="C394" s="4"/>
    </row>
    <row r="395" spans="1:3" x14ac:dyDescent="0.2">
      <c r="A395" s="3"/>
      <c r="B395" s="3"/>
      <c r="C395" s="3"/>
    </row>
    <row r="396" spans="1:3" x14ac:dyDescent="0.2">
      <c r="A396" s="4"/>
      <c r="B396" s="4"/>
      <c r="C396" s="4"/>
    </row>
    <row r="397" spans="1:3" x14ac:dyDescent="0.2">
      <c r="A397" s="3"/>
      <c r="B397" s="3"/>
      <c r="C397" s="3"/>
    </row>
    <row r="398" spans="1:3" x14ac:dyDescent="0.2">
      <c r="A398" s="4"/>
      <c r="B398" s="4"/>
      <c r="C398" s="4"/>
    </row>
    <row r="399" spans="1:3" x14ac:dyDescent="0.2">
      <c r="A399" s="3"/>
      <c r="B399" s="3"/>
      <c r="C399" s="3"/>
    </row>
    <row r="400" spans="1:3" x14ac:dyDescent="0.2">
      <c r="A400" s="4"/>
      <c r="B400" s="4"/>
      <c r="C400" s="4"/>
    </row>
    <row r="401" spans="1:3" x14ac:dyDescent="0.2">
      <c r="A401" s="3"/>
      <c r="B401" s="3"/>
      <c r="C401" s="3"/>
    </row>
    <row r="402" spans="1:3" x14ac:dyDescent="0.2">
      <c r="A402" s="4"/>
      <c r="B402" s="4"/>
      <c r="C402" s="4"/>
    </row>
    <row r="403" spans="1:3" x14ac:dyDescent="0.2">
      <c r="A403" s="3"/>
      <c r="B403" s="3"/>
      <c r="C403" s="3"/>
    </row>
    <row r="404" spans="1:3" x14ac:dyDescent="0.2">
      <c r="A404" s="4"/>
      <c r="B404" s="4"/>
      <c r="C404" s="4"/>
    </row>
    <row r="405" spans="1:3" x14ac:dyDescent="0.2">
      <c r="A405" s="3"/>
      <c r="B405" s="3"/>
      <c r="C405" s="3"/>
    </row>
    <row r="406" spans="1:3" x14ac:dyDescent="0.2">
      <c r="A406" s="4"/>
      <c r="B406" s="4"/>
      <c r="C406" s="4"/>
    </row>
    <row r="407" spans="1:3" x14ac:dyDescent="0.2">
      <c r="A407" s="3"/>
      <c r="B407" s="3"/>
      <c r="C407" s="3"/>
    </row>
    <row r="408" spans="1:3" x14ac:dyDescent="0.2">
      <c r="A408" s="4"/>
      <c r="B408" s="4"/>
      <c r="C408" s="4"/>
    </row>
    <row r="409" spans="1:3" x14ac:dyDescent="0.2">
      <c r="A409" s="3"/>
      <c r="B409" s="3"/>
      <c r="C409" s="3"/>
    </row>
    <row r="410" spans="1:3" x14ac:dyDescent="0.2">
      <c r="A410" s="4"/>
      <c r="B410" s="4"/>
      <c r="C410" s="4"/>
    </row>
    <row r="411" spans="1:3" x14ac:dyDescent="0.2">
      <c r="A411" s="3"/>
      <c r="B411" s="3"/>
      <c r="C411" s="3"/>
    </row>
    <row r="412" spans="1:3" x14ac:dyDescent="0.2">
      <c r="A412" s="4"/>
      <c r="B412" s="4"/>
      <c r="C412" s="4"/>
    </row>
    <row r="413" spans="1:3" x14ac:dyDescent="0.2">
      <c r="A413" s="3"/>
      <c r="B413" s="3"/>
      <c r="C413" s="3"/>
    </row>
    <row r="414" spans="1:3" x14ac:dyDescent="0.2">
      <c r="A414" s="4"/>
      <c r="B414" s="4"/>
      <c r="C414" s="4"/>
    </row>
    <row r="415" spans="1:3" x14ac:dyDescent="0.2">
      <c r="A415" s="3"/>
      <c r="B415" s="3"/>
      <c r="C415" s="3"/>
    </row>
    <row r="416" spans="1:3" x14ac:dyDescent="0.2">
      <c r="A416" s="4"/>
      <c r="B416" s="4"/>
      <c r="C416" s="4"/>
    </row>
    <row r="417" spans="1:3" x14ac:dyDescent="0.2">
      <c r="A417" s="3"/>
      <c r="B417" s="3"/>
      <c r="C417" s="3"/>
    </row>
    <row r="418" spans="1:3" x14ac:dyDescent="0.2">
      <c r="A418" s="4"/>
      <c r="B418" s="4"/>
      <c r="C418" s="4"/>
    </row>
    <row r="419" spans="1:3" x14ac:dyDescent="0.2">
      <c r="A419" s="3"/>
      <c r="B419" s="3"/>
      <c r="C419" s="3"/>
    </row>
    <row r="420" spans="1:3" x14ac:dyDescent="0.2">
      <c r="A420" s="4"/>
      <c r="B420" s="4"/>
      <c r="C420" s="4"/>
    </row>
    <row r="421" spans="1:3" x14ac:dyDescent="0.2">
      <c r="A421" s="3"/>
      <c r="B421" s="3"/>
      <c r="C421" s="3"/>
    </row>
    <row r="422" spans="1:3" x14ac:dyDescent="0.2">
      <c r="A422" s="4"/>
      <c r="B422" s="4"/>
      <c r="C422" s="4"/>
    </row>
    <row r="423" spans="1:3" x14ac:dyDescent="0.2">
      <c r="A423" s="3"/>
      <c r="B423" s="3"/>
      <c r="C423" s="3"/>
    </row>
    <row r="424" spans="1:3" x14ac:dyDescent="0.2">
      <c r="A424" s="4"/>
      <c r="B424" s="4"/>
      <c r="C424" s="4"/>
    </row>
    <row r="425" spans="1:3" x14ac:dyDescent="0.2">
      <c r="A425" s="3"/>
      <c r="B425" s="3"/>
      <c r="C425" s="3"/>
    </row>
    <row r="426" spans="1:3" x14ac:dyDescent="0.2">
      <c r="A426" s="4"/>
      <c r="B426" s="4"/>
      <c r="C426" s="4"/>
    </row>
    <row r="427" spans="1:3" x14ac:dyDescent="0.2">
      <c r="A427" s="3"/>
      <c r="B427" s="3"/>
      <c r="C427" s="3"/>
    </row>
    <row r="428" spans="1:3" x14ac:dyDescent="0.2">
      <c r="A428" s="4"/>
      <c r="B428" s="4"/>
      <c r="C428" s="4"/>
    </row>
    <row r="429" spans="1:3" x14ac:dyDescent="0.2">
      <c r="A429" s="3"/>
      <c r="B429" s="3"/>
      <c r="C429" s="3"/>
    </row>
    <row r="430" spans="1:3" x14ac:dyDescent="0.2">
      <c r="A430" s="4"/>
      <c r="B430" s="4"/>
      <c r="C430" s="4"/>
    </row>
    <row r="431" spans="1:3" x14ac:dyDescent="0.2">
      <c r="A431" s="3"/>
      <c r="B431" s="3"/>
      <c r="C431" s="3"/>
    </row>
    <row r="432" spans="1:3" x14ac:dyDescent="0.2">
      <c r="A432" s="4"/>
      <c r="B432" s="4"/>
      <c r="C432" s="4"/>
    </row>
    <row r="433" spans="1:3" x14ac:dyDescent="0.2">
      <c r="A433" s="3"/>
      <c r="B433" s="3"/>
      <c r="C433" s="3"/>
    </row>
    <row r="434" spans="1:3" x14ac:dyDescent="0.2">
      <c r="A434" s="4"/>
      <c r="B434" s="4"/>
      <c r="C434" s="4"/>
    </row>
    <row r="435" spans="1:3" x14ac:dyDescent="0.2">
      <c r="A435" s="3"/>
      <c r="B435" s="3"/>
      <c r="C435" s="3"/>
    </row>
    <row r="436" spans="1:3" x14ac:dyDescent="0.2">
      <c r="A436" s="4"/>
      <c r="B436" s="4"/>
      <c r="C436" s="4"/>
    </row>
    <row r="437" spans="1:3" x14ac:dyDescent="0.2">
      <c r="A437" s="3"/>
      <c r="B437" s="3"/>
      <c r="C437" s="3"/>
    </row>
    <row r="438" spans="1:3" x14ac:dyDescent="0.2">
      <c r="A438" s="4"/>
      <c r="B438" s="4"/>
      <c r="C438" s="4"/>
    </row>
    <row r="439" spans="1:3" x14ac:dyDescent="0.2">
      <c r="A439" s="3"/>
      <c r="B439" s="3"/>
      <c r="C439" s="3"/>
    </row>
    <row r="440" spans="1:3" x14ac:dyDescent="0.2">
      <c r="A440" s="4"/>
      <c r="B440" s="4"/>
      <c r="C440" s="4"/>
    </row>
    <row r="441" spans="1:3" x14ac:dyDescent="0.2">
      <c r="A441" s="3"/>
      <c r="B441" s="3"/>
      <c r="C441" s="3"/>
    </row>
    <row r="442" spans="1:3" x14ac:dyDescent="0.2">
      <c r="A442" s="4"/>
      <c r="B442" s="4"/>
      <c r="C442" s="4"/>
    </row>
    <row r="443" spans="1:3" x14ac:dyDescent="0.2">
      <c r="A443" s="3"/>
      <c r="B443" s="3"/>
      <c r="C443" s="3"/>
    </row>
    <row r="444" spans="1:3" x14ac:dyDescent="0.2">
      <c r="A444" s="4"/>
      <c r="B444" s="4"/>
      <c r="C444" s="4"/>
    </row>
    <row r="445" spans="1:3" x14ac:dyDescent="0.2">
      <c r="A445" s="3"/>
      <c r="B445" s="3"/>
      <c r="C445" s="3"/>
    </row>
    <row r="446" spans="1:3" x14ac:dyDescent="0.2">
      <c r="A446" s="4"/>
      <c r="B446" s="4"/>
      <c r="C446" s="4"/>
    </row>
    <row r="447" spans="1:3" x14ac:dyDescent="0.2">
      <c r="A447" s="3"/>
      <c r="B447" s="3"/>
      <c r="C447" s="3"/>
    </row>
    <row r="448" spans="1:3" x14ac:dyDescent="0.2">
      <c r="A448" s="4"/>
      <c r="B448" s="4"/>
      <c r="C448" s="4"/>
    </row>
    <row r="449" spans="1:3" x14ac:dyDescent="0.2">
      <c r="A449" s="3"/>
      <c r="B449" s="3"/>
      <c r="C449" s="3"/>
    </row>
    <row r="450" spans="1:3" x14ac:dyDescent="0.2">
      <c r="A450" s="4"/>
      <c r="B450" s="4"/>
      <c r="C450" s="4"/>
    </row>
    <row r="451" spans="1:3" x14ac:dyDescent="0.2">
      <c r="A451" s="3"/>
      <c r="B451" s="3"/>
      <c r="C451" s="3"/>
    </row>
    <row r="452" spans="1:3" x14ac:dyDescent="0.2">
      <c r="A452" s="4"/>
      <c r="B452" s="4"/>
      <c r="C452" s="4"/>
    </row>
    <row r="453" spans="1:3" x14ac:dyDescent="0.2">
      <c r="A453" s="3"/>
      <c r="B453" s="3"/>
      <c r="C453" s="3"/>
    </row>
    <row r="454" spans="1:3" x14ac:dyDescent="0.2">
      <c r="A454" s="4"/>
      <c r="B454" s="4"/>
      <c r="C454" s="4"/>
    </row>
    <row r="455" spans="1:3" x14ac:dyDescent="0.2">
      <c r="A455" s="3"/>
      <c r="B455" s="3"/>
      <c r="C455" s="3"/>
    </row>
    <row r="456" spans="1:3" x14ac:dyDescent="0.2">
      <c r="A456" s="4"/>
      <c r="B456" s="4"/>
      <c r="C456" s="4"/>
    </row>
    <row r="457" spans="1:3" x14ac:dyDescent="0.2">
      <c r="A457" s="3"/>
      <c r="B457" s="3"/>
      <c r="C457" s="3"/>
    </row>
    <row r="458" spans="1:3" x14ac:dyDescent="0.2">
      <c r="A458" s="4"/>
      <c r="B458" s="4"/>
      <c r="C458" s="4"/>
    </row>
    <row r="459" spans="1:3" x14ac:dyDescent="0.2">
      <c r="A459" s="3"/>
      <c r="B459" s="3"/>
      <c r="C459" s="3"/>
    </row>
    <row r="460" spans="1:3" x14ac:dyDescent="0.2">
      <c r="A460" s="4"/>
      <c r="B460" s="4"/>
      <c r="C460" s="4"/>
    </row>
    <row r="461" spans="1:3" x14ac:dyDescent="0.2">
      <c r="A461" s="3"/>
      <c r="B461" s="3"/>
      <c r="C461" s="3"/>
    </row>
    <row r="462" spans="1:3" x14ac:dyDescent="0.2">
      <c r="A462" s="4"/>
      <c r="B462" s="4"/>
      <c r="C462" s="4"/>
    </row>
    <row r="463" spans="1:3" x14ac:dyDescent="0.2">
      <c r="A463" s="3"/>
      <c r="B463" s="3"/>
      <c r="C463" s="3"/>
    </row>
    <row r="464" spans="1:3" x14ac:dyDescent="0.2">
      <c r="A464" s="4"/>
      <c r="B464" s="4"/>
      <c r="C464" s="4"/>
    </row>
    <row r="465" spans="1:3" x14ac:dyDescent="0.2">
      <c r="A465" s="3"/>
      <c r="B465" s="3"/>
      <c r="C465" s="3"/>
    </row>
    <row r="466" spans="1:3" x14ac:dyDescent="0.2">
      <c r="A466" s="4"/>
      <c r="B466" s="4"/>
      <c r="C466" s="4"/>
    </row>
    <row r="467" spans="1:3" x14ac:dyDescent="0.2">
      <c r="A467" s="3"/>
      <c r="B467" s="3"/>
      <c r="C467" s="3"/>
    </row>
    <row r="468" spans="1:3" x14ac:dyDescent="0.2">
      <c r="A468" s="4"/>
      <c r="B468" s="4"/>
      <c r="C468" s="4"/>
    </row>
    <row r="469" spans="1:3" x14ac:dyDescent="0.2">
      <c r="A469" s="3"/>
      <c r="B469" s="3"/>
      <c r="C469" s="3"/>
    </row>
    <row r="470" spans="1:3" x14ac:dyDescent="0.2">
      <c r="A470" s="4"/>
      <c r="B470" s="4"/>
      <c r="C470" s="4"/>
    </row>
    <row r="471" spans="1:3" x14ac:dyDescent="0.2">
      <c r="A471" s="3"/>
      <c r="B471" s="3"/>
      <c r="C471" s="3"/>
    </row>
    <row r="472" spans="1:3" x14ac:dyDescent="0.2">
      <c r="A472" s="4"/>
      <c r="B472" s="4"/>
      <c r="C472" s="4"/>
    </row>
    <row r="473" spans="1:3" x14ac:dyDescent="0.2">
      <c r="A473" s="3"/>
      <c r="B473" s="3"/>
      <c r="C473" s="3"/>
    </row>
    <row r="474" spans="1:3" x14ac:dyDescent="0.2">
      <c r="A474" s="4"/>
      <c r="B474" s="4"/>
      <c r="C474" s="4"/>
    </row>
    <row r="475" spans="1:3" x14ac:dyDescent="0.2">
      <c r="A475" s="3"/>
      <c r="B475" s="3"/>
      <c r="C475" s="3"/>
    </row>
    <row r="476" spans="1:3" x14ac:dyDescent="0.2">
      <c r="A476" s="4"/>
      <c r="B476" s="4"/>
      <c r="C476" s="4"/>
    </row>
    <row r="477" spans="1:3" x14ac:dyDescent="0.2">
      <c r="A477" s="3"/>
      <c r="B477" s="3"/>
      <c r="C477" s="3"/>
    </row>
    <row r="478" spans="1:3" x14ac:dyDescent="0.2">
      <c r="A478" s="4"/>
      <c r="B478" s="4"/>
      <c r="C478" s="4"/>
    </row>
    <row r="479" spans="1:3" x14ac:dyDescent="0.2">
      <c r="A479" s="3"/>
      <c r="B479" s="3"/>
      <c r="C479" s="3"/>
    </row>
    <row r="480" spans="1:3" x14ac:dyDescent="0.2">
      <c r="A480" s="4"/>
      <c r="B480" s="4"/>
      <c r="C480" s="4"/>
    </row>
    <row r="481" spans="1:3" x14ac:dyDescent="0.2">
      <c r="A481" s="3"/>
      <c r="B481" s="3"/>
      <c r="C481" s="3"/>
    </row>
    <row r="482" spans="1:3" x14ac:dyDescent="0.2">
      <c r="A482" s="4"/>
      <c r="B482" s="4"/>
      <c r="C482" s="4"/>
    </row>
    <row r="483" spans="1:3" x14ac:dyDescent="0.2">
      <c r="A483" s="3"/>
      <c r="B483" s="3"/>
      <c r="C483" s="3"/>
    </row>
    <row r="484" spans="1:3" x14ac:dyDescent="0.2">
      <c r="A484" s="4"/>
      <c r="B484" s="4"/>
      <c r="C484" s="4"/>
    </row>
    <row r="485" spans="1:3" x14ac:dyDescent="0.2">
      <c r="A485" s="3"/>
      <c r="B485" s="3"/>
      <c r="C485" s="3"/>
    </row>
    <row r="486" spans="1:3" x14ac:dyDescent="0.2">
      <c r="A486" s="4"/>
      <c r="B486" s="4"/>
      <c r="C486" s="4"/>
    </row>
    <row r="487" spans="1:3" x14ac:dyDescent="0.2">
      <c r="A487" s="3"/>
      <c r="B487" s="3"/>
      <c r="C487" s="3"/>
    </row>
    <row r="488" spans="1:3" x14ac:dyDescent="0.2">
      <c r="A488" s="4"/>
      <c r="B488" s="4"/>
      <c r="C488" s="4"/>
    </row>
    <row r="489" spans="1:3" x14ac:dyDescent="0.2">
      <c r="A489" s="3"/>
      <c r="B489" s="3"/>
      <c r="C489" s="3"/>
    </row>
    <row r="490" spans="1:3" x14ac:dyDescent="0.2">
      <c r="A490" s="4"/>
      <c r="B490" s="4"/>
      <c r="C490" s="4"/>
    </row>
    <row r="491" spans="1:3" x14ac:dyDescent="0.2">
      <c r="A491" s="3"/>
      <c r="B491" s="3"/>
      <c r="C491" s="3"/>
    </row>
    <row r="492" spans="1:3" x14ac:dyDescent="0.2">
      <c r="A492" s="4"/>
      <c r="B492" s="4"/>
      <c r="C492" s="4"/>
    </row>
    <row r="493" spans="1:3" x14ac:dyDescent="0.2">
      <c r="A493" s="3"/>
      <c r="B493" s="3"/>
      <c r="C493" s="3"/>
    </row>
    <row r="494" spans="1:3" x14ac:dyDescent="0.2">
      <c r="A494" s="4"/>
      <c r="B494" s="4"/>
      <c r="C494" s="4"/>
    </row>
    <row r="495" spans="1:3" x14ac:dyDescent="0.2">
      <c r="A495" s="3"/>
      <c r="B495" s="3"/>
      <c r="C495" s="3"/>
    </row>
    <row r="496" spans="1:3" x14ac:dyDescent="0.2">
      <c r="A496" s="4"/>
      <c r="B496" s="4"/>
      <c r="C496" s="4"/>
    </row>
    <row r="497" spans="1:3" x14ac:dyDescent="0.2">
      <c r="A497" s="3"/>
      <c r="B497" s="3"/>
      <c r="C497" s="3"/>
    </row>
    <row r="498" spans="1:3" x14ac:dyDescent="0.2">
      <c r="A498" s="4"/>
      <c r="B498" s="4"/>
      <c r="C498" s="4"/>
    </row>
    <row r="499" spans="1:3" x14ac:dyDescent="0.2">
      <c r="A499" s="3"/>
      <c r="B499" s="3"/>
      <c r="C499" s="3"/>
    </row>
    <row r="500" spans="1:3" x14ac:dyDescent="0.2">
      <c r="A500" s="4"/>
      <c r="B500" s="4"/>
      <c r="C500" s="4"/>
    </row>
    <row r="501" spans="1:3" x14ac:dyDescent="0.2">
      <c r="A501" s="3"/>
      <c r="B501" s="3"/>
      <c r="C501" s="3"/>
    </row>
    <row r="502" spans="1:3" x14ac:dyDescent="0.2">
      <c r="A502" s="4"/>
      <c r="B502" s="4"/>
      <c r="C502" s="4"/>
    </row>
    <row r="503" spans="1:3" x14ac:dyDescent="0.2">
      <c r="A503" s="3"/>
      <c r="B503" s="3"/>
      <c r="C503" s="3"/>
    </row>
    <row r="504" spans="1:3" x14ac:dyDescent="0.2">
      <c r="A504" s="4"/>
      <c r="B504" s="4"/>
      <c r="C504" s="4"/>
    </row>
    <row r="505" spans="1:3" x14ac:dyDescent="0.2">
      <c r="A505" s="3"/>
      <c r="B505" s="3"/>
      <c r="C505" s="3"/>
    </row>
    <row r="506" spans="1:3" x14ac:dyDescent="0.2">
      <c r="A506" s="4"/>
      <c r="B506" s="4"/>
      <c r="C506" s="4"/>
    </row>
    <row r="507" spans="1:3" x14ac:dyDescent="0.2">
      <c r="A507" s="3"/>
      <c r="B507" s="3"/>
      <c r="C507" s="3"/>
    </row>
    <row r="508" spans="1:3" x14ac:dyDescent="0.2">
      <c r="A508" s="4"/>
      <c r="B508" s="4"/>
      <c r="C508" s="4"/>
    </row>
    <row r="509" spans="1:3" x14ac:dyDescent="0.2">
      <c r="A509" s="3"/>
      <c r="B509" s="3"/>
      <c r="C509" s="3"/>
    </row>
    <row r="510" spans="1:3" x14ac:dyDescent="0.2">
      <c r="A510" s="4"/>
      <c r="B510" s="4"/>
      <c r="C510" s="4"/>
    </row>
    <row r="511" spans="1:3" x14ac:dyDescent="0.2">
      <c r="A511" s="3"/>
      <c r="B511" s="3"/>
      <c r="C511" s="3"/>
    </row>
    <row r="512" spans="1:3" x14ac:dyDescent="0.2">
      <c r="A512" s="4"/>
      <c r="B512" s="4"/>
      <c r="C512" s="4"/>
    </row>
    <row r="513" spans="1:3" x14ac:dyDescent="0.2">
      <c r="A513" s="3"/>
      <c r="B513" s="3"/>
      <c r="C513" s="3"/>
    </row>
    <row r="514" spans="1:3" x14ac:dyDescent="0.2">
      <c r="A514" s="4"/>
      <c r="B514" s="4"/>
      <c r="C514" s="4"/>
    </row>
    <row r="515" spans="1:3" x14ac:dyDescent="0.2">
      <c r="A515" s="3"/>
      <c r="B515" s="3"/>
      <c r="C515" s="3"/>
    </row>
    <row r="516" spans="1:3" x14ac:dyDescent="0.2">
      <c r="A516" s="4"/>
      <c r="B516" s="4"/>
      <c r="C516" s="4"/>
    </row>
    <row r="517" spans="1:3" x14ac:dyDescent="0.2">
      <c r="A517" s="3"/>
      <c r="B517" s="3"/>
      <c r="C517" s="3"/>
    </row>
    <row r="518" spans="1:3" x14ac:dyDescent="0.2">
      <c r="A518" s="4"/>
      <c r="B518" s="4"/>
      <c r="C518" s="4"/>
    </row>
    <row r="519" spans="1:3" x14ac:dyDescent="0.2">
      <c r="A519" s="3"/>
      <c r="B519" s="3"/>
      <c r="C519" s="3"/>
    </row>
    <row r="520" spans="1:3" x14ac:dyDescent="0.2">
      <c r="A520" s="4"/>
      <c r="B520" s="4"/>
      <c r="C520" s="4"/>
    </row>
    <row r="521" spans="1:3" x14ac:dyDescent="0.2">
      <c r="A521" s="3"/>
      <c r="B521" s="3"/>
      <c r="C521" s="3"/>
    </row>
    <row r="522" spans="1:3" x14ac:dyDescent="0.2">
      <c r="A522" s="4"/>
      <c r="B522" s="4"/>
      <c r="C522" s="4"/>
    </row>
    <row r="523" spans="1:3" x14ac:dyDescent="0.2">
      <c r="A523" s="3"/>
      <c r="B523" s="3"/>
      <c r="C523" s="3"/>
    </row>
    <row r="524" spans="1:3" x14ac:dyDescent="0.2">
      <c r="A524" s="4"/>
      <c r="B524" s="4"/>
      <c r="C524" s="4"/>
    </row>
    <row r="525" spans="1:3" x14ac:dyDescent="0.2">
      <c r="A525" s="3"/>
      <c r="B525" s="3"/>
      <c r="C525" s="3"/>
    </row>
    <row r="526" spans="1:3" x14ac:dyDescent="0.2">
      <c r="A526" s="4"/>
      <c r="B526" s="4"/>
      <c r="C526" s="4"/>
    </row>
    <row r="527" spans="1:3" x14ac:dyDescent="0.2">
      <c r="A527" s="3"/>
      <c r="B527" s="3"/>
      <c r="C527" s="3"/>
    </row>
    <row r="528" spans="1:3" x14ac:dyDescent="0.2">
      <c r="A528" s="4"/>
      <c r="B528" s="4"/>
      <c r="C528" s="4"/>
    </row>
    <row r="529" spans="1:3" x14ac:dyDescent="0.2">
      <c r="A529" s="3"/>
      <c r="B529" s="3"/>
      <c r="C529" s="3"/>
    </row>
    <row r="530" spans="1:3" x14ac:dyDescent="0.2">
      <c r="A530" s="4"/>
      <c r="B530" s="4"/>
      <c r="C530" s="4"/>
    </row>
    <row r="531" spans="1:3" x14ac:dyDescent="0.2">
      <c r="A531" s="3"/>
      <c r="B531" s="3"/>
      <c r="C531" s="3"/>
    </row>
    <row r="532" spans="1:3" x14ac:dyDescent="0.2">
      <c r="A532" s="4"/>
      <c r="B532" s="4"/>
      <c r="C532" s="4"/>
    </row>
    <row r="533" spans="1:3" x14ac:dyDescent="0.2">
      <c r="A533" s="3"/>
      <c r="B533" s="3"/>
      <c r="C533" s="3"/>
    </row>
    <row r="534" spans="1:3" x14ac:dyDescent="0.2">
      <c r="A534" s="4"/>
      <c r="B534" s="4"/>
      <c r="C534" s="4"/>
    </row>
    <row r="535" spans="1:3" x14ac:dyDescent="0.2">
      <c r="A535" s="3"/>
      <c r="B535" s="3"/>
      <c r="C535" s="3"/>
    </row>
    <row r="536" spans="1:3" x14ac:dyDescent="0.2">
      <c r="A536" s="4"/>
      <c r="B536" s="4"/>
      <c r="C536" s="4"/>
    </row>
    <row r="537" spans="1:3" x14ac:dyDescent="0.2">
      <c r="A537" s="3"/>
      <c r="B537" s="3"/>
      <c r="C537" s="3"/>
    </row>
    <row r="538" spans="1:3" x14ac:dyDescent="0.2">
      <c r="A538" s="4"/>
      <c r="B538" s="4"/>
      <c r="C538" s="4"/>
    </row>
    <row r="539" spans="1:3" x14ac:dyDescent="0.2">
      <c r="A539" s="3"/>
      <c r="B539" s="3"/>
      <c r="C539" s="3"/>
    </row>
    <row r="540" spans="1:3" x14ac:dyDescent="0.2">
      <c r="A540" s="4"/>
      <c r="B540" s="4"/>
      <c r="C540" s="4"/>
    </row>
    <row r="541" spans="1:3" x14ac:dyDescent="0.2">
      <c r="A541" s="3"/>
      <c r="B541" s="3"/>
      <c r="C541" s="3"/>
    </row>
    <row r="542" spans="1:3" x14ac:dyDescent="0.2">
      <c r="A542" s="4"/>
      <c r="B542" s="4"/>
      <c r="C542" s="4"/>
    </row>
    <row r="543" spans="1:3" x14ac:dyDescent="0.2">
      <c r="A543" s="3"/>
      <c r="B543" s="3"/>
      <c r="C543" s="3"/>
    </row>
    <row r="544" spans="1:3" x14ac:dyDescent="0.2">
      <c r="A544" s="4"/>
      <c r="B544" s="4"/>
      <c r="C544" s="4"/>
    </row>
    <row r="545" spans="1:3" x14ac:dyDescent="0.2">
      <c r="A545" s="3"/>
      <c r="B545" s="3"/>
      <c r="C545" s="3"/>
    </row>
    <row r="546" spans="1:3" x14ac:dyDescent="0.2">
      <c r="A546" s="4"/>
      <c r="B546" s="4"/>
      <c r="C546" s="4"/>
    </row>
    <row r="547" spans="1:3" x14ac:dyDescent="0.2">
      <c r="A547" s="3"/>
      <c r="B547" s="3"/>
      <c r="C547" s="3"/>
    </row>
    <row r="548" spans="1:3" x14ac:dyDescent="0.2">
      <c r="A548" s="4"/>
      <c r="B548" s="4"/>
      <c r="C548" s="4"/>
    </row>
    <row r="549" spans="1:3" x14ac:dyDescent="0.2">
      <c r="A549" s="3"/>
      <c r="B549" s="3"/>
      <c r="C549" s="3"/>
    </row>
    <row r="550" spans="1:3" x14ac:dyDescent="0.2">
      <c r="A550" s="4"/>
      <c r="B550" s="4"/>
      <c r="C550" s="4"/>
    </row>
    <row r="551" spans="1:3" x14ac:dyDescent="0.2">
      <c r="A551" s="3"/>
      <c r="B551" s="3"/>
      <c r="C551" s="3"/>
    </row>
    <row r="552" spans="1:3" x14ac:dyDescent="0.2">
      <c r="A552" s="4"/>
      <c r="B552" s="4"/>
      <c r="C552" s="4"/>
    </row>
    <row r="553" spans="1:3" x14ac:dyDescent="0.2">
      <c r="A553" s="3"/>
      <c r="B553" s="3"/>
      <c r="C553" s="3"/>
    </row>
    <row r="554" spans="1:3" x14ac:dyDescent="0.2">
      <c r="A554" s="4"/>
      <c r="B554" s="4"/>
      <c r="C554" s="4"/>
    </row>
    <row r="555" spans="1:3" x14ac:dyDescent="0.2">
      <c r="A555" s="3"/>
      <c r="B555" s="3"/>
      <c r="C555" s="3"/>
    </row>
    <row r="556" spans="1:3" x14ac:dyDescent="0.2">
      <c r="A556" s="4"/>
      <c r="B556" s="4"/>
      <c r="C556" s="4"/>
    </row>
    <row r="557" spans="1:3" x14ac:dyDescent="0.2">
      <c r="A557" s="3"/>
      <c r="B557" s="3"/>
      <c r="C557" s="3"/>
    </row>
    <row r="558" spans="1:3" x14ac:dyDescent="0.2">
      <c r="A558" s="4"/>
      <c r="B558" s="4"/>
      <c r="C558" s="4"/>
    </row>
    <row r="559" spans="1:3" x14ac:dyDescent="0.2">
      <c r="A559" s="3"/>
      <c r="B559" s="3"/>
      <c r="C559" s="3"/>
    </row>
    <row r="560" spans="1:3" x14ac:dyDescent="0.2">
      <c r="A560" s="4"/>
      <c r="B560" s="4"/>
      <c r="C560" s="4"/>
    </row>
    <row r="561" spans="1:3" x14ac:dyDescent="0.2">
      <c r="A561" s="3"/>
      <c r="B561" s="3"/>
      <c r="C561" s="3"/>
    </row>
    <row r="562" spans="1:3" x14ac:dyDescent="0.2">
      <c r="A562" s="4"/>
      <c r="B562" s="4"/>
      <c r="C562" s="4"/>
    </row>
    <row r="563" spans="1:3" x14ac:dyDescent="0.2">
      <c r="A563" s="3"/>
      <c r="B563" s="3"/>
      <c r="C563" s="3"/>
    </row>
    <row r="564" spans="1:3" x14ac:dyDescent="0.2">
      <c r="A564" s="4"/>
      <c r="B564" s="4"/>
      <c r="C564" s="4"/>
    </row>
    <row r="565" spans="1:3" x14ac:dyDescent="0.2">
      <c r="A565" s="3"/>
      <c r="B565" s="3"/>
      <c r="C565" s="3"/>
    </row>
    <row r="566" spans="1:3" x14ac:dyDescent="0.2">
      <c r="A566" s="4"/>
      <c r="B566" s="4"/>
      <c r="C566" s="4"/>
    </row>
    <row r="567" spans="1:3" x14ac:dyDescent="0.2">
      <c r="A567" s="3"/>
      <c r="B567" s="3"/>
      <c r="C567" s="3"/>
    </row>
    <row r="568" spans="1:3" x14ac:dyDescent="0.2">
      <c r="A568" s="4"/>
      <c r="B568" s="4"/>
      <c r="C568" s="4"/>
    </row>
    <row r="569" spans="1:3" x14ac:dyDescent="0.2">
      <c r="A569" s="3"/>
      <c r="B569" s="3"/>
      <c r="C569" s="3"/>
    </row>
    <row r="570" spans="1:3" x14ac:dyDescent="0.2">
      <c r="A570" s="4"/>
      <c r="B570" s="4"/>
      <c r="C570" s="4"/>
    </row>
    <row r="571" spans="1:3" x14ac:dyDescent="0.2">
      <c r="A571" s="3"/>
      <c r="B571" s="3"/>
      <c r="C571" s="3"/>
    </row>
    <row r="572" spans="1:3" x14ac:dyDescent="0.2">
      <c r="A572" s="4"/>
      <c r="B572" s="4"/>
      <c r="C572" s="4"/>
    </row>
    <row r="573" spans="1:3" x14ac:dyDescent="0.2">
      <c r="A573" s="3"/>
      <c r="B573" s="3"/>
      <c r="C573" s="3"/>
    </row>
    <row r="574" spans="1:3" x14ac:dyDescent="0.2">
      <c r="A574" s="4"/>
      <c r="B574" s="4"/>
      <c r="C574" s="4"/>
    </row>
    <row r="575" spans="1:3" x14ac:dyDescent="0.2">
      <c r="A575" s="3"/>
      <c r="B575" s="3"/>
      <c r="C575" s="3"/>
    </row>
    <row r="576" spans="1:3" x14ac:dyDescent="0.2">
      <c r="A576" s="4"/>
      <c r="B576" s="4"/>
      <c r="C576" s="4"/>
    </row>
    <row r="577" spans="1:3" x14ac:dyDescent="0.2">
      <c r="A577" s="3"/>
      <c r="B577" s="3"/>
      <c r="C577" s="3"/>
    </row>
    <row r="578" spans="1:3" x14ac:dyDescent="0.2">
      <c r="A578" s="4"/>
      <c r="B578" s="4"/>
      <c r="C578" s="4"/>
    </row>
    <row r="579" spans="1:3" x14ac:dyDescent="0.2">
      <c r="A579" s="3"/>
      <c r="B579" s="3"/>
      <c r="C579" s="3"/>
    </row>
    <row r="580" spans="1:3" x14ac:dyDescent="0.2">
      <c r="A580" s="4"/>
      <c r="B580" s="4"/>
      <c r="C580" s="4"/>
    </row>
    <row r="581" spans="1:3" x14ac:dyDescent="0.2">
      <c r="A581" s="3"/>
      <c r="B581" s="3"/>
      <c r="C581" s="3"/>
    </row>
    <row r="582" spans="1:3" x14ac:dyDescent="0.2">
      <c r="A582" s="4"/>
      <c r="B582" s="4"/>
      <c r="C582" s="4"/>
    </row>
    <row r="583" spans="1:3" x14ac:dyDescent="0.2">
      <c r="A583" s="3"/>
      <c r="B583" s="3"/>
      <c r="C583" s="3"/>
    </row>
    <row r="584" spans="1:3" x14ac:dyDescent="0.2">
      <c r="A584" s="4"/>
      <c r="B584" s="4"/>
      <c r="C584" s="4"/>
    </row>
    <row r="585" spans="1:3" x14ac:dyDescent="0.2">
      <c r="A585" s="3"/>
      <c r="B585" s="3"/>
      <c r="C585" s="3"/>
    </row>
    <row r="586" spans="1:3" x14ac:dyDescent="0.2">
      <c r="A586" s="4"/>
      <c r="B586" s="4"/>
      <c r="C586" s="4"/>
    </row>
    <row r="587" spans="1:3" x14ac:dyDescent="0.2">
      <c r="A587" s="3"/>
      <c r="B587" s="3"/>
      <c r="C587" s="3"/>
    </row>
    <row r="588" spans="1:3" x14ac:dyDescent="0.2">
      <c r="A588" s="4"/>
      <c r="B588" s="4"/>
      <c r="C588" s="4"/>
    </row>
    <row r="589" spans="1:3" x14ac:dyDescent="0.2">
      <c r="A589" s="3"/>
      <c r="B589" s="3"/>
      <c r="C589" s="3"/>
    </row>
    <row r="590" spans="1:3" x14ac:dyDescent="0.2">
      <c r="A590" s="4"/>
      <c r="B590" s="4"/>
      <c r="C590" s="4"/>
    </row>
    <row r="591" spans="1:3" x14ac:dyDescent="0.2">
      <c r="A591" s="3"/>
      <c r="B591" s="3"/>
      <c r="C591" s="3"/>
    </row>
    <row r="592" spans="1:3" x14ac:dyDescent="0.2">
      <c r="A592" s="4"/>
      <c r="B592" s="4"/>
      <c r="C592" s="4"/>
    </row>
    <row r="593" spans="1:3" x14ac:dyDescent="0.2">
      <c r="A593" s="3"/>
      <c r="B593" s="3"/>
      <c r="C593" s="3"/>
    </row>
    <row r="594" spans="1:3" x14ac:dyDescent="0.2">
      <c r="A594" s="4"/>
      <c r="B594" s="4"/>
      <c r="C594" s="4"/>
    </row>
    <row r="595" spans="1:3" x14ac:dyDescent="0.2">
      <c r="A595" s="3"/>
      <c r="B595" s="3"/>
      <c r="C595" s="3"/>
    </row>
    <row r="596" spans="1:3" x14ac:dyDescent="0.2">
      <c r="A596" s="4"/>
      <c r="B596" s="4"/>
      <c r="C596" s="4"/>
    </row>
    <row r="597" spans="1:3" x14ac:dyDescent="0.2">
      <c r="A597" s="3"/>
      <c r="B597" s="3"/>
      <c r="C597" s="3"/>
    </row>
    <row r="598" spans="1:3" x14ac:dyDescent="0.2">
      <c r="A598" s="4"/>
      <c r="B598" s="4"/>
      <c r="C598" s="4"/>
    </row>
    <row r="599" spans="1:3" x14ac:dyDescent="0.2">
      <c r="A599" s="3"/>
      <c r="B599" s="3"/>
      <c r="C599" s="3"/>
    </row>
    <row r="600" spans="1:3" x14ac:dyDescent="0.2">
      <c r="A600" s="4"/>
      <c r="B600" s="4"/>
      <c r="C600" s="4"/>
    </row>
    <row r="601" spans="1:3" x14ac:dyDescent="0.2">
      <c r="A601" s="3"/>
      <c r="B601" s="3"/>
      <c r="C601" s="3"/>
    </row>
    <row r="602" spans="1:3" x14ac:dyDescent="0.2">
      <c r="A602" s="4"/>
      <c r="B602" s="4"/>
      <c r="C602" s="4"/>
    </row>
    <row r="603" spans="1:3" x14ac:dyDescent="0.2">
      <c r="A603" s="3"/>
      <c r="B603" s="3"/>
      <c r="C603" s="3"/>
    </row>
    <row r="604" spans="1:3" x14ac:dyDescent="0.2">
      <c r="A604" s="4"/>
      <c r="B604" s="4"/>
      <c r="C604" s="4"/>
    </row>
    <row r="605" spans="1:3" x14ac:dyDescent="0.2">
      <c r="A605" s="3"/>
      <c r="B605" s="3"/>
      <c r="C605" s="3"/>
    </row>
    <row r="606" spans="1:3" x14ac:dyDescent="0.2">
      <c r="A606" s="4"/>
      <c r="B606" s="4"/>
      <c r="C606" s="4"/>
    </row>
    <row r="607" spans="1:3" x14ac:dyDescent="0.2">
      <c r="A607" s="3"/>
      <c r="B607" s="3"/>
      <c r="C607" s="3"/>
    </row>
    <row r="608" spans="1:3" x14ac:dyDescent="0.2">
      <c r="A608" s="4"/>
      <c r="B608" s="4"/>
      <c r="C608" s="4"/>
    </row>
    <row r="609" spans="1:3" x14ac:dyDescent="0.2">
      <c r="A609" s="3"/>
      <c r="B609" s="3"/>
      <c r="C609" s="3"/>
    </row>
    <row r="610" spans="1:3" x14ac:dyDescent="0.2">
      <c r="A610" s="4"/>
      <c r="B610" s="4"/>
      <c r="C610" s="4"/>
    </row>
    <row r="611" spans="1:3" x14ac:dyDescent="0.2">
      <c r="A611" s="3"/>
      <c r="B611" s="3"/>
      <c r="C611" s="3"/>
    </row>
    <row r="612" spans="1:3" x14ac:dyDescent="0.2">
      <c r="A612" s="4"/>
      <c r="B612" s="4"/>
      <c r="C612" s="4"/>
    </row>
    <row r="613" spans="1:3" x14ac:dyDescent="0.2">
      <c r="A613" s="3"/>
      <c r="B613" s="3"/>
      <c r="C613" s="3"/>
    </row>
    <row r="614" spans="1:3" x14ac:dyDescent="0.2">
      <c r="A614" s="4"/>
      <c r="B614" s="4"/>
      <c r="C614" s="4"/>
    </row>
    <row r="615" spans="1:3" x14ac:dyDescent="0.2">
      <c r="A615" s="3"/>
      <c r="B615" s="3"/>
      <c r="C615" s="3"/>
    </row>
    <row r="616" spans="1:3" x14ac:dyDescent="0.2">
      <c r="A616" s="4"/>
      <c r="B616" s="4"/>
      <c r="C616" s="4"/>
    </row>
    <row r="617" spans="1:3" x14ac:dyDescent="0.2">
      <c r="A617" s="3"/>
      <c r="B617" s="3"/>
      <c r="C617" s="3"/>
    </row>
    <row r="618" spans="1:3" x14ac:dyDescent="0.2">
      <c r="A618" s="4"/>
      <c r="B618" s="4"/>
      <c r="C618" s="4"/>
    </row>
    <row r="619" spans="1:3" x14ac:dyDescent="0.2">
      <c r="A619" s="3"/>
      <c r="B619" s="3"/>
      <c r="C619" s="3"/>
    </row>
    <row r="620" spans="1:3" x14ac:dyDescent="0.2">
      <c r="A620" s="4"/>
      <c r="B620" s="4"/>
      <c r="C620" s="4"/>
    </row>
    <row r="621" spans="1:3" x14ac:dyDescent="0.2">
      <c r="A621" s="3"/>
      <c r="B621" s="3"/>
      <c r="C621" s="3"/>
    </row>
    <row r="622" spans="1:3" x14ac:dyDescent="0.2">
      <c r="A622" s="4"/>
      <c r="B622" s="4"/>
      <c r="C622" s="4"/>
    </row>
    <row r="623" spans="1:3" x14ac:dyDescent="0.2">
      <c r="A623" s="3"/>
      <c r="B623" s="3"/>
      <c r="C623" s="3"/>
    </row>
    <row r="624" spans="1:3" x14ac:dyDescent="0.2">
      <c r="A624" s="4"/>
      <c r="B624" s="4"/>
      <c r="C624" s="4"/>
    </row>
    <row r="625" spans="1:3" x14ac:dyDescent="0.2">
      <c r="A625" s="3"/>
      <c r="B625" s="3"/>
      <c r="C625" s="3"/>
    </row>
    <row r="626" spans="1:3" x14ac:dyDescent="0.2">
      <c r="A626" s="4"/>
      <c r="B626" s="4"/>
      <c r="C626" s="4"/>
    </row>
    <row r="627" spans="1:3" x14ac:dyDescent="0.2">
      <c r="A627" s="3"/>
      <c r="B627" s="3"/>
      <c r="C627" s="3"/>
    </row>
    <row r="628" spans="1:3" x14ac:dyDescent="0.2">
      <c r="A628" s="4"/>
      <c r="B628" s="4"/>
      <c r="C628" s="4"/>
    </row>
    <row r="629" spans="1:3" x14ac:dyDescent="0.2">
      <c r="A629" s="3"/>
      <c r="B629" s="3"/>
      <c r="C629" s="3"/>
    </row>
    <row r="630" spans="1:3" x14ac:dyDescent="0.2">
      <c r="A630" s="4"/>
      <c r="B630" s="4"/>
      <c r="C630" s="4"/>
    </row>
    <row r="631" spans="1:3" x14ac:dyDescent="0.2">
      <c r="A631" s="3"/>
      <c r="B631" s="3"/>
      <c r="C631" s="3"/>
    </row>
    <row r="632" spans="1:3" x14ac:dyDescent="0.2">
      <c r="A632" s="4"/>
      <c r="B632" s="4"/>
      <c r="C632" s="4"/>
    </row>
    <row r="633" spans="1:3" x14ac:dyDescent="0.2">
      <c r="A633" s="3"/>
      <c r="B633" s="3"/>
      <c r="C633" s="3"/>
    </row>
    <row r="634" spans="1:3" x14ac:dyDescent="0.2">
      <c r="A634" s="4"/>
      <c r="B634" s="4"/>
      <c r="C634" s="4"/>
    </row>
    <row r="635" spans="1:3" x14ac:dyDescent="0.2">
      <c r="A635" s="3"/>
      <c r="B635" s="3"/>
      <c r="C635" s="3"/>
    </row>
    <row r="636" spans="1:3" x14ac:dyDescent="0.2">
      <c r="A636" s="4"/>
      <c r="B636" s="4"/>
      <c r="C636" s="4"/>
    </row>
    <row r="637" spans="1:3" x14ac:dyDescent="0.2">
      <c r="A637" s="3"/>
      <c r="B637" s="3"/>
      <c r="C637" s="3"/>
    </row>
    <row r="638" spans="1:3" x14ac:dyDescent="0.2">
      <c r="A638" s="4"/>
      <c r="B638" s="4"/>
      <c r="C638" s="4"/>
    </row>
    <row r="639" spans="1:3" x14ac:dyDescent="0.2">
      <c r="A639" s="3"/>
      <c r="B639" s="3"/>
      <c r="C639" s="3"/>
    </row>
    <row r="640" spans="1:3" x14ac:dyDescent="0.2">
      <c r="A640" s="4"/>
      <c r="B640" s="4"/>
      <c r="C640" s="4"/>
    </row>
    <row r="641" spans="1:3" x14ac:dyDescent="0.2">
      <c r="A641" s="3"/>
      <c r="B641" s="3"/>
      <c r="C641" s="3"/>
    </row>
    <row r="642" spans="1:3" x14ac:dyDescent="0.2">
      <c r="A642" s="4"/>
      <c r="B642" s="4"/>
      <c r="C642" s="4"/>
    </row>
    <row r="643" spans="1:3" x14ac:dyDescent="0.2">
      <c r="A643" s="3"/>
      <c r="B643" s="3"/>
      <c r="C643" s="3"/>
    </row>
    <row r="644" spans="1:3" x14ac:dyDescent="0.2">
      <c r="A644" s="4"/>
      <c r="B644" s="4"/>
      <c r="C644" s="4"/>
    </row>
    <row r="645" spans="1:3" x14ac:dyDescent="0.2">
      <c r="A645" s="3"/>
      <c r="B645" s="3"/>
      <c r="C645" s="3"/>
    </row>
    <row r="646" spans="1:3" x14ac:dyDescent="0.2">
      <c r="A646" s="4"/>
      <c r="B646" s="4"/>
      <c r="C646" s="4"/>
    </row>
    <row r="647" spans="1:3" x14ac:dyDescent="0.2">
      <c r="A647" s="3"/>
      <c r="B647" s="3"/>
      <c r="C647" s="3"/>
    </row>
    <row r="648" spans="1:3" x14ac:dyDescent="0.2">
      <c r="A648" s="4"/>
      <c r="B648" s="4"/>
      <c r="C648" s="4"/>
    </row>
    <row r="649" spans="1:3" x14ac:dyDescent="0.2">
      <c r="A649" s="3"/>
      <c r="B649" s="3"/>
      <c r="C649" s="3"/>
    </row>
    <row r="650" spans="1:3" x14ac:dyDescent="0.2">
      <c r="A650" s="4"/>
      <c r="B650" s="4"/>
      <c r="C650" s="4"/>
    </row>
    <row r="651" spans="1:3" x14ac:dyDescent="0.2">
      <c r="A651" s="3"/>
      <c r="B651" s="3"/>
      <c r="C651" s="3"/>
    </row>
    <row r="652" spans="1:3" x14ac:dyDescent="0.2">
      <c r="A652" s="4"/>
      <c r="B652" s="4"/>
      <c r="C652" s="4"/>
    </row>
    <row r="653" spans="1:3" x14ac:dyDescent="0.2">
      <c r="A653" s="3"/>
      <c r="B653" s="3"/>
      <c r="C653" s="3"/>
    </row>
    <row r="654" spans="1:3" x14ac:dyDescent="0.2">
      <c r="A654" s="4"/>
      <c r="B654" s="4"/>
      <c r="C654" s="4"/>
    </row>
    <row r="655" spans="1:3" x14ac:dyDescent="0.2">
      <c r="A655" s="3"/>
      <c r="B655" s="3"/>
      <c r="C655" s="3"/>
    </row>
    <row r="656" spans="1:3" x14ac:dyDescent="0.2">
      <c r="A656" s="4"/>
      <c r="B656" s="4"/>
      <c r="C656" s="4"/>
    </row>
    <row r="657" spans="1:3" x14ac:dyDescent="0.2">
      <c r="A657" s="3"/>
      <c r="B657" s="3"/>
      <c r="C657" s="3"/>
    </row>
    <row r="658" spans="1:3" x14ac:dyDescent="0.2">
      <c r="A658" s="4"/>
      <c r="B658" s="4"/>
      <c r="C658" s="4"/>
    </row>
    <row r="659" spans="1:3" x14ac:dyDescent="0.2">
      <c r="A659" s="3"/>
      <c r="B659" s="3"/>
      <c r="C659" s="3"/>
    </row>
    <row r="660" spans="1:3" x14ac:dyDescent="0.2">
      <c r="A660" s="4"/>
      <c r="B660" s="4"/>
      <c r="C660" s="4"/>
    </row>
    <row r="661" spans="1:3" x14ac:dyDescent="0.2">
      <c r="A661" s="3"/>
      <c r="B661" s="3"/>
      <c r="C661" s="3"/>
    </row>
    <row r="662" spans="1:3" x14ac:dyDescent="0.2">
      <c r="A662" s="4"/>
      <c r="B662" s="4"/>
      <c r="C662" s="4"/>
    </row>
    <row r="663" spans="1:3" x14ac:dyDescent="0.2">
      <c r="A663" s="3"/>
      <c r="B663" s="3"/>
      <c r="C663" s="3"/>
    </row>
    <row r="664" spans="1:3" x14ac:dyDescent="0.2">
      <c r="A664" s="4"/>
      <c r="B664" s="4"/>
      <c r="C664" s="4"/>
    </row>
    <row r="665" spans="1:3" x14ac:dyDescent="0.2">
      <c r="A665" s="3"/>
      <c r="B665" s="3"/>
      <c r="C665" s="3"/>
    </row>
    <row r="666" spans="1:3" x14ac:dyDescent="0.2">
      <c r="A666" s="4"/>
      <c r="B666" s="4"/>
      <c r="C666" s="4"/>
    </row>
    <row r="667" spans="1:3" x14ac:dyDescent="0.2">
      <c r="A667" s="3"/>
      <c r="B667" s="3"/>
      <c r="C667" s="3"/>
    </row>
    <row r="668" spans="1:3" x14ac:dyDescent="0.2">
      <c r="A668" s="4"/>
      <c r="B668" s="4"/>
      <c r="C668" s="4"/>
    </row>
    <row r="669" spans="1:3" x14ac:dyDescent="0.2">
      <c r="A669" s="3"/>
      <c r="B669" s="3"/>
      <c r="C669" s="3"/>
    </row>
    <row r="670" spans="1:3" x14ac:dyDescent="0.2">
      <c r="A670" s="4"/>
      <c r="B670" s="4"/>
      <c r="C670" s="4"/>
    </row>
    <row r="671" spans="1:3" x14ac:dyDescent="0.2">
      <c r="A671" s="3"/>
      <c r="B671" s="3"/>
      <c r="C671" s="3"/>
    </row>
    <row r="672" spans="1:3" x14ac:dyDescent="0.2">
      <c r="A672" s="4"/>
      <c r="B672" s="4"/>
      <c r="C672" s="4"/>
    </row>
    <row r="673" spans="1:3" x14ac:dyDescent="0.2">
      <c r="A673" s="3"/>
      <c r="B673" s="3"/>
      <c r="C673" s="3"/>
    </row>
    <row r="674" spans="1:3" x14ac:dyDescent="0.2">
      <c r="A674" s="4"/>
      <c r="B674" s="4"/>
      <c r="C674" s="4"/>
    </row>
    <row r="675" spans="1:3" x14ac:dyDescent="0.2">
      <c r="A675" s="3"/>
      <c r="B675" s="3"/>
      <c r="C675" s="3"/>
    </row>
    <row r="676" spans="1:3" x14ac:dyDescent="0.2">
      <c r="A676" s="4"/>
      <c r="B676" s="4"/>
      <c r="C676" s="4"/>
    </row>
    <row r="677" spans="1:3" x14ac:dyDescent="0.2">
      <c r="A677" s="3"/>
      <c r="B677" s="3"/>
      <c r="C677" s="3"/>
    </row>
    <row r="678" spans="1:3" x14ac:dyDescent="0.2">
      <c r="A678" s="4"/>
      <c r="B678" s="4"/>
      <c r="C678" s="4"/>
    </row>
    <row r="679" spans="1:3" x14ac:dyDescent="0.2">
      <c r="A679" s="3"/>
      <c r="B679" s="3"/>
      <c r="C679" s="3"/>
    </row>
    <row r="680" spans="1:3" x14ac:dyDescent="0.2">
      <c r="A680" s="4"/>
      <c r="B680" s="4"/>
      <c r="C680" s="4"/>
    </row>
    <row r="681" spans="1:3" x14ac:dyDescent="0.2">
      <c r="A681" s="3"/>
      <c r="B681" s="3"/>
      <c r="C681" s="3"/>
    </row>
    <row r="682" spans="1:3" x14ac:dyDescent="0.2">
      <c r="A682" s="4"/>
      <c r="B682" s="4"/>
      <c r="C682" s="4"/>
    </row>
    <row r="683" spans="1:3" x14ac:dyDescent="0.2">
      <c r="A683" s="3"/>
      <c r="B683" s="3"/>
      <c r="C683" s="3"/>
    </row>
    <row r="684" spans="1:3" x14ac:dyDescent="0.2">
      <c r="A684" s="4"/>
      <c r="B684" s="4"/>
      <c r="C684" s="4"/>
    </row>
    <row r="685" spans="1:3" x14ac:dyDescent="0.2">
      <c r="A685" s="3"/>
      <c r="B685" s="3"/>
      <c r="C685" s="3"/>
    </row>
    <row r="686" spans="1:3" x14ac:dyDescent="0.2">
      <c r="A686" s="4"/>
      <c r="B686" s="4"/>
      <c r="C686" s="4"/>
    </row>
    <row r="687" spans="1:3" x14ac:dyDescent="0.2">
      <c r="A687" s="3"/>
      <c r="B687" s="3"/>
      <c r="C687" s="3"/>
    </row>
    <row r="688" spans="1:3" x14ac:dyDescent="0.2">
      <c r="A688" s="4"/>
      <c r="B688" s="4"/>
      <c r="C688" s="4"/>
    </row>
    <row r="689" spans="1:3" x14ac:dyDescent="0.2">
      <c r="A689" s="5"/>
      <c r="B689" s="5"/>
      <c r="C689" s="5"/>
    </row>
    <row r="690" spans="1:3" x14ac:dyDescent="0.2">
      <c r="A690" s="6"/>
      <c r="B690" s="6"/>
      <c r="C690" s="6"/>
    </row>
    <row r="691" spans="1:3" x14ac:dyDescent="0.2">
      <c r="A691" s="6"/>
      <c r="B691" s="6"/>
      <c r="C691" s="6"/>
    </row>
    <row r="692" spans="1:3" x14ac:dyDescent="0.2">
      <c r="A692" s="6"/>
      <c r="B692" s="6"/>
      <c r="C692" s="6"/>
    </row>
    <row r="693" spans="1:3" x14ac:dyDescent="0.2">
      <c r="A693" s="6"/>
      <c r="B693" s="6"/>
      <c r="C693" s="6"/>
    </row>
    <row r="694" spans="1:3" x14ac:dyDescent="0.2">
      <c r="A694" s="6"/>
      <c r="B694" s="6"/>
      <c r="C694" s="6"/>
    </row>
    <row r="695" spans="1:3" x14ac:dyDescent="0.2">
      <c r="A695" s="6"/>
      <c r="B695" s="6"/>
      <c r="C695" s="6"/>
    </row>
    <row r="696" spans="1:3" x14ac:dyDescent="0.2">
      <c r="A696" s="6"/>
      <c r="B696" s="6"/>
      <c r="C696" s="6"/>
    </row>
    <row r="697" spans="1:3" x14ac:dyDescent="0.2">
      <c r="A697" s="6"/>
      <c r="B697" s="6"/>
      <c r="C697" s="6"/>
    </row>
    <row r="698" spans="1:3" x14ac:dyDescent="0.2">
      <c r="A698" s="6"/>
      <c r="B698" s="6"/>
      <c r="C698" s="6"/>
    </row>
    <row r="699" spans="1:3" x14ac:dyDescent="0.2">
      <c r="A699" s="6"/>
      <c r="B699" s="6"/>
      <c r="C699" s="6"/>
    </row>
    <row r="700" spans="1:3" x14ac:dyDescent="0.2">
      <c r="A700" s="6"/>
      <c r="B700" s="6"/>
      <c r="C700" s="6"/>
    </row>
    <row r="701" spans="1:3" x14ac:dyDescent="0.2">
      <c r="A701" s="6"/>
      <c r="B701" s="6"/>
      <c r="C701" s="6"/>
    </row>
    <row r="702" spans="1:3" x14ac:dyDescent="0.2">
      <c r="A702" s="6"/>
      <c r="B702" s="6"/>
      <c r="C702" s="6"/>
    </row>
    <row r="703" spans="1:3" x14ac:dyDescent="0.2">
      <c r="A703" s="6"/>
      <c r="B703" s="6"/>
      <c r="C703" s="6"/>
    </row>
    <row r="704" spans="1:3" x14ac:dyDescent="0.2">
      <c r="A704" s="6"/>
      <c r="B704" s="6"/>
      <c r="C704" s="6"/>
    </row>
    <row r="705" spans="1:3" x14ac:dyDescent="0.2">
      <c r="A705" s="6"/>
      <c r="B705" s="6"/>
      <c r="C705" s="6"/>
    </row>
    <row r="706" spans="1:3" x14ac:dyDescent="0.2">
      <c r="A706" s="6"/>
      <c r="B706" s="6"/>
      <c r="C706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B1B6-45C7-9C4D-97C8-25A0C2D523A1}">
  <dimension ref="A1:AN29"/>
  <sheetViews>
    <sheetView topLeftCell="Q10" workbookViewId="0">
      <selection activeCell="AB29" sqref="AB29"/>
    </sheetView>
  </sheetViews>
  <sheetFormatPr baseColWidth="10" defaultRowHeight="16" x14ac:dyDescent="0.2"/>
  <cols>
    <col min="28" max="28" width="13" customWidth="1"/>
  </cols>
  <sheetData>
    <row r="1" spans="1:40" x14ac:dyDescent="0.2">
      <c r="A1" t="s">
        <v>144</v>
      </c>
      <c r="B1" t="s">
        <v>145</v>
      </c>
      <c r="C1" t="s">
        <v>146</v>
      </c>
      <c r="D1" s="12" t="s">
        <v>147</v>
      </c>
      <c r="E1" s="13" t="s">
        <v>148</v>
      </c>
      <c r="F1" s="13" t="s">
        <v>149</v>
      </c>
      <c r="G1" s="13" t="s">
        <v>150</v>
      </c>
      <c r="H1" s="13" t="s">
        <v>151</v>
      </c>
      <c r="I1" s="13" t="s">
        <v>152</v>
      </c>
      <c r="J1" s="13" t="s">
        <v>153</v>
      </c>
      <c r="K1" s="13" t="s">
        <v>154</v>
      </c>
      <c r="L1" s="13" t="s">
        <v>155</v>
      </c>
      <c r="M1" s="13" t="s">
        <v>156</v>
      </c>
      <c r="N1" s="13" t="s">
        <v>157</v>
      </c>
      <c r="O1" s="13" t="s">
        <v>158</v>
      </c>
      <c r="P1" s="13" t="s">
        <v>159</v>
      </c>
      <c r="Q1" s="13" t="s">
        <v>160</v>
      </c>
      <c r="R1" s="13" t="s">
        <v>161</v>
      </c>
      <c r="S1" s="13" t="s">
        <v>162</v>
      </c>
      <c r="T1" s="13" t="s">
        <v>163</v>
      </c>
      <c r="U1" s="13" t="s">
        <v>164</v>
      </c>
      <c r="V1" s="13" t="s">
        <v>165</v>
      </c>
      <c r="W1" s="13" t="s">
        <v>166</v>
      </c>
      <c r="X1" s="13" t="s">
        <v>167</v>
      </c>
      <c r="Y1" s="12" t="s">
        <v>168</v>
      </c>
      <c r="Z1" s="12" t="s">
        <v>169</v>
      </c>
      <c r="AA1" s="12" t="s">
        <v>170</v>
      </c>
      <c r="AB1" s="13" t="s">
        <v>171</v>
      </c>
      <c r="AC1" s="14" t="s">
        <v>172</v>
      </c>
      <c r="AD1" s="13" t="s">
        <v>173</v>
      </c>
      <c r="AE1" s="12" t="s">
        <v>174</v>
      </c>
      <c r="AF1" s="12" t="s">
        <v>175</v>
      </c>
      <c r="AG1" s="12" t="s">
        <v>176</v>
      </c>
      <c r="AH1" t="s">
        <v>177</v>
      </c>
      <c r="AI1" t="s">
        <v>178</v>
      </c>
      <c r="AJ1" t="s">
        <v>179</v>
      </c>
      <c r="AK1" s="13" t="s">
        <v>180</v>
      </c>
      <c r="AL1" s="13" t="s">
        <v>181</v>
      </c>
      <c r="AM1" s="15" t="s">
        <v>182</v>
      </c>
      <c r="AN1" t="s">
        <v>183</v>
      </c>
    </row>
    <row r="2" spans="1:40" x14ac:dyDescent="0.2">
      <c r="A2">
        <v>14</v>
      </c>
      <c r="B2">
        <v>0</v>
      </c>
      <c r="C2">
        <v>1992</v>
      </c>
      <c r="D2" s="12" t="s">
        <v>184</v>
      </c>
      <c r="E2" s="13" t="s">
        <v>185</v>
      </c>
      <c r="F2" s="13" t="s">
        <v>185</v>
      </c>
      <c r="G2" s="13" t="s">
        <v>185</v>
      </c>
      <c r="H2" s="13" t="s">
        <v>185</v>
      </c>
      <c r="I2" s="13" t="s">
        <v>185</v>
      </c>
      <c r="J2" s="13" t="s">
        <v>185</v>
      </c>
      <c r="K2" s="13">
        <v>-1.409</v>
      </c>
      <c r="L2" s="13" t="s">
        <v>185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2" t="s">
        <v>185</v>
      </c>
      <c r="Z2" s="12" t="s">
        <v>185</v>
      </c>
      <c r="AA2" s="12" t="s">
        <v>185</v>
      </c>
      <c r="AB2" s="13">
        <v>1.8850908</v>
      </c>
      <c r="AC2" s="14">
        <v>5186.5600000000004</v>
      </c>
      <c r="AD2" s="13">
        <v>-0.83558658317350876</v>
      </c>
      <c r="AE2" s="12">
        <v>15.1927437641721</v>
      </c>
      <c r="AF2" s="12">
        <v>4.9800000190734899</v>
      </c>
      <c r="AG2" s="12" t="s">
        <v>185</v>
      </c>
      <c r="AH2" t="s">
        <v>186</v>
      </c>
      <c r="AI2" t="s">
        <v>187</v>
      </c>
      <c r="AJ2" t="s">
        <v>188</v>
      </c>
      <c r="AK2" s="13">
        <v>0.35399999999999998</v>
      </c>
      <c r="AL2" s="13">
        <v>0.47599999999999998</v>
      </c>
      <c r="AM2" s="15">
        <v>80</v>
      </c>
      <c r="AN2" s="12" t="s">
        <v>185</v>
      </c>
    </row>
    <row r="3" spans="1:40" x14ac:dyDescent="0.2">
      <c r="A3">
        <v>14</v>
      </c>
      <c r="B3">
        <v>1</v>
      </c>
      <c r="C3">
        <v>1993</v>
      </c>
      <c r="D3" s="12" t="s">
        <v>184</v>
      </c>
      <c r="E3" s="13">
        <v>0.11595179434797437</v>
      </c>
      <c r="F3" s="13">
        <v>9.3277288732394215E-2</v>
      </c>
      <c r="G3" s="13">
        <v>0.75670433695746964</v>
      </c>
      <c r="H3" s="13">
        <v>0.67869624010510832</v>
      </c>
      <c r="I3" s="13">
        <v>0.33239346271705839</v>
      </c>
      <c r="J3" s="13">
        <v>0.28700704225352092</v>
      </c>
      <c r="K3" s="13">
        <v>-1.409</v>
      </c>
      <c r="L3" s="13" t="s">
        <v>185</v>
      </c>
      <c r="M3" s="13">
        <v>0.125499993562698</v>
      </c>
      <c r="N3" s="13">
        <v>0.10949999839067499</v>
      </c>
      <c r="O3" s="13">
        <v>8.8500000536441803E-2</v>
      </c>
      <c r="P3" s="13">
        <v>8.8500000536441803E-2</v>
      </c>
      <c r="Q3" s="13">
        <v>0.23849999904632599</v>
      </c>
      <c r="R3" s="13">
        <v>0.23849999904632599</v>
      </c>
      <c r="S3" s="13">
        <v>0.23849999904632599</v>
      </c>
      <c r="T3" s="13">
        <v>0.23849999904632599</v>
      </c>
      <c r="U3" s="13">
        <v>0.36399999260902399</v>
      </c>
      <c r="V3" s="13">
        <v>0.34799998998642001</v>
      </c>
      <c r="W3" s="13">
        <v>0.326999992132187</v>
      </c>
      <c r="X3" s="13">
        <v>0.326999992132187</v>
      </c>
      <c r="Y3" s="12">
        <v>14.28</v>
      </c>
      <c r="Z3" s="12">
        <v>23.67</v>
      </c>
      <c r="AA3" s="12">
        <v>37.950000000000003</v>
      </c>
      <c r="AB3" s="13">
        <v>2.4483552</v>
      </c>
      <c r="AC3" s="14">
        <v>5270.9</v>
      </c>
      <c r="AD3" s="13">
        <v>2.39087836063689</v>
      </c>
      <c r="AE3" s="12">
        <v>18.208661417322698</v>
      </c>
      <c r="AF3" s="12">
        <v>5.0599999427795401</v>
      </c>
      <c r="AG3" s="12" t="s">
        <v>185</v>
      </c>
      <c r="AH3" t="s">
        <v>186</v>
      </c>
      <c r="AI3" t="s">
        <v>187</v>
      </c>
      <c r="AJ3" t="s">
        <v>188</v>
      </c>
      <c r="AK3" s="13">
        <v>0.36799999999999999</v>
      </c>
      <c r="AL3" s="13">
        <v>0.504</v>
      </c>
      <c r="AM3" s="15">
        <v>80</v>
      </c>
      <c r="AN3" s="12">
        <v>4.4000000000000004</v>
      </c>
    </row>
    <row r="4" spans="1:40" x14ac:dyDescent="0.2">
      <c r="A4">
        <v>14</v>
      </c>
      <c r="B4">
        <v>0</v>
      </c>
      <c r="C4">
        <v>1994</v>
      </c>
      <c r="D4" s="12" t="s">
        <v>184</v>
      </c>
      <c r="E4" s="13">
        <v>0.11595179434797437</v>
      </c>
      <c r="F4" s="13">
        <v>9.3277288732394215E-2</v>
      </c>
      <c r="G4" s="13">
        <v>0.75670433695746964</v>
      </c>
      <c r="H4" s="13">
        <v>0.67869624010510832</v>
      </c>
      <c r="I4" s="13">
        <v>0.33239346271705839</v>
      </c>
      <c r="J4" s="13">
        <v>0.28700704225352092</v>
      </c>
      <c r="K4" s="13">
        <v>-1.409</v>
      </c>
      <c r="L4" s="13" t="s">
        <v>185</v>
      </c>
      <c r="M4" s="13">
        <v>0.125499993562698</v>
      </c>
      <c r="N4" s="13">
        <v>0.10949999839067499</v>
      </c>
      <c r="O4" s="13">
        <v>8.8500000536441803E-2</v>
      </c>
      <c r="P4" s="13">
        <v>8.8500000536441803E-2</v>
      </c>
      <c r="Q4" s="13">
        <v>0.23849999904632599</v>
      </c>
      <c r="R4" s="13">
        <v>0.23849999904632599</v>
      </c>
      <c r="S4" s="13">
        <v>0.23849999904632599</v>
      </c>
      <c r="T4" s="13">
        <v>0.23849999904632599</v>
      </c>
      <c r="U4" s="13">
        <v>0.36399999260902399</v>
      </c>
      <c r="V4" s="13">
        <v>0.34799998998642001</v>
      </c>
      <c r="W4" s="13">
        <v>0.326999992132187</v>
      </c>
      <c r="X4" s="13">
        <v>0.326999992132187</v>
      </c>
      <c r="Y4" s="12">
        <v>14.28</v>
      </c>
      <c r="Z4" s="12">
        <v>23.67</v>
      </c>
      <c r="AA4" s="12">
        <v>37.950000000000003</v>
      </c>
      <c r="AB4" s="13">
        <v>2.4483552</v>
      </c>
      <c r="AC4" s="14">
        <v>5305.5</v>
      </c>
      <c r="AD4" s="13">
        <v>2.8221860891554087</v>
      </c>
      <c r="AE4" s="12">
        <v>20.566194837635599</v>
      </c>
      <c r="AF4" s="12">
        <v>4.4099998474121103</v>
      </c>
      <c r="AG4" s="12" t="s">
        <v>185</v>
      </c>
      <c r="AH4" t="s">
        <v>186</v>
      </c>
      <c r="AI4" t="s">
        <v>187</v>
      </c>
      <c r="AJ4" t="s">
        <v>188</v>
      </c>
      <c r="AK4" s="13">
        <v>0.38500000000000001</v>
      </c>
      <c r="AL4" s="13">
        <v>0.52100000000000002</v>
      </c>
      <c r="AM4" s="15">
        <v>80</v>
      </c>
      <c r="AN4" s="12">
        <v>4.4000000000000004</v>
      </c>
    </row>
    <row r="5" spans="1:40" x14ac:dyDescent="0.2">
      <c r="A5">
        <v>14</v>
      </c>
      <c r="B5">
        <v>0</v>
      </c>
      <c r="C5">
        <v>1995</v>
      </c>
      <c r="D5" s="12" t="s">
        <v>184</v>
      </c>
      <c r="E5" s="13">
        <v>0.11595179434797437</v>
      </c>
      <c r="F5" s="13">
        <v>9.3277288732394215E-2</v>
      </c>
      <c r="G5" s="13">
        <v>0.75670433695746964</v>
      </c>
      <c r="H5" s="13">
        <v>0.67869624010510832</v>
      </c>
      <c r="I5" s="13">
        <v>0.33239346271705839</v>
      </c>
      <c r="J5" s="13">
        <v>0.28700704225352092</v>
      </c>
      <c r="K5" s="13">
        <v>-1.409</v>
      </c>
      <c r="L5" s="13">
        <v>2.5489236317178698</v>
      </c>
      <c r="M5" s="13">
        <v>0.125499993562698</v>
      </c>
      <c r="N5" s="13">
        <v>0.10949999839067499</v>
      </c>
      <c r="O5" s="13">
        <v>8.8500000536441803E-2</v>
      </c>
      <c r="P5" s="13">
        <v>8.8500000536441803E-2</v>
      </c>
      <c r="Q5" s="13">
        <v>0.23849999904632599</v>
      </c>
      <c r="R5" s="13">
        <v>0.23849999904632599</v>
      </c>
      <c r="S5" s="13">
        <v>0.23849999904632599</v>
      </c>
      <c r="T5" s="13">
        <v>0.23849999904632599</v>
      </c>
      <c r="U5" s="13">
        <v>0.36399999260902399</v>
      </c>
      <c r="V5" s="13">
        <v>0.34799998998642001</v>
      </c>
      <c r="W5" s="13">
        <v>0.326999992132187</v>
      </c>
      <c r="X5" s="13">
        <v>0.326999992132187</v>
      </c>
      <c r="Y5" s="12">
        <v>14.28</v>
      </c>
      <c r="Z5" s="12">
        <v>23.67</v>
      </c>
      <c r="AA5" s="12">
        <v>37.950000000000003</v>
      </c>
      <c r="AB5" s="13">
        <v>2.4483552</v>
      </c>
      <c r="AC5" s="14">
        <v>5463.62</v>
      </c>
      <c r="AD5" s="13">
        <v>4.3461705190435964</v>
      </c>
      <c r="AE5" s="12">
        <v>13.4254143646407</v>
      </c>
      <c r="AF5" s="12">
        <v>3.4000000953674299</v>
      </c>
      <c r="AG5" s="12">
        <v>58.2</v>
      </c>
      <c r="AH5" t="s">
        <v>186</v>
      </c>
      <c r="AI5" t="s">
        <v>187</v>
      </c>
      <c r="AJ5" t="s">
        <v>188</v>
      </c>
      <c r="AK5" s="13">
        <v>0.38500000000000001</v>
      </c>
      <c r="AL5" s="13">
        <v>0.52100000000000002</v>
      </c>
      <c r="AM5" s="15">
        <v>80</v>
      </c>
      <c r="AN5" s="12">
        <v>4.4000000000000004</v>
      </c>
    </row>
    <row r="6" spans="1:40" x14ac:dyDescent="0.2">
      <c r="A6">
        <v>14</v>
      </c>
      <c r="B6">
        <v>0</v>
      </c>
      <c r="C6">
        <v>1996</v>
      </c>
      <c r="D6" s="12" t="s">
        <v>184</v>
      </c>
      <c r="E6" s="13">
        <v>0.11595179434797437</v>
      </c>
      <c r="F6" s="13">
        <v>9.3277288732394215E-2</v>
      </c>
      <c r="G6" s="13">
        <v>0.75670433695746964</v>
      </c>
      <c r="H6" s="13">
        <v>0.67869624010510832</v>
      </c>
      <c r="I6" s="13">
        <v>0.33239346271705839</v>
      </c>
      <c r="J6" s="13">
        <v>0.28700704225352092</v>
      </c>
      <c r="K6" s="13">
        <v>-1.409</v>
      </c>
      <c r="L6" s="13">
        <v>3.89460319341564</v>
      </c>
      <c r="M6" s="13">
        <v>0.125499993562698</v>
      </c>
      <c r="N6" s="13">
        <v>0.10949999839067499</v>
      </c>
      <c r="O6" s="13">
        <v>8.8500000536441803E-2</v>
      </c>
      <c r="P6" s="13">
        <v>8.8500000536441803E-2</v>
      </c>
      <c r="Q6" s="13">
        <v>0.23849999904632599</v>
      </c>
      <c r="R6" s="13">
        <v>0.23849999904632599</v>
      </c>
      <c r="S6" s="13">
        <v>0.23849999904632599</v>
      </c>
      <c r="T6" s="13">
        <v>0.23849999904632599</v>
      </c>
      <c r="U6" s="13">
        <v>0.36399999260902399</v>
      </c>
      <c r="V6" s="13">
        <v>0.34799998998642001</v>
      </c>
      <c r="W6" s="13">
        <v>0.326999992132187</v>
      </c>
      <c r="X6" s="13">
        <v>0.326999992132187</v>
      </c>
      <c r="Y6" s="12">
        <v>14.28</v>
      </c>
      <c r="Z6" s="12">
        <v>23.67</v>
      </c>
      <c r="AA6" s="12">
        <v>37.950000000000003</v>
      </c>
      <c r="AB6" s="13">
        <v>2.4483552</v>
      </c>
      <c r="AC6" s="14">
        <v>5360.74</v>
      </c>
      <c r="AD6" s="13">
        <v>-0.72860958228763195</v>
      </c>
      <c r="AE6" s="12">
        <v>9.7996833901607996</v>
      </c>
      <c r="AF6" s="12">
        <v>8.1499996185302699</v>
      </c>
      <c r="AG6" s="12" t="s">
        <v>185</v>
      </c>
      <c r="AH6" t="s">
        <v>186</v>
      </c>
      <c r="AI6" t="s">
        <v>187</v>
      </c>
      <c r="AJ6" t="s">
        <v>188</v>
      </c>
      <c r="AK6" s="13">
        <v>0.39100000000000001</v>
      </c>
      <c r="AL6" s="13">
        <v>0.53100000000000003</v>
      </c>
      <c r="AM6" s="15">
        <v>80</v>
      </c>
      <c r="AN6" s="12">
        <v>4.4000000000000004</v>
      </c>
    </row>
    <row r="7" spans="1:40" x14ac:dyDescent="0.2">
      <c r="A7">
        <v>14</v>
      </c>
      <c r="B7">
        <v>0</v>
      </c>
      <c r="C7">
        <v>1997</v>
      </c>
      <c r="D7" s="12" t="s">
        <v>184</v>
      </c>
      <c r="E7" s="13">
        <v>0.11595179434797437</v>
      </c>
      <c r="F7" s="13">
        <v>9.3277288732394215E-2</v>
      </c>
      <c r="G7" s="13">
        <v>0.75670433695746964</v>
      </c>
      <c r="H7" s="13">
        <v>0.67869624010510832</v>
      </c>
      <c r="I7" s="13">
        <v>0.33239346271705839</v>
      </c>
      <c r="J7" s="13">
        <v>0.28700704225352092</v>
      </c>
      <c r="K7" s="13">
        <v>-1.409</v>
      </c>
      <c r="L7" s="13">
        <v>4.2870053975172597</v>
      </c>
      <c r="M7" s="13">
        <v>0.125499993562698</v>
      </c>
      <c r="N7" s="13">
        <v>0.10949999839067499</v>
      </c>
      <c r="O7" s="13">
        <v>8.8500000536441803E-2</v>
      </c>
      <c r="P7" s="13">
        <v>8.8500000536441803E-2</v>
      </c>
      <c r="Q7" s="13">
        <v>0.23849999904632599</v>
      </c>
      <c r="R7" s="13">
        <v>0.23849999904632599</v>
      </c>
      <c r="S7" s="13">
        <v>0.23849999904632599</v>
      </c>
      <c r="T7" s="13">
        <v>0.23849999904632599</v>
      </c>
      <c r="U7" s="13">
        <v>0.36399999260902399</v>
      </c>
      <c r="V7" s="13">
        <v>0.34799998998642001</v>
      </c>
      <c r="W7" s="13">
        <v>0.326999992132187</v>
      </c>
      <c r="X7" s="13">
        <v>0.326999992132187</v>
      </c>
      <c r="Y7" s="12">
        <v>14.28</v>
      </c>
      <c r="Z7" s="12">
        <v>23.67</v>
      </c>
      <c r="AA7" s="12">
        <v>37.950000000000003</v>
      </c>
      <c r="AB7" s="13">
        <v>2.4483552</v>
      </c>
      <c r="AC7" s="14">
        <v>5399.43</v>
      </c>
      <c r="AD7" s="13">
        <v>1.9385481411065939</v>
      </c>
      <c r="AE7" s="12">
        <v>6.9495660853411696</v>
      </c>
      <c r="AF7" s="12">
        <v>5.3600001335143999</v>
      </c>
      <c r="AG7" s="12">
        <v>54.9</v>
      </c>
      <c r="AH7" t="s">
        <v>186</v>
      </c>
      <c r="AI7" t="s">
        <v>187</v>
      </c>
      <c r="AJ7" t="s">
        <v>188</v>
      </c>
      <c r="AK7" s="13">
        <v>0.38700000000000001</v>
      </c>
      <c r="AL7" s="13">
        <v>0.52900000000000003</v>
      </c>
      <c r="AM7" s="15">
        <v>80</v>
      </c>
      <c r="AN7" s="12">
        <v>4.4000000000000004</v>
      </c>
    </row>
    <row r="8" spans="1:40" x14ac:dyDescent="0.2">
      <c r="A8">
        <v>14</v>
      </c>
      <c r="B8">
        <v>1</v>
      </c>
      <c r="C8">
        <v>1998</v>
      </c>
      <c r="D8" s="12" t="s">
        <v>184</v>
      </c>
      <c r="E8" s="13">
        <v>0.12206943923515087</v>
      </c>
      <c r="F8" s="13">
        <v>0.13406808035713996</v>
      </c>
      <c r="G8" s="13">
        <v>0.77640971503819001</v>
      </c>
      <c r="H8" s="13">
        <v>0.81367351828374423</v>
      </c>
      <c r="I8" s="13">
        <v>0.33076880308879941</v>
      </c>
      <c r="J8" s="13">
        <v>0.36328124999999611</v>
      </c>
      <c r="K8" s="13">
        <v>-1.409</v>
      </c>
      <c r="L8" s="13">
        <v>5.0253192270077101</v>
      </c>
      <c r="M8" s="13">
        <v>0.51050001382827803</v>
      </c>
      <c r="N8" s="13">
        <v>0.50249999761581399</v>
      </c>
      <c r="O8" s="13">
        <v>0.49200001358985901</v>
      </c>
      <c r="P8" s="13">
        <v>0.46299999952316301</v>
      </c>
      <c r="Q8" s="13">
        <v>5.4999999701976797E-2</v>
      </c>
      <c r="R8" s="13">
        <v>5.4999999701976797E-2</v>
      </c>
      <c r="S8" s="13">
        <v>5.4999999701976797E-2</v>
      </c>
      <c r="T8" s="13">
        <v>5.4999999701976797E-2</v>
      </c>
      <c r="U8" s="13">
        <v>0.56550002098083496</v>
      </c>
      <c r="V8" s="13">
        <v>0.55750000476837203</v>
      </c>
      <c r="W8" s="13">
        <v>0.54699999094009399</v>
      </c>
      <c r="X8" s="13">
        <v>0.51800000667571999</v>
      </c>
      <c r="Y8" s="12">
        <v>51.51</v>
      </c>
      <c r="Z8" s="12">
        <v>6.86</v>
      </c>
      <c r="AA8" s="12">
        <v>58.37</v>
      </c>
      <c r="AB8" s="13">
        <v>2.2711139999999999</v>
      </c>
      <c r="AC8" s="14">
        <v>5321.92</v>
      </c>
      <c r="AD8" s="13">
        <v>-2.081866811521607</v>
      </c>
      <c r="AE8" s="12">
        <v>11.553268435583901</v>
      </c>
      <c r="AF8" s="12">
        <v>4.4200000762939498</v>
      </c>
      <c r="AG8" s="12" t="s">
        <v>185</v>
      </c>
      <c r="AH8" t="s">
        <v>186</v>
      </c>
      <c r="AI8" t="s">
        <v>187</v>
      </c>
      <c r="AJ8" t="s">
        <v>188</v>
      </c>
      <c r="AK8" s="13">
        <v>0.39300000000000002</v>
      </c>
      <c r="AL8" s="13">
        <v>0.53700000000000003</v>
      </c>
      <c r="AM8" s="15">
        <v>80</v>
      </c>
      <c r="AN8" s="12">
        <v>4.4000000000000004</v>
      </c>
    </row>
    <row r="9" spans="1:40" x14ac:dyDescent="0.2">
      <c r="A9">
        <v>14</v>
      </c>
      <c r="B9">
        <v>0</v>
      </c>
      <c r="C9">
        <v>1999</v>
      </c>
      <c r="D9" s="12" t="s">
        <v>184</v>
      </c>
      <c r="E9" s="13">
        <v>0.12206943923515087</v>
      </c>
      <c r="F9" s="13">
        <v>0.13406808035713996</v>
      </c>
      <c r="G9" s="13">
        <v>0.77640971503819001</v>
      </c>
      <c r="H9" s="13">
        <v>0.81367351828374423</v>
      </c>
      <c r="I9" s="13">
        <v>0.33076880308879941</v>
      </c>
      <c r="J9" s="13">
        <v>0.36328124999999611</v>
      </c>
      <c r="K9" s="13">
        <v>-1.31</v>
      </c>
      <c r="L9" s="13" t="s">
        <v>185</v>
      </c>
      <c r="M9" s="13">
        <v>0.51050001382827803</v>
      </c>
      <c r="N9" s="13">
        <v>0.50249999761581399</v>
      </c>
      <c r="O9" s="13">
        <v>0.49200001358985901</v>
      </c>
      <c r="P9" s="13">
        <v>0.46299999952316301</v>
      </c>
      <c r="Q9" s="13">
        <v>5.4999999701976797E-2</v>
      </c>
      <c r="R9" s="13">
        <v>5.4999999701976797E-2</v>
      </c>
      <c r="S9" s="13">
        <v>5.4999999701976797E-2</v>
      </c>
      <c r="T9" s="13">
        <v>5.4999999701976797E-2</v>
      </c>
      <c r="U9" s="13">
        <v>0.56550002098083496</v>
      </c>
      <c r="V9" s="13">
        <v>0.55750000476837203</v>
      </c>
      <c r="W9" s="13">
        <v>0.54699999094009399</v>
      </c>
      <c r="X9" s="13">
        <v>0.51800000667571999</v>
      </c>
      <c r="Y9" s="12">
        <v>51.51</v>
      </c>
      <c r="Z9" s="12">
        <v>6.86</v>
      </c>
      <c r="AA9" s="12">
        <v>58.37</v>
      </c>
      <c r="AB9" s="13">
        <v>2.2711139999999999</v>
      </c>
      <c r="AC9" s="14">
        <v>5150.41</v>
      </c>
      <c r="AD9" s="13">
        <v>-3.4178532211149104</v>
      </c>
      <c r="AE9" s="12">
        <v>6.7522658610272499</v>
      </c>
      <c r="AF9" s="12">
        <v>5.3400001525878897</v>
      </c>
      <c r="AG9" s="12">
        <v>54.6</v>
      </c>
      <c r="AH9" t="s">
        <v>186</v>
      </c>
      <c r="AI9" t="s">
        <v>187</v>
      </c>
      <c r="AJ9" t="s">
        <v>188</v>
      </c>
      <c r="AK9" s="13">
        <v>0.39400000000000002</v>
      </c>
      <c r="AL9" s="13">
        <v>0.54200000000000004</v>
      </c>
      <c r="AM9" s="15">
        <v>80</v>
      </c>
      <c r="AN9" s="12">
        <v>4.4000000000000004</v>
      </c>
    </row>
    <row r="10" spans="1:40" x14ac:dyDescent="0.2">
      <c r="A10">
        <v>14</v>
      </c>
      <c r="B10">
        <v>0</v>
      </c>
      <c r="C10">
        <v>2000</v>
      </c>
      <c r="D10" s="12" t="s">
        <v>184</v>
      </c>
      <c r="E10" s="13">
        <v>0.12206943923515087</v>
      </c>
      <c r="F10" s="13">
        <v>0.13406808035713996</v>
      </c>
      <c r="G10" s="13">
        <v>0.77640971503819001</v>
      </c>
      <c r="H10" s="13">
        <v>0.81367351828374423</v>
      </c>
      <c r="I10" s="13">
        <v>0.33076880308879941</v>
      </c>
      <c r="J10" s="13">
        <v>0.36328124999999611</v>
      </c>
      <c r="K10" s="13">
        <v>-1.4350000000000001</v>
      </c>
      <c r="L10" s="13">
        <v>4.16662503458394</v>
      </c>
      <c r="M10" s="13">
        <v>0.51050001382827803</v>
      </c>
      <c r="N10" s="13">
        <v>0.50249999761581399</v>
      </c>
      <c r="O10" s="13">
        <v>0.49200001358985901</v>
      </c>
      <c r="P10" s="13">
        <v>0.46299999952316301</v>
      </c>
      <c r="Q10" s="13">
        <v>5.4999999701976797E-2</v>
      </c>
      <c r="R10" s="13">
        <v>5.4999999701976797E-2</v>
      </c>
      <c r="S10" s="13">
        <v>5.4999999701976797E-2</v>
      </c>
      <c r="T10" s="13">
        <v>5.4999999701976797E-2</v>
      </c>
      <c r="U10" s="13">
        <v>0.56550002098083496</v>
      </c>
      <c r="V10" s="13">
        <v>0.55750000476837203</v>
      </c>
      <c r="W10" s="13">
        <v>0.54699999094009399</v>
      </c>
      <c r="X10" s="13">
        <v>0.51800000667571999</v>
      </c>
      <c r="Y10" s="12">
        <v>51.51</v>
      </c>
      <c r="Z10" s="12">
        <v>6.86</v>
      </c>
      <c r="AA10" s="12">
        <v>58.37</v>
      </c>
      <c r="AB10" s="13">
        <v>2.2711139999999999</v>
      </c>
      <c r="AC10" s="14">
        <v>4896.43</v>
      </c>
      <c r="AD10" s="13">
        <v>-4.2749775630752538</v>
      </c>
      <c r="AE10" s="12">
        <v>8.9821597675002192</v>
      </c>
      <c r="AF10" s="12">
        <v>7.6100001335143999</v>
      </c>
      <c r="AG10" s="12" t="s">
        <v>185</v>
      </c>
      <c r="AH10" t="s">
        <v>186</v>
      </c>
      <c r="AI10" t="s">
        <v>187</v>
      </c>
      <c r="AJ10" t="s">
        <v>188</v>
      </c>
      <c r="AK10" s="13">
        <v>0.40200000000000002</v>
      </c>
      <c r="AL10" s="13">
        <v>0.54500000000000004</v>
      </c>
      <c r="AM10" s="15">
        <v>80</v>
      </c>
      <c r="AN10" s="12">
        <v>4.4000000000000004</v>
      </c>
    </row>
    <row r="11" spans="1:40" x14ac:dyDescent="0.2">
      <c r="A11">
        <v>14</v>
      </c>
      <c r="B11">
        <v>0</v>
      </c>
      <c r="C11">
        <v>2001</v>
      </c>
      <c r="D11" s="12" t="s">
        <v>184</v>
      </c>
      <c r="E11" s="13">
        <v>0.12206943923515087</v>
      </c>
      <c r="F11" s="13">
        <v>0.13406808035713996</v>
      </c>
      <c r="G11" s="13">
        <v>0.77640971503819001</v>
      </c>
      <c r="H11" s="13">
        <v>0.81367351828374423</v>
      </c>
      <c r="I11" s="13">
        <v>0.33076880308879941</v>
      </c>
      <c r="J11" s="13">
        <v>0.36328124999999611</v>
      </c>
      <c r="K11" s="13">
        <v>-1.4350000000000001</v>
      </c>
      <c r="L11" s="13">
        <v>5.2732786293740599</v>
      </c>
      <c r="M11" s="13">
        <v>0.51050001382827803</v>
      </c>
      <c r="N11" s="13">
        <v>0.50249999761581399</v>
      </c>
      <c r="O11" s="13">
        <v>0.49200001358985901</v>
      </c>
      <c r="P11" s="13">
        <v>0.46299999952316301</v>
      </c>
      <c r="Q11" s="13">
        <v>5.4999999701976797E-2</v>
      </c>
      <c r="R11" s="13">
        <v>5.4999999701976797E-2</v>
      </c>
      <c r="S11" s="13">
        <v>5.4999999701976797E-2</v>
      </c>
      <c r="T11" s="13">
        <v>5.4999999701976797E-2</v>
      </c>
      <c r="U11" s="13">
        <v>0.56550002098083496</v>
      </c>
      <c r="V11" s="13">
        <v>0.55750000476837203</v>
      </c>
      <c r="W11" s="13">
        <v>0.54699999094009399</v>
      </c>
      <c r="X11" s="13">
        <v>0.51800000667571999</v>
      </c>
      <c r="Y11" s="12">
        <v>51.51</v>
      </c>
      <c r="Z11" s="12">
        <v>6.86</v>
      </c>
      <c r="AA11" s="12">
        <v>58.37</v>
      </c>
      <c r="AB11" s="13">
        <v>2.2711139999999999</v>
      </c>
      <c r="AC11" s="14">
        <v>4918.05</v>
      </c>
      <c r="AD11" s="13">
        <v>-2.7566169794212669</v>
      </c>
      <c r="AE11" s="12">
        <v>7.2680602858482102</v>
      </c>
      <c r="AF11" s="12">
        <v>6.21000003814697</v>
      </c>
      <c r="AG11" s="12">
        <v>54.6</v>
      </c>
      <c r="AH11" t="s">
        <v>186</v>
      </c>
      <c r="AI11" t="s">
        <v>187</v>
      </c>
      <c r="AJ11" t="s">
        <v>188</v>
      </c>
      <c r="AK11" s="13">
        <v>0.40200000000000002</v>
      </c>
      <c r="AL11" s="13">
        <v>0.54500000000000004</v>
      </c>
      <c r="AM11" s="15">
        <v>80</v>
      </c>
      <c r="AN11" s="12">
        <v>4.4000000000000004</v>
      </c>
    </row>
    <row r="12" spans="1:40" x14ac:dyDescent="0.2">
      <c r="A12">
        <v>14</v>
      </c>
      <c r="B12">
        <v>0</v>
      </c>
      <c r="C12">
        <v>2002</v>
      </c>
      <c r="D12" s="12" t="s">
        <v>184</v>
      </c>
      <c r="E12" s="13">
        <v>0.12206943923515087</v>
      </c>
      <c r="F12" s="13">
        <v>0.13406808035713996</v>
      </c>
      <c r="G12" s="13">
        <v>0.77640971503819001</v>
      </c>
      <c r="H12" s="13">
        <v>0.81367351828374423</v>
      </c>
      <c r="I12" s="13">
        <v>0.33076880308879941</v>
      </c>
      <c r="J12" s="13">
        <v>0.36328124999999611</v>
      </c>
      <c r="K12" s="13">
        <v>-1.4350000000000001</v>
      </c>
      <c r="L12" s="13">
        <v>5.1779115749084799</v>
      </c>
      <c r="M12" s="13">
        <v>0.51050001382827803</v>
      </c>
      <c r="N12" s="13">
        <v>0.50249999761581399</v>
      </c>
      <c r="O12" s="13">
        <v>0.49200001358985901</v>
      </c>
      <c r="P12" s="13">
        <v>0.46299999952316301</v>
      </c>
      <c r="Q12" s="13">
        <v>5.4999999701976797E-2</v>
      </c>
      <c r="R12" s="13">
        <v>5.4999999701976797E-2</v>
      </c>
      <c r="S12" s="13">
        <v>5.4999999701976797E-2</v>
      </c>
      <c r="T12" s="13">
        <v>5.4999999701976797E-2</v>
      </c>
      <c r="U12" s="13">
        <v>0.56550002098083496</v>
      </c>
      <c r="V12" s="13">
        <v>0.55750000476837203</v>
      </c>
      <c r="W12" s="13">
        <v>0.54699999094009399</v>
      </c>
      <c r="X12" s="13">
        <v>0.51800000667571999</v>
      </c>
      <c r="Y12" s="12">
        <v>51.51</v>
      </c>
      <c r="Z12" s="12">
        <v>6.86</v>
      </c>
      <c r="AA12" s="12">
        <v>58.37</v>
      </c>
      <c r="AB12" s="13">
        <v>2.2711139999999999</v>
      </c>
      <c r="AC12" s="14">
        <v>5571.43</v>
      </c>
      <c r="AD12" s="13">
        <v>-1.8922748492494321</v>
      </c>
      <c r="AE12" s="12">
        <v>10.510242085661201</v>
      </c>
      <c r="AF12" s="12">
        <v>9.3900003433227504</v>
      </c>
      <c r="AG12" s="12">
        <v>57.3</v>
      </c>
      <c r="AH12" t="s">
        <v>186</v>
      </c>
      <c r="AI12" t="s">
        <v>187</v>
      </c>
      <c r="AJ12" t="s">
        <v>188</v>
      </c>
      <c r="AK12" s="13">
        <v>0.40200000000000002</v>
      </c>
      <c r="AL12" s="13">
        <v>0.54500000000000004</v>
      </c>
      <c r="AM12" s="15">
        <v>80</v>
      </c>
      <c r="AN12" s="12">
        <v>4.4000000000000004</v>
      </c>
    </row>
    <row r="13" spans="1:40" x14ac:dyDescent="0.2">
      <c r="A13">
        <v>14</v>
      </c>
      <c r="B13">
        <v>1</v>
      </c>
      <c r="C13">
        <v>2003</v>
      </c>
      <c r="D13" s="12" t="s">
        <v>184</v>
      </c>
      <c r="E13" s="13">
        <v>0.13508089514381533</v>
      </c>
      <c r="F13" s="13">
        <v>0.28213511574889644</v>
      </c>
      <c r="G13" s="13">
        <v>0.8167411761741582</v>
      </c>
      <c r="H13" s="13">
        <v>1.1803642788812054</v>
      </c>
      <c r="I13" s="13">
        <v>0.25879789178213031</v>
      </c>
      <c r="J13" s="13">
        <v>0.33077397127329106</v>
      </c>
      <c r="K13" s="13">
        <v>-1.4350000000000001</v>
      </c>
      <c r="L13" s="13">
        <v>4.6622875253731104</v>
      </c>
      <c r="M13" s="13">
        <v>0.51849997043609597</v>
      </c>
      <c r="N13" s="13">
        <v>0.49900001287460299</v>
      </c>
      <c r="O13" s="13">
        <v>0.46899998188018799</v>
      </c>
      <c r="P13" s="13">
        <v>0.46899998188018799</v>
      </c>
      <c r="Q13" s="13">
        <v>0.12049999833107</v>
      </c>
      <c r="R13" s="13">
        <v>9.5499999821186093E-2</v>
      </c>
      <c r="S13" s="13">
        <v>9.5499999821186093E-2</v>
      </c>
      <c r="T13" s="13">
        <v>9.5499999821186093E-2</v>
      </c>
      <c r="U13" s="13">
        <v>0.63899993896484397</v>
      </c>
      <c r="V13" s="13">
        <v>0.59450000524520896</v>
      </c>
      <c r="W13" s="13">
        <v>0.56449997425079401</v>
      </c>
      <c r="X13" s="13">
        <v>0.56449997425079401</v>
      </c>
      <c r="Y13" s="12">
        <v>53.17</v>
      </c>
      <c r="Z13" s="12">
        <v>8.52</v>
      </c>
      <c r="AA13" s="12">
        <v>61.69</v>
      </c>
      <c r="AB13" s="13">
        <v>3.1777557999999999</v>
      </c>
      <c r="AC13" s="14">
        <v>5726.99</v>
      </c>
      <c r="AD13" s="13">
        <v>2.4498742207362625</v>
      </c>
      <c r="AE13" s="12">
        <v>14.2367970499143</v>
      </c>
      <c r="AF13" s="12">
        <v>6.8099999427795401</v>
      </c>
      <c r="AG13" s="12">
        <v>54.9</v>
      </c>
      <c r="AH13" t="s">
        <v>186</v>
      </c>
      <c r="AI13" t="s">
        <v>187</v>
      </c>
      <c r="AJ13" t="s">
        <v>188</v>
      </c>
      <c r="AK13" s="13">
        <v>0.41599999999999998</v>
      </c>
      <c r="AL13" s="13">
        <v>0.56699999999999995</v>
      </c>
      <c r="AM13" s="15">
        <v>80</v>
      </c>
      <c r="AN13" s="12">
        <v>4.4000000000000004</v>
      </c>
    </row>
    <row r="14" spans="1:40" x14ac:dyDescent="0.2">
      <c r="A14">
        <v>14</v>
      </c>
      <c r="B14">
        <v>0</v>
      </c>
      <c r="C14">
        <v>2004</v>
      </c>
      <c r="D14" s="12" t="s">
        <v>184</v>
      </c>
      <c r="E14" s="13">
        <v>0.13508089514381533</v>
      </c>
      <c r="F14" s="13">
        <v>0.28213511574889644</v>
      </c>
      <c r="G14" s="13">
        <v>0.8167411761741582</v>
      </c>
      <c r="H14" s="13">
        <v>1.1803642788812054</v>
      </c>
      <c r="I14" s="13">
        <v>0.25879789178213031</v>
      </c>
      <c r="J14" s="13">
        <v>0.33077397127329106</v>
      </c>
      <c r="K14" s="13">
        <v>-1.4350000000000001</v>
      </c>
      <c r="L14" s="13">
        <v>4.6576921737639703</v>
      </c>
      <c r="M14" s="13">
        <v>0.51849997043609597</v>
      </c>
      <c r="N14" s="13">
        <v>0.49900001287460299</v>
      </c>
      <c r="O14" s="13">
        <v>0.46899998188018799</v>
      </c>
      <c r="P14" s="13">
        <v>0.46899998188018799</v>
      </c>
      <c r="Q14" s="13">
        <v>0.12049999833107</v>
      </c>
      <c r="R14" s="13">
        <v>9.5499999821186093E-2</v>
      </c>
      <c r="S14" s="13">
        <v>9.5499999821186093E-2</v>
      </c>
      <c r="T14" s="13">
        <v>9.5499999821186093E-2</v>
      </c>
      <c r="U14" s="13">
        <v>0.63899993896484397</v>
      </c>
      <c r="V14" s="13">
        <v>0.59450000524520896</v>
      </c>
      <c r="W14" s="13">
        <v>0.56449997425079401</v>
      </c>
      <c r="X14" s="13">
        <v>0.56449997425079401</v>
      </c>
      <c r="Y14" s="12">
        <v>53.17</v>
      </c>
      <c r="Z14" s="12">
        <v>8.52</v>
      </c>
      <c r="AA14" s="12">
        <v>61.69</v>
      </c>
      <c r="AB14" s="13">
        <v>3.1777557999999999</v>
      </c>
      <c r="AC14" s="14">
        <v>5876.66</v>
      </c>
      <c r="AD14" s="13">
        <v>2.2857790180764539</v>
      </c>
      <c r="AE14" s="12">
        <v>4.3232649296749104</v>
      </c>
      <c r="AF14" s="12">
        <v>6.5100002288818404</v>
      </c>
      <c r="AG14" s="12">
        <v>52.3</v>
      </c>
      <c r="AH14" t="s">
        <v>186</v>
      </c>
      <c r="AI14" t="s">
        <v>187</v>
      </c>
      <c r="AJ14" t="s">
        <v>188</v>
      </c>
      <c r="AK14" s="13">
        <v>0.438</v>
      </c>
      <c r="AL14" s="13">
        <v>0.59899999999999998</v>
      </c>
      <c r="AM14" s="15">
        <v>80</v>
      </c>
      <c r="AN14" s="12">
        <v>4.4000000000000004</v>
      </c>
    </row>
    <row r="15" spans="1:40" x14ac:dyDescent="0.2">
      <c r="A15">
        <v>14</v>
      </c>
      <c r="B15">
        <v>0</v>
      </c>
      <c r="C15">
        <v>2005</v>
      </c>
      <c r="D15" s="12" t="s">
        <v>184</v>
      </c>
      <c r="E15" s="13">
        <v>0.13508089514381533</v>
      </c>
      <c r="F15" s="13">
        <v>0.28213511574889644</v>
      </c>
      <c r="G15" s="13">
        <v>0.8167411761741582</v>
      </c>
      <c r="H15" s="13">
        <v>1.1803642788812054</v>
      </c>
      <c r="I15" s="13">
        <v>0.25879789178213031</v>
      </c>
      <c r="J15" s="13">
        <v>0.33077397127329106</v>
      </c>
      <c r="K15" s="13">
        <v>-1.4350000000000001</v>
      </c>
      <c r="L15" s="13">
        <v>4.7371653947413197</v>
      </c>
      <c r="M15" s="13">
        <v>0.51849997043609597</v>
      </c>
      <c r="N15" s="13">
        <v>0.49900001287460299</v>
      </c>
      <c r="O15" s="13">
        <v>0.46899998188018799</v>
      </c>
      <c r="P15" s="13">
        <v>0.46899998188018799</v>
      </c>
      <c r="Q15" s="13">
        <v>0.12049999833107</v>
      </c>
      <c r="R15" s="13">
        <v>9.5499999821186093E-2</v>
      </c>
      <c r="S15" s="13">
        <v>9.5499999821186093E-2</v>
      </c>
      <c r="T15" s="13">
        <v>9.5499999821186093E-2</v>
      </c>
      <c r="U15" s="13">
        <v>0.63899993896484397</v>
      </c>
      <c r="V15" s="13">
        <v>0.59450000524520896</v>
      </c>
      <c r="W15" s="13">
        <v>0.56449997425079401</v>
      </c>
      <c r="X15" s="13">
        <v>0.56449997425079401</v>
      </c>
      <c r="Y15" s="12">
        <v>53.17</v>
      </c>
      <c r="Z15" s="12">
        <v>8.52</v>
      </c>
      <c r="AA15" s="12">
        <v>61.69</v>
      </c>
      <c r="AB15" s="13">
        <v>3.1777557999999999</v>
      </c>
      <c r="AC15" s="14">
        <v>5922.79</v>
      </c>
      <c r="AD15" s="13">
        <v>0.49301604824336209</v>
      </c>
      <c r="AE15" s="12">
        <v>6.8073820311637103</v>
      </c>
      <c r="AF15" s="12">
        <v>4.8200001716613796</v>
      </c>
      <c r="AG15" s="12">
        <v>51.4</v>
      </c>
      <c r="AH15" t="s">
        <v>186</v>
      </c>
      <c r="AI15" t="s">
        <v>187</v>
      </c>
      <c r="AJ15" t="s">
        <v>188</v>
      </c>
      <c r="AK15" s="13">
        <v>0.438</v>
      </c>
      <c r="AL15" s="13">
        <v>0.59899999999999998</v>
      </c>
      <c r="AM15" s="15">
        <v>80</v>
      </c>
      <c r="AN15" s="12">
        <v>4.4000000000000004</v>
      </c>
    </row>
    <row r="16" spans="1:40" x14ac:dyDescent="0.2">
      <c r="A16">
        <v>14</v>
      </c>
      <c r="B16">
        <v>0</v>
      </c>
      <c r="C16">
        <v>2006</v>
      </c>
      <c r="D16" s="12" t="s">
        <v>184</v>
      </c>
      <c r="E16" s="13">
        <v>0.13508089514381533</v>
      </c>
      <c r="F16" s="13">
        <v>0.28213511574889644</v>
      </c>
      <c r="G16" s="13">
        <v>0.8167411761741582</v>
      </c>
      <c r="H16" s="13">
        <v>1.1803642788812054</v>
      </c>
      <c r="I16" s="13">
        <v>0.25879789178213031</v>
      </c>
      <c r="J16" s="13">
        <v>0.33077397127329106</v>
      </c>
      <c r="K16" s="13">
        <v>-1.4350000000000001</v>
      </c>
      <c r="L16" s="13">
        <v>4.32701805948646</v>
      </c>
      <c r="M16" s="13">
        <v>0.51849997043609597</v>
      </c>
      <c r="N16" s="13">
        <v>0.49900001287460299</v>
      </c>
      <c r="O16" s="13">
        <v>0.46899998188018799</v>
      </c>
      <c r="P16" s="13">
        <v>0.46899998188018799</v>
      </c>
      <c r="Q16" s="13">
        <v>0.12049999833107</v>
      </c>
      <c r="R16" s="13">
        <v>9.5499999821186093E-2</v>
      </c>
      <c r="S16" s="13">
        <v>9.5499999821186093E-2</v>
      </c>
      <c r="T16" s="13">
        <v>9.5499999821186093E-2</v>
      </c>
      <c r="U16" s="13">
        <v>0.63899993896484397</v>
      </c>
      <c r="V16" s="13">
        <v>0.59450000524520896</v>
      </c>
      <c r="W16" s="13">
        <v>0.56449997425079401</v>
      </c>
      <c r="X16" s="13">
        <v>0.56449997425079401</v>
      </c>
      <c r="Y16" s="12">
        <v>53.17</v>
      </c>
      <c r="Z16" s="12">
        <v>8.52</v>
      </c>
      <c r="AA16" s="12">
        <v>61.69</v>
      </c>
      <c r="AB16" s="13">
        <v>3.1777557999999999</v>
      </c>
      <c r="AC16" s="14">
        <v>6128.64</v>
      </c>
      <c r="AD16" s="13">
        <v>3.227657269249363</v>
      </c>
      <c r="AE16" s="12">
        <v>9.5893494112923001</v>
      </c>
      <c r="AF16" s="12">
        <v>5.2800002098083496</v>
      </c>
      <c r="AG16" s="12">
        <v>53</v>
      </c>
      <c r="AH16" t="s">
        <v>186</v>
      </c>
      <c r="AI16" t="s">
        <v>187</v>
      </c>
      <c r="AJ16" t="s">
        <v>188</v>
      </c>
      <c r="AK16" s="13">
        <v>0.44</v>
      </c>
      <c r="AL16" s="13">
        <v>0.59899999999999998</v>
      </c>
      <c r="AM16" s="15">
        <v>80</v>
      </c>
      <c r="AN16" s="12">
        <v>4.4000000000000004</v>
      </c>
    </row>
    <row r="17" spans="1:40" x14ac:dyDescent="0.2">
      <c r="A17">
        <v>14</v>
      </c>
      <c r="B17">
        <v>0</v>
      </c>
      <c r="C17">
        <v>2007</v>
      </c>
      <c r="D17" s="12" t="s">
        <v>184</v>
      </c>
      <c r="E17" s="13">
        <v>0.13508089514381533</v>
      </c>
      <c r="F17" s="13">
        <v>0.28213511574889644</v>
      </c>
      <c r="G17" s="13">
        <v>0.8167411761741582</v>
      </c>
      <c r="H17" s="13">
        <v>1.1803642788812054</v>
      </c>
      <c r="I17" s="13">
        <v>0.25879789178213031</v>
      </c>
      <c r="J17" s="13">
        <v>0.33077397127329106</v>
      </c>
      <c r="K17" s="13">
        <v>-1.4350000000000001</v>
      </c>
      <c r="L17" s="13">
        <v>3.39856902888297</v>
      </c>
      <c r="M17" s="13">
        <v>0.51849997043609597</v>
      </c>
      <c r="N17" s="13">
        <v>0.49900001287460299</v>
      </c>
      <c r="O17" s="13">
        <v>0.46899998188018799</v>
      </c>
      <c r="P17" s="13">
        <v>0.46899998188018799</v>
      </c>
      <c r="Q17" s="13">
        <v>0.12049999833107</v>
      </c>
      <c r="R17" s="13">
        <v>9.5499999821186093E-2</v>
      </c>
      <c r="S17" s="13">
        <v>9.5499999821186093E-2</v>
      </c>
      <c r="T17" s="13">
        <v>9.5499999821186093E-2</v>
      </c>
      <c r="U17" s="13">
        <v>0.63899993896484397</v>
      </c>
      <c r="V17" s="13">
        <v>0.59450000524520896</v>
      </c>
      <c r="W17" s="13">
        <v>0.56449997425079401</v>
      </c>
      <c r="X17" s="13">
        <v>0.56449997425079401</v>
      </c>
      <c r="Y17" s="12">
        <v>53.17</v>
      </c>
      <c r="Z17" s="12">
        <v>8.52</v>
      </c>
      <c r="AA17" s="12">
        <v>61.69</v>
      </c>
      <c r="AB17" s="13">
        <v>3.1777557999999999</v>
      </c>
      <c r="AC17" s="14">
        <v>6383.49</v>
      </c>
      <c r="AD17" s="13">
        <v>3.9239269165723982</v>
      </c>
      <c r="AE17" s="12">
        <v>8.1304741769857891</v>
      </c>
      <c r="AF17" s="12">
        <v>4.71000003814697</v>
      </c>
      <c r="AG17" s="12">
        <v>53</v>
      </c>
      <c r="AH17" t="s">
        <v>186</v>
      </c>
      <c r="AI17" t="s">
        <v>187</v>
      </c>
      <c r="AJ17" t="s">
        <v>188</v>
      </c>
      <c r="AK17" s="13">
        <v>0.45300000000000001</v>
      </c>
      <c r="AL17" s="13">
        <v>0.59899999999999998</v>
      </c>
      <c r="AM17" s="15">
        <v>80</v>
      </c>
      <c r="AN17" s="12">
        <v>4.4000000000000004</v>
      </c>
    </row>
    <row r="18" spans="1:40" x14ac:dyDescent="0.2">
      <c r="A18">
        <v>14</v>
      </c>
      <c r="B18">
        <v>1</v>
      </c>
      <c r="C18">
        <v>2008</v>
      </c>
      <c r="D18" s="12" t="s">
        <v>184</v>
      </c>
      <c r="E18" s="13">
        <v>0.37388507927928538</v>
      </c>
      <c r="F18" s="13">
        <v>0.39265709688218664</v>
      </c>
      <c r="G18" s="13">
        <v>1.3588031757819046</v>
      </c>
      <c r="H18" s="13">
        <v>1.3924968193898319</v>
      </c>
      <c r="I18" s="13">
        <v>0.42311109761904542</v>
      </c>
      <c r="J18" s="13">
        <v>0.45578352095554886</v>
      </c>
      <c r="K18" s="13">
        <v>-1.4350000000000001</v>
      </c>
      <c r="L18" s="13">
        <v>3.9221548428269801</v>
      </c>
      <c r="M18" s="13">
        <v>0.172499999403954</v>
      </c>
      <c r="N18" s="13">
        <v>0.12399999797344199</v>
      </c>
      <c r="O18" s="13">
        <v>0.105499997735024</v>
      </c>
      <c r="P18" s="13">
        <v>7.6499998569488498E-2</v>
      </c>
      <c r="Q18" s="13">
        <v>7.8000001609325395E-2</v>
      </c>
      <c r="R18" s="13">
        <v>4.4500000774860403E-2</v>
      </c>
      <c r="S18" s="13">
        <v>4.4500000774860403E-2</v>
      </c>
      <c r="T18" s="13">
        <v>4.4500000774860403E-2</v>
      </c>
      <c r="U18" s="13">
        <v>0.25049999356269798</v>
      </c>
      <c r="V18" s="13">
        <v>0.168500006198883</v>
      </c>
      <c r="W18" s="13">
        <v>0.15000000596046401</v>
      </c>
      <c r="X18" s="13">
        <v>0.120999999344349</v>
      </c>
      <c r="Y18" s="12">
        <v>51.41</v>
      </c>
      <c r="Z18" s="12">
        <v>3.61</v>
      </c>
      <c r="AA18" s="12">
        <v>55.02</v>
      </c>
      <c r="AB18" s="13">
        <v>3.2258062000000001</v>
      </c>
      <c r="AC18" s="14">
        <v>6713.03</v>
      </c>
      <c r="AD18" s="13">
        <v>4.9097794059889566</v>
      </c>
      <c r="AE18" s="12">
        <v>10.1547846489023</v>
      </c>
      <c r="AF18" s="12">
        <v>4.4200000762939498</v>
      </c>
      <c r="AG18" s="12">
        <v>50.7</v>
      </c>
      <c r="AH18" t="s">
        <v>186</v>
      </c>
      <c r="AI18" t="s">
        <v>187</v>
      </c>
      <c r="AJ18" t="s">
        <v>188</v>
      </c>
      <c r="AK18" s="13">
        <v>0.48499999999999999</v>
      </c>
      <c r="AL18" s="13">
        <v>0.60099999999999998</v>
      </c>
      <c r="AM18" s="15">
        <v>80</v>
      </c>
      <c r="AN18" s="12">
        <v>4.4000000000000004</v>
      </c>
    </row>
    <row r="19" spans="1:40" x14ac:dyDescent="0.2">
      <c r="A19">
        <v>14</v>
      </c>
      <c r="B19">
        <v>0</v>
      </c>
      <c r="C19">
        <v>2009</v>
      </c>
      <c r="D19" s="12" t="s">
        <v>184</v>
      </c>
      <c r="E19" s="13">
        <v>0.37388507927928538</v>
      </c>
      <c r="F19" s="13">
        <v>0.39265709688218664</v>
      </c>
      <c r="G19" s="13">
        <v>1.3588031757819046</v>
      </c>
      <c r="H19" s="13">
        <v>1.3924968193898319</v>
      </c>
      <c r="I19" s="13">
        <v>0.42311109761904542</v>
      </c>
      <c r="J19" s="13">
        <v>0.45578352095554886</v>
      </c>
      <c r="K19" s="13">
        <v>-1.51</v>
      </c>
      <c r="L19" s="13">
        <v>3.6609810620720702</v>
      </c>
      <c r="M19" s="13">
        <v>0.172499999403954</v>
      </c>
      <c r="N19" s="13">
        <v>0.12399999797344199</v>
      </c>
      <c r="O19" s="13">
        <v>0.105499997735024</v>
      </c>
      <c r="P19" s="13">
        <v>7.6499998569488498E-2</v>
      </c>
      <c r="Q19" s="13">
        <v>7.8000001609325395E-2</v>
      </c>
      <c r="R19" s="13">
        <v>4.4500000774860403E-2</v>
      </c>
      <c r="S19" s="13">
        <v>4.4500000774860403E-2</v>
      </c>
      <c r="T19" s="13">
        <v>4.4500000774860403E-2</v>
      </c>
      <c r="U19" s="13">
        <v>0.25049999356269798</v>
      </c>
      <c r="V19" s="13">
        <v>0.168500006198883</v>
      </c>
      <c r="W19" s="13">
        <v>0.15000000596046401</v>
      </c>
      <c r="X19" s="13">
        <v>0.120999999344349</v>
      </c>
      <c r="Y19" s="12">
        <v>51.41</v>
      </c>
      <c r="Z19" s="12">
        <v>3.61</v>
      </c>
      <c r="AA19" s="12">
        <v>55.02</v>
      </c>
      <c r="AB19" s="13">
        <v>3.2258062000000001</v>
      </c>
      <c r="AC19" s="14">
        <v>6376.94</v>
      </c>
      <c r="AD19" s="13">
        <v>-1.5957893137386066</v>
      </c>
      <c r="AE19" s="12">
        <v>2.5919467343056</v>
      </c>
      <c r="AF19" s="12">
        <v>5.46000003814697</v>
      </c>
      <c r="AG19" s="12">
        <v>49.1</v>
      </c>
      <c r="AH19" t="s">
        <v>186</v>
      </c>
      <c r="AI19" t="s">
        <v>187</v>
      </c>
      <c r="AJ19" t="s">
        <v>188</v>
      </c>
      <c r="AK19" s="13">
        <v>0.51600000000000001</v>
      </c>
      <c r="AL19" s="13">
        <v>0.64300000000000002</v>
      </c>
      <c r="AM19" s="15">
        <v>80</v>
      </c>
      <c r="AN19" s="12">
        <v>4.4000000000000004</v>
      </c>
    </row>
    <row r="20" spans="1:40" x14ac:dyDescent="0.2">
      <c r="A20">
        <v>14</v>
      </c>
      <c r="B20">
        <v>0</v>
      </c>
      <c r="C20">
        <v>2010</v>
      </c>
      <c r="D20" s="12" t="s">
        <v>184</v>
      </c>
      <c r="E20" s="13">
        <v>0.37388507927928538</v>
      </c>
      <c r="F20" s="13">
        <v>0.39265709688218664</v>
      </c>
      <c r="G20" s="13">
        <v>1.3588031757819046</v>
      </c>
      <c r="H20" s="13">
        <v>1.3924968193898319</v>
      </c>
      <c r="I20" s="13">
        <v>0.42311109761904542</v>
      </c>
      <c r="J20" s="13">
        <v>0.45578352095554886</v>
      </c>
      <c r="K20" s="13">
        <v>-1.51</v>
      </c>
      <c r="L20" s="13">
        <v>3.61338643955522</v>
      </c>
      <c r="M20" s="13">
        <v>0.172499999403954</v>
      </c>
      <c r="N20" s="13">
        <v>0.12399999797344199</v>
      </c>
      <c r="O20" s="13">
        <v>0.105499997735024</v>
      </c>
      <c r="P20" s="13">
        <v>7.6499998569488498E-2</v>
      </c>
      <c r="Q20" s="13">
        <v>7.8000001609325395E-2</v>
      </c>
      <c r="R20" s="13">
        <v>4.4500000774860403E-2</v>
      </c>
      <c r="S20" s="13">
        <v>4.4500000774860403E-2</v>
      </c>
      <c r="T20" s="13">
        <v>4.4500000774860403E-2</v>
      </c>
      <c r="U20" s="13">
        <v>0.25049999356269798</v>
      </c>
      <c r="V20" s="13">
        <v>0.168500006198883</v>
      </c>
      <c r="W20" s="13">
        <v>0.15000000596046401</v>
      </c>
      <c r="X20" s="13">
        <v>0.120999999344349</v>
      </c>
      <c r="Y20" s="12">
        <v>51.41</v>
      </c>
      <c r="Z20" s="12">
        <v>3.61</v>
      </c>
      <c r="AA20" s="12">
        <v>55.02</v>
      </c>
      <c r="AB20" s="13">
        <v>3.2258062000000001</v>
      </c>
      <c r="AC20" s="14">
        <v>7139.03</v>
      </c>
      <c r="AD20" s="13">
        <v>9.6486367535155324</v>
      </c>
      <c r="AE20" s="12">
        <v>4.6511627906977004</v>
      </c>
      <c r="AF20" s="12">
        <v>4.5700001716613796</v>
      </c>
      <c r="AG20" s="12">
        <v>51</v>
      </c>
      <c r="AH20" t="s">
        <v>186</v>
      </c>
      <c r="AI20" t="s">
        <v>187</v>
      </c>
      <c r="AJ20" t="s">
        <v>188</v>
      </c>
      <c r="AK20" s="13">
        <v>0.51700000000000002</v>
      </c>
      <c r="AL20" s="13">
        <v>0.64600000000000002</v>
      </c>
      <c r="AM20" s="15">
        <v>80</v>
      </c>
      <c r="AN20" s="12">
        <v>4.4000000000000004</v>
      </c>
    </row>
    <row r="21" spans="1:40" x14ac:dyDescent="0.2">
      <c r="A21">
        <v>14</v>
      </c>
      <c r="B21">
        <v>0</v>
      </c>
      <c r="C21">
        <v>2011</v>
      </c>
      <c r="D21" s="12" t="s">
        <v>184</v>
      </c>
      <c r="E21" s="13">
        <v>0.37388507927928538</v>
      </c>
      <c r="F21" s="13">
        <v>0.39265709688218664</v>
      </c>
      <c r="G21" s="13">
        <v>1.3588031757819046</v>
      </c>
      <c r="H21" s="13">
        <v>1.3924968193898319</v>
      </c>
      <c r="I21" s="13">
        <v>0.42311109761904542</v>
      </c>
      <c r="J21" s="13">
        <v>0.45578352095554886</v>
      </c>
      <c r="K21" s="13">
        <v>-1.51</v>
      </c>
      <c r="L21" s="13">
        <v>3.6892085703115098</v>
      </c>
      <c r="M21" s="13">
        <v>0.172499999403954</v>
      </c>
      <c r="N21" s="13">
        <v>0.12399999797344199</v>
      </c>
      <c r="O21" s="13">
        <v>0.105499997735024</v>
      </c>
      <c r="P21" s="13">
        <v>7.6499998569488498E-2</v>
      </c>
      <c r="Q21" s="13">
        <v>7.8000001609325395E-2</v>
      </c>
      <c r="R21" s="13">
        <v>4.4500000774860403E-2</v>
      </c>
      <c r="S21" s="13">
        <v>4.4500000774860403E-2</v>
      </c>
      <c r="T21" s="13">
        <v>4.4500000774860403E-2</v>
      </c>
      <c r="U21" s="13">
        <v>0.25049999356269798</v>
      </c>
      <c r="V21" s="13">
        <v>0.168500006198883</v>
      </c>
      <c r="W21" s="13">
        <v>0.15000000596046401</v>
      </c>
      <c r="X21" s="13">
        <v>0.120999999344349</v>
      </c>
      <c r="Y21" s="12">
        <v>51.41</v>
      </c>
      <c r="Z21" s="12">
        <v>3.61</v>
      </c>
      <c r="AA21" s="12">
        <v>55.02</v>
      </c>
      <c r="AB21" s="13">
        <v>3.2258062000000001</v>
      </c>
      <c r="AC21" s="14">
        <v>7377</v>
      </c>
      <c r="AD21" s="13">
        <v>2.8343856669275453</v>
      </c>
      <c r="AE21" s="12">
        <v>8.2539682539682495</v>
      </c>
      <c r="AF21" s="12">
        <v>4.6700000762939498</v>
      </c>
      <c r="AG21" s="12">
        <v>52.3</v>
      </c>
      <c r="AH21" t="s">
        <v>186</v>
      </c>
      <c r="AI21" t="s">
        <v>187</v>
      </c>
      <c r="AJ21" t="s">
        <v>188</v>
      </c>
      <c r="AK21" s="13">
        <v>0.51100000000000001</v>
      </c>
      <c r="AL21" s="13">
        <v>0.63700000000000001</v>
      </c>
      <c r="AM21" s="15">
        <v>80</v>
      </c>
      <c r="AN21" s="12">
        <v>4.4000000000000004</v>
      </c>
    </row>
    <row r="22" spans="1:40" x14ac:dyDescent="0.2">
      <c r="A22">
        <v>14</v>
      </c>
      <c r="B22">
        <v>0</v>
      </c>
      <c r="C22">
        <v>2012</v>
      </c>
      <c r="D22" s="12" t="s">
        <v>184</v>
      </c>
      <c r="E22" s="13">
        <v>0.37388507927928538</v>
      </c>
      <c r="F22" s="13">
        <v>0.39265709688218664</v>
      </c>
      <c r="G22" s="13">
        <v>1.3588031757819046</v>
      </c>
      <c r="H22" s="13">
        <v>1.3924968193898319</v>
      </c>
      <c r="I22" s="13">
        <v>0.42311109761904542</v>
      </c>
      <c r="J22" s="13">
        <v>0.45578352095554886</v>
      </c>
      <c r="K22" s="13">
        <v>-1.323</v>
      </c>
      <c r="L22" s="13" t="s">
        <v>185</v>
      </c>
      <c r="M22" s="13">
        <v>0.172499999403954</v>
      </c>
      <c r="N22" s="13">
        <v>0.12399999797344199</v>
      </c>
      <c r="O22" s="13">
        <v>0.105499997735024</v>
      </c>
      <c r="P22" s="13">
        <v>7.6499998569488498E-2</v>
      </c>
      <c r="Q22" s="13">
        <v>7.8000001609325395E-2</v>
      </c>
      <c r="R22" s="13">
        <v>4.4500000774860403E-2</v>
      </c>
      <c r="S22" s="13">
        <v>4.4500000774860403E-2</v>
      </c>
      <c r="T22" s="13">
        <v>4.4500000774860403E-2</v>
      </c>
      <c r="U22" s="13">
        <v>0.25049999356269798</v>
      </c>
      <c r="V22" s="13">
        <v>0.168500006198883</v>
      </c>
      <c r="W22" s="13">
        <v>0.15000000596046401</v>
      </c>
      <c r="X22" s="13">
        <v>0.120999999344349</v>
      </c>
      <c r="Y22" s="12">
        <v>51.41</v>
      </c>
      <c r="Z22" s="12">
        <v>3.61</v>
      </c>
      <c r="AA22" s="12">
        <v>55.02</v>
      </c>
      <c r="AB22" s="13">
        <v>3.2258062000000001</v>
      </c>
      <c r="AC22" s="14">
        <v>7193</v>
      </c>
      <c r="AD22" s="13">
        <v>-1.894340157505539</v>
      </c>
      <c r="AE22" s="12">
        <v>3.6759189797449001</v>
      </c>
      <c r="AF22" s="12">
        <v>4.0900001525878897</v>
      </c>
      <c r="AG22" s="12">
        <v>47.6</v>
      </c>
      <c r="AH22" t="s">
        <v>186</v>
      </c>
      <c r="AI22" t="s">
        <v>187</v>
      </c>
      <c r="AJ22" t="s">
        <v>188</v>
      </c>
      <c r="AK22" s="13">
        <v>0.48799999999999999</v>
      </c>
      <c r="AL22" s="13">
        <v>0.61499999999999999</v>
      </c>
      <c r="AM22" s="15">
        <v>80</v>
      </c>
      <c r="AN22" s="12">
        <v>4.4000000000000004</v>
      </c>
    </row>
    <row r="23" spans="1:40" x14ac:dyDescent="0.2">
      <c r="A23">
        <v>14</v>
      </c>
      <c r="B23">
        <v>1</v>
      </c>
      <c r="C23">
        <v>2013</v>
      </c>
      <c r="D23" s="12" t="s">
        <v>184</v>
      </c>
      <c r="E23" s="13">
        <v>4.2723604430758063E-3</v>
      </c>
      <c r="F23" s="13">
        <v>0.28231765536396713</v>
      </c>
      <c r="G23" s="13">
        <v>0.14525176853347688</v>
      </c>
      <c r="H23" s="13">
        <v>1.1807460612073315</v>
      </c>
      <c r="I23" s="13">
        <v>5.4039586144850049E-2</v>
      </c>
      <c r="J23" s="13">
        <v>0.33265925480769198</v>
      </c>
      <c r="K23" s="13">
        <v>-1.423</v>
      </c>
      <c r="L23" s="13">
        <v>3.5142561330361799</v>
      </c>
      <c r="M23" s="13">
        <v>0.125499993562698</v>
      </c>
      <c r="N23" s="13">
        <v>6.4999997615814195E-2</v>
      </c>
      <c r="O23" s="13">
        <v>2.7499999850988398E-2</v>
      </c>
      <c r="P23" s="13">
        <v>0</v>
      </c>
      <c r="Q23" s="13">
        <v>0.14299999177455899</v>
      </c>
      <c r="R23" s="13">
        <v>0.14049999415874501</v>
      </c>
      <c r="S23" s="13">
        <v>0.105499997735024</v>
      </c>
      <c r="T23" s="13">
        <v>4.4999998062849003E-2</v>
      </c>
      <c r="U23" s="13">
        <v>0.26849997043609602</v>
      </c>
      <c r="V23" s="13">
        <v>0.20549999177455899</v>
      </c>
      <c r="W23" s="13">
        <v>0.13300000131130199</v>
      </c>
      <c r="X23" s="13">
        <v>4.4999998062849003E-2</v>
      </c>
      <c r="Y23" s="12">
        <v>41.98</v>
      </c>
      <c r="Z23" s="12">
        <v>7.36</v>
      </c>
      <c r="AA23" s="12">
        <v>49.34</v>
      </c>
      <c r="AB23" s="13">
        <v>2.3564064999999998</v>
      </c>
      <c r="AC23" s="14">
        <v>8102</v>
      </c>
      <c r="AD23" s="13">
        <v>6.9392829091522685</v>
      </c>
      <c r="AE23" s="12">
        <v>2.6838573871859301</v>
      </c>
      <c r="AF23" s="12">
        <v>4.3800001144409197</v>
      </c>
      <c r="AG23" s="12">
        <v>47.9</v>
      </c>
      <c r="AH23" t="s">
        <v>186</v>
      </c>
      <c r="AI23" t="s">
        <v>187</v>
      </c>
      <c r="AJ23" t="s">
        <v>188</v>
      </c>
      <c r="AK23" s="13">
        <v>0.41799999999999998</v>
      </c>
      <c r="AL23" s="13">
        <v>0.59399999999999997</v>
      </c>
      <c r="AM23" s="15">
        <v>80</v>
      </c>
      <c r="AN23" s="12">
        <v>4.4000000000000004</v>
      </c>
    </row>
    <row r="24" spans="1:40" x14ac:dyDescent="0.2">
      <c r="A24">
        <v>14</v>
      </c>
      <c r="B24">
        <v>0</v>
      </c>
      <c r="C24">
        <v>2014</v>
      </c>
      <c r="D24" s="12" t="s">
        <v>184</v>
      </c>
      <c r="E24" s="13">
        <v>4.2723604430758063E-3</v>
      </c>
      <c r="F24" s="13">
        <v>0.28231765536396713</v>
      </c>
      <c r="G24" s="13">
        <v>0.14525176853347688</v>
      </c>
      <c r="H24" s="13">
        <v>1.1807460612073315</v>
      </c>
      <c r="I24" s="13">
        <v>5.4039586144850049E-2</v>
      </c>
      <c r="J24" s="13">
        <v>0.33265925480769198</v>
      </c>
      <c r="K24" s="13">
        <v>-1.5349999999999999</v>
      </c>
      <c r="L24" s="13" t="s">
        <v>185</v>
      </c>
      <c r="M24" s="13">
        <v>0.125499993562698</v>
      </c>
      <c r="N24" s="13">
        <v>6.4999997615814195E-2</v>
      </c>
      <c r="O24" s="13">
        <v>2.7499999850988398E-2</v>
      </c>
      <c r="P24" s="13">
        <v>0</v>
      </c>
      <c r="Q24" s="13">
        <v>0.14299999177455899</v>
      </c>
      <c r="R24" s="13">
        <v>0.14049999415874501</v>
      </c>
      <c r="S24" s="13">
        <v>0.105499997735024</v>
      </c>
      <c r="T24" s="13">
        <v>4.4999998062849003E-2</v>
      </c>
      <c r="U24" s="13">
        <v>0.26849997043609602</v>
      </c>
      <c r="V24" s="13">
        <v>0.20549999177455899</v>
      </c>
      <c r="W24" s="13">
        <v>0.13300000131130199</v>
      </c>
      <c r="X24" s="13">
        <v>4.4999998062849003E-2</v>
      </c>
      <c r="Y24" s="12">
        <v>41.98</v>
      </c>
      <c r="Z24" s="12">
        <v>7.36</v>
      </c>
      <c r="AA24" s="12">
        <v>49.34</v>
      </c>
      <c r="AB24" s="13">
        <v>2.3564064999999998</v>
      </c>
      <c r="AC24" s="14">
        <v>8382</v>
      </c>
      <c r="AD24" s="13">
        <v>3.4427833026255996</v>
      </c>
      <c r="AE24" s="12">
        <v>5.0288276745675802</v>
      </c>
      <c r="AF24" s="12">
        <v>5.0300002098083496</v>
      </c>
      <c r="AG24" s="12">
        <v>50.7</v>
      </c>
      <c r="AH24" t="s">
        <v>186</v>
      </c>
      <c r="AI24" t="s">
        <v>187</v>
      </c>
      <c r="AJ24" t="s">
        <v>188</v>
      </c>
      <c r="AK24" s="13">
        <v>0.42699999999999999</v>
      </c>
      <c r="AL24" s="13">
        <v>0.60199999999999998</v>
      </c>
      <c r="AM24" s="15">
        <v>80</v>
      </c>
      <c r="AN24" s="12">
        <v>4.4000000000000004</v>
      </c>
    </row>
    <row r="25" spans="1:40" x14ac:dyDescent="0.2">
      <c r="A25">
        <v>14</v>
      </c>
      <c r="B25">
        <v>0</v>
      </c>
      <c r="C25">
        <v>2015</v>
      </c>
      <c r="D25" s="12" t="s">
        <v>184</v>
      </c>
      <c r="E25" s="13">
        <v>4.2723604430758063E-3</v>
      </c>
      <c r="F25" s="13">
        <v>0.28231765536396713</v>
      </c>
      <c r="G25" s="13">
        <v>0.14525176853347688</v>
      </c>
      <c r="H25" s="13">
        <v>1.1807460612073315</v>
      </c>
      <c r="I25" s="13">
        <v>5.4039586144850049E-2</v>
      </c>
      <c r="J25" s="13">
        <v>0.33265925480769198</v>
      </c>
      <c r="K25" s="13">
        <v>-1.5349999999999999</v>
      </c>
      <c r="L25" s="13">
        <v>3.3036990001108402</v>
      </c>
      <c r="M25" s="13">
        <v>0.125499993562698</v>
      </c>
      <c r="N25" s="13">
        <v>6.4999997615814195E-2</v>
      </c>
      <c r="O25" s="13">
        <v>2.7499999850988398E-2</v>
      </c>
      <c r="P25" s="13">
        <v>0</v>
      </c>
      <c r="Q25" s="13">
        <v>0.14299999177455899</v>
      </c>
      <c r="R25" s="13">
        <v>0.14049999415874501</v>
      </c>
      <c r="S25" s="13">
        <v>0.105499997735024</v>
      </c>
      <c r="T25" s="13">
        <v>4.4999998062849003E-2</v>
      </c>
      <c r="U25" s="13">
        <v>0.26849997043609602</v>
      </c>
      <c r="V25" s="13">
        <v>0.20549999177455899</v>
      </c>
      <c r="W25" s="13">
        <v>0.13300000131130199</v>
      </c>
      <c r="X25" s="13">
        <v>4.4999998062849003E-2</v>
      </c>
      <c r="Y25" s="12">
        <v>41.98</v>
      </c>
      <c r="Z25" s="12">
        <v>7.36</v>
      </c>
      <c r="AA25" s="12">
        <v>49.34</v>
      </c>
      <c r="AB25" s="13">
        <v>2.3564064999999998</v>
      </c>
      <c r="AC25" s="14">
        <v>8539</v>
      </c>
      <c r="AD25" s="13">
        <v>1.7054031286379114</v>
      </c>
      <c r="AE25" s="12">
        <v>3.1290027447392399</v>
      </c>
      <c r="AF25" s="12">
        <v>4.5599999427795401</v>
      </c>
      <c r="AG25" s="12">
        <v>47.6</v>
      </c>
      <c r="AH25" t="s">
        <v>186</v>
      </c>
      <c r="AI25" t="s">
        <v>187</v>
      </c>
      <c r="AJ25" t="s">
        <v>188</v>
      </c>
      <c r="AK25" s="13">
        <v>0.42</v>
      </c>
      <c r="AL25" s="13">
        <v>0.58799999999999997</v>
      </c>
      <c r="AM25" s="15">
        <v>80</v>
      </c>
      <c r="AN25" s="12">
        <v>4.4000000000000004</v>
      </c>
    </row>
    <row r="26" spans="1:40" x14ac:dyDescent="0.2">
      <c r="A26">
        <v>14</v>
      </c>
      <c r="B26">
        <v>0</v>
      </c>
      <c r="C26">
        <v>2016</v>
      </c>
      <c r="D26" s="12" t="s">
        <v>184</v>
      </c>
      <c r="E26" s="13">
        <v>4.2723604430758063E-3</v>
      </c>
      <c r="F26" s="13">
        <v>0.28231765536396713</v>
      </c>
      <c r="G26" s="13">
        <v>0.14525176853347688</v>
      </c>
      <c r="H26" s="13">
        <v>1.1807460612073315</v>
      </c>
      <c r="I26" s="13">
        <v>5.4039586144850049E-2</v>
      </c>
      <c r="J26" s="13">
        <v>0.33265925480769198</v>
      </c>
      <c r="K26" s="13">
        <v>-1.5349999999999999</v>
      </c>
      <c r="L26" s="13">
        <v>3.90661851739819</v>
      </c>
      <c r="M26" s="13">
        <v>0.125499993562698</v>
      </c>
      <c r="N26" s="13">
        <v>6.4999997615814195E-2</v>
      </c>
      <c r="O26" s="13">
        <v>2.7499999850988398E-2</v>
      </c>
      <c r="P26" s="13">
        <v>0</v>
      </c>
      <c r="Q26" s="13">
        <v>0.14299999177455899</v>
      </c>
      <c r="R26" s="13">
        <v>0.14049999415874501</v>
      </c>
      <c r="S26" s="13">
        <v>0.105499997735024</v>
      </c>
      <c r="T26" s="13">
        <v>4.4999998062849003E-2</v>
      </c>
      <c r="U26" s="13">
        <v>0.26849997043609602</v>
      </c>
      <c r="V26" s="13">
        <v>0.20549999177455899</v>
      </c>
      <c r="W26" s="13">
        <v>0.13300000131130199</v>
      </c>
      <c r="X26" s="13">
        <v>4.4999998062849003E-2</v>
      </c>
      <c r="Y26" s="12">
        <v>41.98</v>
      </c>
      <c r="Z26" s="12">
        <v>7.36</v>
      </c>
      <c r="AA26" s="12">
        <v>49.34</v>
      </c>
      <c r="AB26" s="13">
        <v>2.3564064999999998</v>
      </c>
      <c r="AC26" s="14">
        <v>8786</v>
      </c>
      <c r="AD26" s="13">
        <v>2.9412366988674137</v>
      </c>
      <c r="AE26" s="12">
        <v>4.0868228057724201</v>
      </c>
      <c r="AF26" s="12">
        <v>5.25</v>
      </c>
      <c r="AG26" s="12">
        <v>47.9</v>
      </c>
      <c r="AH26" t="s">
        <v>186</v>
      </c>
      <c r="AI26" t="s">
        <v>187</v>
      </c>
      <c r="AJ26" t="s">
        <v>188</v>
      </c>
      <c r="AK26" s="13">
        <v>0.42499999999999999</v>
      </c>
      <c r="AL26" s="13">
        <v>0.59</v>
      </c>
      <c r="AM26" s="15">
        <v>80</v>
      </c>
      <c r="AN26" s="12">
        <v>4.4000000000000004</v>
      </c>
    </row>
    <row r="27" spans="1:40" x14ac:dyDescent="0.2">
      <c r="A27">
        <v>14</v>
      </c>
      <c r="B27">
        <v>0</v>
      </c>
      <c r="C27">
        <v>2017</v>
      </c>
      <c r="D27" s="12" t="s">
        <v>184</v>
      </c>
      <c r="E27" s="13">
        <v>4.2723604430758063E-3</v>
      </c>
      <c r="F27" s="13">
        <v>0.28231765536396713</v>
      </c>
      <c r="G27" s="13">
        <v>0.14525176853347688</v>
      </c>
      <c r="H27" s="13">
        <v>1.1807460612073315</v>
      </c>
      <c r="I27" s="13">
        <v>5.4039586144850049E-2</v>
      </c>
      <c r="J27" s="13">
        <v>0.33265925480769198</v>
      </c>
      <c r="K27" s="13">
        <v>-1.3089999999999999</v>
      </c>
      <c r="L27" s="13">
        <v>3.5103256268171599</v>
      </c>
      <c r="M27" s="13">
        <v>0.125499993562698</v>
      </c>
      <c r="N27" s="13">
        <v>6.4999997615814195E-2</v>
      </c>
      <c r="O27" s="13">
        <v>2.7499999850988398E-2</v>
      </c>
      <c r="P27" s="13">
        <v>0</v>
      </c>
      <c r="Q27" s="13">
        <v>0.14299999177455899</v>
      </c>
      <c r="R27" s="13">
        <v>0.14049999415874501</v>
      </c>
      <c r="S27" s="13">
        <v>0.105499997735024</v>
      </c>
      <c r="T27" s="13">
        <v>4.4999998062849003E-2</v>
      </c>
      <c r="U27" s="13">
        <v>0.26849997043609602</v>
      </c>
      <c r="V27" s="13">
        <v>0.20549999177455899</v>
      </c>
      <c r="W27" s="13">
        <v>0.13300000131130199</v>
      </c>
      <c r="X27" s="13">
        <v>4.4999998062849003E-2</v>
      </c>
      <c r="Y27" s="12">
        <v>41.98</v>
      </c>
      <c r="Z27" s="12">
        <v>7.36</v>
      </c>
      <c r="AA27" s="12">
        <v>49.34</v>
      </c>
      <c r="AB27" s="13">
        <v>2.3564064999999998</v>
      </c>
      <c r="AC27" s="14">
        <v>9113.7900000000009</v>
      </c>
      <c r="AD27" s="13">
        <v>3.5906232375503748</v>
      </c>
      <c r="AE27" s="12">
        <v>3.60247741348942</v>
      </c>
      <c r="AF27" s="12">
        <v>4.6100001335143999</v>
      </c>
      <c r="AG27" s="12">
        <v>48.5</v>
      </c>
      <c r="AH27" t="s">
        <v>186</v>
      </c>
      <c r="AI27" t="s">
        <v>187</v>
      </c>
      <c r="AJ27" t="s">
        <v>188</v>
      </c>
      <c r="AK27" s="13">
        <v>0.42499999999999999</v>
      </c>
      <c r="AL27" s="13">
        <v>0.59299999999999997</v>
      </c>
      <c r="AM27" s="15">
        <v>80</v>
      </c>
      <c r="AN27" s="12">
        <v>4.4000000000000004</v>
      </c>
    </row>
    <row r="28" spans="1:40" x14ac:dyDescent="0.2">
      <c r="A28">
        <v>14</v>
      </c>
      <c r="B28">
        <v>0</v>
      </c>
      <c r="C28">
        <v>2018</v>
      </c>
      <c r="D28" s="12" t="s">
        <v>184</v>
      </c>
      <c r="E28" s="13" t="s">
        <v>185</v>
      </c>
      <c r="F28" s="13" t="s">
        <v>185</v>
      </c>
      <c r="G28" s="13" t="s">
        <v>185</v>
      </c>
      <c r="H28" s="13" t="s">
        <v>185</v>
      </c>
      <c r="I28" s="13" t="s">
        <v>185</v>
      </c>
      <c r="J28" s="13" t="s">
        <v>185</v>
      </c>
      <c r="K28" s="13">
        <v>-1.415</v>
      </c>
      <c r="L28" s="13">
        <v>4.3592074125391997</v>
      </c>
      <c r="M28">
        <v>7.0000000000000007E-2</v>
      </c>
      <c r="N28" s="13" t="s">
        <v>185</v>
      </c>
      <c r="O28" s="13" t="s">
        <v>185</v>
      </c>
      <c r="P28" s="13" t="s">
        <v>185</v>
      </c>
      <c r="Q28" s="13">
        <v>0.112</v>
      </c>
      <c r="R28" s="13" t="s">
        <v>185</v>
      </c>
      <c r="S28" s="13" t="s">
        <v>185</v>
      </c>
      <c r="T28" s="13" t="s">
        <v>185</v>
      </c>
      <c r="U28" s="13">
        <v>0.182</v>
      </c>
      <c r="V28" s="13" t="s">
        <v>185</v>
      </c>
      <c r="W28" s="13" t="s">
        <v>185</v>
      </c>
      <c r="X28" s="13" t="s">
        <v>185</v>
      </c>
      <c r="Y28" s="12">
        <v>41.98</v>
      </c>
      <c r="Z28" s="12">
        <v>7.36</v>
      </c>
      <c r="AA28" s="12">
        <v>49.34</v>
      </c>
      <c r="AB28" s="13">
        <v>2.8820000000000001</v>
      </c>
      <c r="AC28" s="14">
        <v>9338.9500000000007</v>
      </c>
      <c r="AD28" s="13">
        <v>2.0336397168971843</v>
      </c>
      <c r="AE28" s="12">
        <v>3.9756101574068898</v>
      </c>
      <c r="AF28" s="12">
        <v>6.2199997901916504</v>
      </c>
      <c r="AG28" s="12">
        <v>46</v>
      </c>
      <c r="AH28" t="s">
        <v>186</v>
      </c>
      <c r="AI28" t="s">
        <v>187</v>
      </c>
      <c r="AJ28" t="s">
        <v>188</v>
      </c>
      <c r="AK28" s="13">
        <v>0.42299999999999999</v>
      </c>
      <c r="AL28" s="13">
        <v>0.58499999999999996</v>
      </c>
      <c r="AM28" s="15">
        <v>80</v>
      </c>
      <c r="AN28" s="12">
        <v>4.4000000000000004</v>
      </c>
    </row>
    <row r="29" spans="1:40" x14ac:dyDescent="0.2">
      <c r="A29">
        <v>14</v>
      </c>
      <c r="B29">
        <v>0</v>
      </c>
      <c r="C29">
        <v>2019</v>
      </c>
      <c r="D29" s="12" t="s">
        <v>184</v>
      </c>
      <c r="E29" s="13" t="s">
        <v>185</v>
      </c>
      <c r="F29" s="13" t="s">
        <v>185</v>
      </c>
      <c r="G29" s="13" t="s">
        <v>185</v>
      </c>
      <c r="H29" s="13" t="s">
        <v>185</v>
      </c>
      <c r="I29" s="13" t="s">
        <v>185</v>
      </c>
      <c r="J29" s="13" t="s">
        <v>185</v>
      </c>
      <c r="K29" s="13">
        <v>-1.54</v>
      </c>
      <c r="L29" s="13" t="s">
        <v>185</v>
      </c>
      <c r="M29" s="13" t="s">
        <v>185</v>
      </c>
      <c r="N29" s="13" t="s">
        <v>185</v>
      </c>
      <c r="O29" s="13" t="s">
        <v>185</v>
      </c>
      <c r="P29" s="13" t="s">
        <v>185</v>
      </c>
      <c r="Q29" s="13" t="s">
        <v>185</v>
      </c>
      <c r="R29" s="13" t="s">
        <v>185</v>
      </c>
      <c r="S29" s="13" t="s">
        <v>185</v>
      </c>
      <c r="T29" s="13" t="s">
        <v>185</v>
      </c>
      <c r="U29" s="13" t="s">
        <v>185</v>
      </c>
      <c r="V29" s="13" t="s">
        <v>185</v>
      </c>
      <c r="W29" s="13" t="s">
        <v>185</v>
      </c>
      <c r="X29" s="13" t="s">
        <v>185</v>
      </c>
      <c r="Y29" s="12" t="s">
        <v>185</v>
      </c>
      <c r="Z29" s="12" t="s">
        <v>185</v>
      </c>
      <c r="AA29" s="12" t="s">
        <v>185</v>
      </c>
      <c r="AB29" s="13" t="s">
        <v>185</v>
      </c>
      <c r="AC29" s="14" t="s">
        <v>185</v>
      </c>
      <c r="AD29" s="13">
        <v>-1.2867359851773301</v>
      </c>
      <c r="AE29" s="12">
        <v>2.7570972756279</v>
      </c>
      <c r="AF29" s="12">
        <v>6.5900001525878897</v>
      </c>
      <c r="AG29" s="12">
        <v>45.7</v>
      </c>
      <c r="AH29" t="s">
        <v>186</v>
      </c>
      <c r="AI29" t="s">
        <v>187</v>
      </c>
      <c r="AJ29" t="s">
        <v>188</v>
      </c>
      <c r="AK29" s="13">
        <v>0.42899999999999999</v>
      </c>
      <c r="AL29" s="13">
        <v>0.59</v>
      </c>
      <c r="AM29" s="15">
        <v>80</v>
      </c>
      <c r="AN29" s="12">
        <v>4.4000000000000004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FD3B-0574-9B45-9C1A-A1F6FAEEEE1B}">
  <dimension ref="A1:BQ14"/>
  <sheetViews>
    <sheetView zoomScale="125" workbookViewId="0">
      <selection activeCell="D11" sqref="D11:BQ11"/>
    </sheetView>
  </sheetViews>
  <sheetFormatPr baseColWidth="10" defaultRowHeight="16" x14ac:dyDescent="0.2"/>
  <sheetData>
    <row r="1" spans="1:69" ht="15" x14ac:dyDescent="0.2">
      <c r="A1" t="s">
        <v>0</v>
      </c>
      <c r="B1" t="s">
        <v>1</v>
      </c>
      <c r="C1" t="s">
        <v>2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78</v>
      </c>
      <c r="AP1" t="s">
        <v>111</v>
      </c>
      <c r="AQ1" t="s">
        <v>112</v>
      </c>
      <c r="AR1" t="s">
        <v>113</v>
      </c>
      <c r="AS1" t="s">
        <v>114</v>
      </c>
      <c r="AT1" t="s">
        <v>115</v>
      </c>
      <c r="AU1" t="s">
        <v>116</v>
      </c>
      <c r="AV1" t="s">
        <v>117</v>
      </c>
      <c r="AW1" t="s">
        <v>118</v>
      </c>
      <c r="AX1" t="s">
        <v>119</v>
      </c>
      <c r="AY1" t="s">
        <v>120</v>
      </c>
      <c r="AZ1" t="s">
        <v>121</v>
      </c>
      <c r="BA1" t="s">
        <v>122</v>
      </c>
      <c r="BB1" t="s">
        <v>123</v>
      </c>
      <c r="BC1" t="s">
        <v>124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  <c r="BN1" t="s">
        <v>135</v>
      </c>
      <c r="BO1" t="s">
        <v>136</v>
      </c>
      <c r="BP1" t="s">
        <v>137</v>
      </c>
      <c r="BQ1" t="s">
        <v>138</v>
      </c>
    </row>
    <row r="2" spans="1:69" x14ac:dyDescent="0.2">
      <c r="A2" t="s">
        <v>3</v>
      </c>
      <c r="B2">
        <v>1989</v>
      </c>
      <c r="C2" t="s">
        <v>4</v>
      </c>
      <c r="D2">
        <v>0.75900000000000001</v>
      </c>
      <c r="E2">
        <v>0.20399999999999999</v>
      </c>
      <c r="F2">
        <v>1.2999999999999999E-2</v>
      </c>
      <c r="G2">
        <v>3.0000000000000001E-3</v>
      </c>
      <c r="H2">
        <v>8.9999999999999993E-3</v>
      </c>
      <c r="I2">
        <v>0</v>
      </c>
      <c r="J2">
        <v>0</v>
      </c>
      <c r="K2">
        <v>7.0000000000000001E-3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1E-3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4.0000000000000001E-3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</row>
    <row r="3" spans="1:69" x14ac:dyDescent="0.2">
      <c r="A3" t="s">
        <v>3</v>
      </c>
      <c r="B3">
        <v>1989</v>
      </c>
      <c r="C3" t="s">
        <v>5</v>
      </c>
      <c r="D3">
        <v>0.745</v>
      </c>
      <c r="E3">
        <v>0.20200000000000001</v>
      </c>
      <c r="F3">
        <v>1.2999999999999999E-2</v>
      </c>
      <c r="G3">
        <v>3.0000000000000001E-3</v>
      </c>
      <c r="H3">
        <v>2.1000000000000001E-2</v>
      </c>
      <c r="I3">
        <v>0</v>
      </c>
      <c r="J3">
        <v>0</v>
      </c>
      <c r="K3">
        <v>0.01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1E-3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5.0000000000000001E-3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</row>
    <row r="4" spans="1:69" x14ac:dyDescent="0.2">
      <c r="A4" t="s">
        <v>3</v>
      </c>
      <c r="B4">
        <v>1993</v>
      </c>
      <c r="C4" t="s">
        <v>4</v>
      </c>
      <c r="D4">
        <v>0.41599999999999998</v>
      </c>
      <c r="E4">
        <v>0.33500000000000002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2E-3</v>
      </c>
      <c r="M4">
        <v>1E-3</v>
      </c>
      <c r="N4">
        <v>1E-3</v>
      </c>
      <c r="O4">
        <v>0</v>
      </c>
      <c r="P4">
        <v>0</v>
      </c>
      <c r="Q4">
        <v>0.24099999999999999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1E-3</v>
      </c>
      <c r="AR4">
        <v>0</v>
      </c>
      <c r="AS4">
        <v>0</v>
      </c>
      <c r="AT4">
        <v>0</v>
      </c>
      <c r="AU4">
        <v>0</v>
      </c>
      <c r="AV4">
        <v>0</v>
      </c>
      <c r="AW4">
        <v>2E-3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</row>
    <row r="5" spans="1:69" x14ac:dyDescent="0.2">
      <c r="A5" t="s">
        <v>3</v>
      </c>
      <c r="B5">
        <v>1993</v>
      </c>
      <c r="C5" t="s">
        <v>5</v>
      </c>
      <c r="D5">
        <v>0.434</v>
      </c>
      <c r="E5">
        <v>0.36799999999999999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2.1000000000000001E-2</v>
      </c>
      <c r="P5">
        <v>0</v>
      </c>
      <c r="Q5">
        <v>0.17699999999999999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</row>
    <row r="6" spans="1:69" x14ac:dyDescent="0.2">
      <c r="A6" t="s">
        <v>3</v>
      </c>
      <c r="B6">
        <v>1998</v>
      </c>
      <c r="C6" t="s">
        <v>4</v>
      </c>
      <c r="D6">
        <v>0.55300000000000005</v>
      </c>
      <c r="E6">
        <v>0</v>
      </c>
      <c r="F6">
        <v>0</v>
      </c>
      <c r="G6">
        <v>0</v>
      </c>
      <c r="H6">
        <v>5.0000000000000001E-3</v>
      </c>
      <c r="I6">
        <v>0.439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3.0000000000000001E-3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</row>
    <row r="7" spans="1:69" x14ac:dyDescent="0.2">
      <c r="A7" t="s">
        <v>3</v>
      </c>
      <c r="B7">
        <v>1998</v>
      </c>
      <c r="C7" t="s">
        <v>5</v>
      </c>
      <c r="D7">
        <v>0.54400000000000004</v>
      </c>
      <c r="E7">
        <v>0</v>
      </c>
      <c r="F7">
        <v>0</v>
      </c>
      <c r="G7">
        <v>0</v>
      </c>
      <c r="H7">
        <v>5.8000000000000003E-2</v>
      </c>
      <c r="I7">
        <v>0.38100000000000001</v>
      </c>
      <c r="J7">
        <v>7.0000000000000001E-3</v>
      </c>
      <c r="K7">
        <v>4.0000000000000001E-3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5.0000000000000001E-3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</row>
    <row r="8" spans="1:69" x14ac:dyDescent="0.2">
      <c r="A8" t="s">
        <v>3</v>
      </c>
      <c r="B8">
        <v>2003</v>
      </c>
      <c r="C8" t="s">
        <v>4</v>
      </c>
      <c r="D8">
        <v>0.38300000000000001</v>
      </c>
      <c r="E8">
        <v>0.247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6.0000000000000001E-3</v>
      </c>
      <c r="R8">
        <v>0.13900000000000001</v>
      </c>
      <c r="S8">
        <v>1E-3</v>
      </c>
      <c r="T8">
        <v>0</v>
      </c>
      <c r="U8">
        <v>0</v>
      </c>
      <c r="V8">
        <v>0</v>
      </c>
      <c r="W8">
        <v>0</v>
      </c>
      <c r="X8">
        <v>0.219</v>
      </c>
      <c r="Y8">
        <v>0</v>
      </c>
      <c r="Z8">
        <v>0</v>
      </c>
      <c r="AA8">
        <v>0</v>
      </c>
      <c r="AB8">
        <v>0</v>
      </c>
      <c r="AC8">
        <v>0</v>
      </c>
      <c r="AD8">
        <v>1E-3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1E-3</v>
      </c>
      <c r="AV8">
        <v>0</v>
      </c>
      <c r="AW8">
        <v>0</v>
      </c>
      <c r="AX8">
        <v>0</v>
      </c>
      <c r="AY8">
        <v>3.0000000000000001E-3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</row>
    <row r="9" spans="1:69" x14ac:dyDescent="0.2">
      <c r="A9" t="s">
        <v>3</v>
      </c>
      <c r="B9">
        <v>2003</v>
      </c>
      <c r="C9" t="s">
        <v>5</v>
      </c>
      <c r="D9">
        <v>0.35299999999999998</v>
      </c>
      <c r="E9">
        <v>0.25700000000000001</v>
      </c>
      <c r="F9">
        <v>0</v>
      </c>
      <c r="G9">
        <v>0</v>
      </c>
      <c r="H9">
        <v>8.0000000000000002E-3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2.7E-2</v>
      </c>
      <c r="R9">
        <v>0.14699999999999999</v>
      </c>
      <c r="S9">
        <v>1E-3</v>
      </c>
      <c r="T9">
        <v>5.0000000000000001E-3</v>
      </c>
      <c r="U9">
        <v>1E-3</v>
      </c>
      <c r="V9">
        <v>0</v>
      </c>
      <c r="W9">
        <v>0</v>
      </c>
      <c r="X9">
        <v>0.153</v>
      </c>
      <c r="Y9">
        <v>0</v>
      </c>
      <c r="Z9">
        <v>0</v>
      </c>
      <c r="AA9">
        <v>1E-3</v>
      </c>
      <c r="AB9">
        <v>0</v>
      </c>
      <c r="AC9">
        <v>0</v>
      </c>
      <c r="AD9">
        <v>2E-3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3.3000000000000002E-2</v>
      </c>
      <c r="AS9">
        <v>0</v>
      </c>
      <c r="AT9">
        <v>0</v>
      </c>
      <c r="AU9">
        <v>2E-3</v>
      </c>
      <c r="AV9">
        <v>0</v>
      </c>
      <c r="AW9">
        <v>0</v>
      </c>
      <c r="AX9">
        <v>0</v>
      </c>
      <c r="AY9">
        <v>1.0999999999999999E-2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</row>
    <row r="10" spans="1:69" x14ac:dyDescent="0.2">
      <c r="A10" t="s">
        <v>3</v>
      </c>
      <c r="B10">
        <v>2008</v>
      </c>
      <c r="C10" t="s">
        <v>4</v>
      </c>
      <c r="D10">
        <v>0.318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0.22700000000000001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0.42399999999999999</v>
      </c>
      <c r="Z10">
        <v>2E-3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2.4E-2</v>
      </c>
      <c r="AU10">
        <v>4.0000000000000001E-3</v>
      </c>
      <c r="AV10">
        <v>0</v>
      </c>
      <c r="AW10">
        <v>1E-3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</row>
    <row r="11" spans="1:69" x14ac:dyDescent="0.2">
      <c r="A11" t="s">
        <v>3</v>
      </c>
      <c r="B11">
        <v>2008</v>
      </c>
      <c r="C11" t="s">
        <v>5</v>
      </c>
      <c r="D11">
        <v>0.33</v>
      </c>
      <c r="E11">
        <v>0.28299999999999997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8.0000000000000002E-3</v>
      </c>
      <c r="R11">
        <v>0.187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1.7000000000000001E-2</v>
      </c>
      <c r="Z11">
        <v>4.0000000000000001E-3</v>
      </c>
      <c r="AA11">
        <v>1.7000000000000001E-2</v>
      </c>
      <c r="AB11">
        <v>4.0000000000000001E-3</v>
      </c>
      <c r="AC11">
        <v>1.7000000000000001E-2</v>
      </c>
      <c r="AD11">
        <v>3.0000000000000001E-3</v>
      </c>
      <c r="AE11">
        <v>5.0000000000000001E-3</v>
      </c>
      <c r="AF11">
        <v>2E-3</v>
      </c>
      <c r="AG11">
        <v>5.0000000000000001E-3</v>
      </c>
      <c r="AH11">
        <v>3.0000000000000001E-3</v>
      </c>
      <c r="AI11">
        <v>3.0000000000000001E-3</v>
      </c>
      <c r="AJ11">
        <v>3.6999999999999998E-2</v>
      </c>
      <c r="AK11">
        <v>5.0000000000000001E-3</v>
      </c>
      <c r="AL11">
        <v>0</v>
      </c>
      <c r="AM11">
        <v>0</v>
      </c>
      <c r="AN11">
        <v>1E-3</v>
      </c>
      <c r="AO11">
        <v>0</v>
      </c>
      <c r="AP11">
        <v>1E-3</v>
      </c>
      <c r="AQ11">
        <v>2E-3</v>
      </c>
      <c r="AR11">
        <v>4.0000000000000001E-3</v>
      </c>
      <c r="AS11">
        <v>0</v>
      </c>
      <c r="AT11">
        <v>5.8000000000000003E-2</v>
      </c>
      <c r="AU11">
        <v>4.0000000000000001E-3</v>
      </c>
      <c r="AV11">
        <v>0</v>
      </c>
      <c r="AW11">
        <v>1E-3</v>
      </c>
      <c r="AX11">
        <v>1E-3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</row>
    <row r="12" spans="1:69" x14ac:dyDescent="0.2">
      <c r="A12" t="s">
        <v>3</v>
      </c>
      <c r="B12">
        <v>2013</v>
      </c>
      <c r="C12" t="s">
        <v>4</v>
      </c>
      <c r="D12">
        <v>0.48499999999999999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6.2E-2</v>
      </c>
      <c r="Q12">
        <v>0</v>
      </c>
      <c r="R12">
        <v>8.9999999999999993E-3</v>
      </c>
      <c r="S12">
        <v>0</v>
      </c>
      <c r="T12">
        <v>0</v>
      </c>
      <c r="U12">
        <v>0</v>
      </c>
      <c r="V12">
        <v>3.5000000000000003E-2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0.39</v>
      </c>
      <c r="AT12">
        <v>1.2E-2</v>
      </c>
      <c r="AU12">
        <v>2E-3</v>
      </c>
      <c r="AV12">
        <v>2E-3</v>
      </c>
      <c r="AW12">
        <v>1E-3</v>
      </c>
      <c r="AX12">
        <v>1E-3</v>
      </c>
      <c r="AY12">
        <v>1E-3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</row>
    <row r="13" spans="1:69" x14ac:dyDescent="0.2">
      <c r="A13" t="s">
        <v>3</v>
      </c>
      <c r="B13">
        <v>2013</v>
      </c>
      <c r="C13" t="s">
        <v>5</v>
      </c>
      <c r="D13">
        <v>0.41</v>
      </c>
      <c r="E13">
        <v>0.29299999999999998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3.7999999999999999E-2</v>
      </c>
      <c r="Q13">
        <v>4.8000000000000001E-2</v>
      </c>
      <c r="R13">
        <v>6.6000000000000003E-2</v>
      </c>
      <c r="S13">
        <v>0</v>
      </c>
      <c r="T13">
        <v>0</v>
      </c>
      <c r="U13">
        <v>0</v>
      </c>
      <c r="V13">
        <v>5.5E-2</v>
      </c>
      <c r="W13">
        <v>0</v>
      </c>
      <c r="X13">
        <v>0</v>
      </c>
      <c r="Y13">
        <v>0</v>
      </c>
      <c r="Z13">
        <v>0</v>
      </c>
      <c r="AA13">
        <v>1.4E-2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1E-3</v>
      </c>
      <c r="AT13">
        <v>2.8000000000000001E-2</v>
      </c>
      <c r="AU13">
        <v>2E-3</v>
      </c>
      <c r="AV13">
        <v>4.0000000000000001E-3</v>
      </c>
      <c r="AW13">
        <v>1E-3</v>
      </c>
      <c r="AX13">
        <v>1E-3</v>
      </c>
      <c r="AY13">
        <v>1E-3</v>
      </c>
      <c r="AZ13">
        <v>7.0000000000000001E-3</v>
      </c>
      <c r="BA13">
        <v>1E-3</v>
      </c>
      <c r="BB13">
        <v>1E-3</v>
      </c>
      <c r="BC13">
        <v>1E-3</v>
      </c>
      <c r="BD13">
        <v>1.2999999999999999E-2</v>
      </c>
      <c r="BE13">
        <v>3.0000000000000001E-3</v>
      </c>
      <c r="BF13">
        <v>1E-3</v>
      </c>
      <c r="BG13">
        <v>0</v>
      </c>
      <c r="BH13">
        <v>3.0000000000000001E-3</v>
      </c>
      <c r="BI13">
        <v>1E-3</v>
      </c>
      <c r="BJ13">
        <v>1E-3</v>
      </c>
      <c r="BK13">
        <v>0</v>
      </c>
      <c r="BL13">
        <v>1E-3</v>
      </c>
      <c r="BM13">
        <v>0</v>
      </c>
      <c r="BN13">
        <v>2E-3</v>
      </c>
      <c r="BO13">
        <v>4.0000000000000001E-3</v>
      </c>
      <c r="BP13">
        <v>0</v>
      </c>
      <c r="BQ13">
        <v>0</v>
      </c>
    </row>
    <row r="14" spans="1:69" x14ac:dyDescent="0.2">
      <c r="A14" t="s">
        <v>3</v>
      </c>
      <c r="B14">
        <v>2018</v>
      </c>
      <c r="C14" t="s">
        <v>5</v>
      </c>
      <c r="D14">
        <v>0.45600000000000002</v>
      </c>
      <c r="E14">
        <v>0.371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8.0000000000000002E-3</v>
      </c>
      <c r="S14">
        <v>0</v>
      </c>
      <c r="T14" s="16">
        <v>0</v>
      </c>
      <c r="U14" s="16">
        <v>0</v>
      </c>
      <c r="V14">
        <v>3.3000000000000002E-2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1.0999999999999999E-2</v>
      </c>
      <c r="AU14">
        <v>2E-3</v>
      </c>
      <c r="AV14">
        <v>2E-3</v>
      </c>
      <c r="AW14">
        <v>1E-3</v>
      </c>
      <c r="AX14">
        <v>1E-3</v>
      </c>
      <c r="AY14">
        <v>1E-3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FD82-4FA8-3548-8586-34F17FA93294}">
  <dimension ref="A1:H7"/>
  <sheetViews>
    <sheetView zoomScale="139" workbookViewId="0">
      <selection activeCell="H5" sqref="H5:H6"/>
    </sheetView>
  </sheetViews>
  <sheetFormatPr baseColWidth="10" defaultRowHeight="16" x14ac:dyDescent="0.2"/>
  <sheetData>
    <row r="1" spans="1:8" x14ac:dyDescent="0.2">
      <c r="A1" t="s">
        <v>198</v>
      </c>
      <c r="B1" t="s">
        <v>139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197</v>
      </c>
    </row>
    <row r="2" spans="1:8" x14ac:dyDescent="0.2">
      <c r="A2" t="s">
        <v>195</v>
      </c>
      <c r="B2">
        <v>2008</v>
      </c>
      <c r="C2">
        <v>72031</v>
      </c>
      <c r="D2">
        <v>190806</v>
      </c>
      <c r="E2">
        <v>208950</v>
      </c>
      <c r="F2">
        <v>216682</v>
      </c>
      <c r="G2">
        <v>104635</v>
      </c>
      <c r="H2">
        <v>793104</v>
      </c>
    </row>
    <row r="3" spans="1:8" x14ac:dyDescent="0.2">
      <c r="A3" t="s">
        <v>75</v>
      </c>
      <c r="B3">
        <v>2008</v>
      </c>
      <c r="C3">
        <v>21964</v>
      </c>
      <c r="D3">
        <v>75082</v>
      </c>
      <c r="E3">
        <v>90180</v>
      </c>
      <c r="F3">
        <v>85573</v>
      </c>
      <c r="G3">
        <v>56246</v>
      </c>
      <c r="H3">
        <v>328775</v>
      </c>
    </row>
    <row r="4" spans="1:8" x14ac:dyDescent="0.2">
      <c r="A4" t="s">
        <v>196</v>
      </c>
      <c r="B4">
        <v>2008</v>
      </c>
      <c r="C4">
        <v>69401</v>
      </c>
      <c r="D4">
        <v>94848</v>
      </c>
      <c r="E4">
        <v>53550</v>
      </c>
      <c r="F4">
        <v>35969</v>
      </c>
      <c r="G4">
        <v>18132</v>
      </c>
      <c r="H4">
        <v>271900</v>
      </c>
    </row>
    <row r="5" spans="1:8" x14ac:dyDescent="0.2">
      <c r="A5" t="s">
        <v>195</v>
      </c>
      <c r="B5">
        <v>2013</v>
      </c>
      <c r="C5">
        <v>88862</v>
      </c>
      <c r="D5">
        <v>231111</v>
      </c>
      <c r="E5">
        <v>206301</v>
      </c>
      <c r="F5">
        <v>244402</v>
      </c>
      <c r="G5">
        <v>126354</v>
      </c>
      <c r="H5">
        <v>897030</v>
      </c>
    </row>
    <row r="6" spans="1:8" x14ac:dyDescent="0.2">
      <c r="A6" t="s">
        <v>75</v>
      </c>
      <c r="B6">
        <v>2013</v>
      </c>
      <c r="C6">
        <v>50713</v>
      </c>
      <c r="D6">
        <v>94774</v>
      </c>
      <c r="E6">
        <v>99333</v>
      </c>
      <c r="F6">
        <v>99243</v>
      </c>
      <c r="G6">
        <v>65284</v>
      </c>
      <c r="H6">
        <v>409347</v>
      </c>
    </row>
    <row r="7" spans="1:8" x14ac:dyDescent="0.2">
      <c r="A7" t="s">
        <v>196</v>
      </c>
      <c r="B7">
        <v>2013</v>
      </c>
      <c r="C7">
        <v>154266</v>
      </c>
      <c r="D7">
        <v>118439</v>
      </c>
      <c r="E7">
        <v>65319</v>
      </c>
      <c r="F7">
        <v>42000</v>
      </c>
      <c r="G7">
        <v>20753</v>
      </c>
      <c r="H7">
        <v>400777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7EF7-AF53-3045-8E36-403C3389C733}">
  <dimension ref="A1:D7"/>
  <sheetViews>
    <sheetView workbookViewId="0">
      <selection activeCell="C12" sqref="C12"/>
    </sheetView>
  </sheetViews>
  <sheetFormatPr baseColWidth="10" defaultRowHeight="16" x14ac:dyDescent="0.2"/>
  <cols>
    <col min="2" max="2" width="21.5" customWidth="1"/>
  </cols>
  <sheetData>
    <row r="1" spans="1:4" x14ac:dyDescent="0.2">
      <c r="A1" t="s">
        <v>139</v>
      </c>
      <c r="B1" t="s">
        <v>213</v>
      </c>
      <c r="C1" t="s">
        <v>221</v>
      </c>
      <c r="D1" t="s">
        <v>212</v>
      </c>
    </row>
    <row r="2" spans="1:4" x14ac:dyDescent="0.2">
      <c r="A2">
        <v>2008</v>
      </c>
      <c r="B2" t="s">
        <v>222</v>
      </c>
      <c r="C2">
        <v>793104</v>
      </c>
      <c r="D2">
        <f>100*(C2/C4)</f>
        <v>27.712111365018131</v>
      </c>
    </row>
    <row r="3" spans="1:4" x14ac:dyDescent="0.2">
      <c r="A3">
        <v>2008</v>
      </c>
      <c r="B3" t="s">
        <v>223</v>
      </c>
      <c r="C3">
        <v>328775</v>
      </c>
      <c r="D3">
        <f>100*C3/C4</f>
        <v>11.487836921808285</v>
      </c>
    </row>
    <row r="4" spans="1:4" x14ac:dyDescent="0.2">
      <c r="A4">
        <v>2008</v>
      </c>
      <c r="B4" t="s">
        <v>224</v>
      </c>
      <c r="C4">
        <v>2861940</v>
      </c>
    </row>
    <row r="5" spans="1:4" x14ac:dyDescent="0.2">
      <c r="A5">
        <v>2013</v>
      </c>
      <c r="B5" t="s">
        <v>222</v>
      </c>
      <c r="C5">
        <v>897030</v>
      </c>
      <c r="D5">
        <f>100*(C5/C7)</f>
        <v>25.51080333591656</v>
      </c>
    </row>
    <row r="6" spans="1:4" x14ac:dyDescent="0.2">
      <c r="A6">
        <v>2013</v>
      </c>
      <c r="B6" t="s">
        <v>223</v>
      </c>
      <c r="C6">
        <v>409347</v>
      </c>
      <c r="D6">
        <f>100*C6/C7</f>
        <v>11.641495616810403</v>
      </c>
    </row>
    <row r="7" spans="1:4" x14ac:dyDescent="0.2">
      <c r="A7">
        <v>2013</v>
      </c>
      <c r="B7" t="s">
        <v>224</v>
      </c>
      <c r="C7">
        <v>3516275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B480-F37A-784E-9ABE-22EE44338E67}">
  <dimension ref="A1:AD71"/>
  <sheetViews>
    <sheetView zoomScale="109" workbookViewId="0">
      <selection activeCell="D26" sqref="D26"/>
    </sheetView>
  </sheetViews>
  <sheetFormatPr baseColWidth="10" defaultRowHeight="16" x14ac:dyDescent="0.2"/>
  <cols>
    <col min="7" max="7" width="13" customWidth="1"/>
  </cols>
  <sheetData>
    <row r="1" spans="1:30" x14ac:dyDescent="0.2">
      <c r="A1" t="s">
        <v>3</v>
      </c>
      <c r="B1">
        <v>2013</v>
      </c>
      <c r="C1" t="s">
        <v>5</v>
      </c>
      <c r="D1">
        <v>0.41</v>
      </c>
      <c r="E1">
        <v>0.29299999999999998</v>
      </c>
      <c r="F1">
        <v>3.7999999999999999E-2</v>
      </c>
      <c r="G1">
        <v>4.8000000000000001E-2</v>
      </c>
      <c r="H1">
        <v>6.6000000000000003E-2</v>
      </c>
      <c r="I1">
        <v>5.5E-2</v>
      </c>
      <c r="J1">
        <v>1.4E-2</v>
      </c>
      <c r="K1">
        <v>1E-3</v>
      </c>
      <c r="L1">
        <v>2.8000000000000001E-2</v>
      </c>
      <c r="M1">
        <v>2E-3</v>
      </c>
      <c r="N1">
        <v>4.0000000000000001E-3</v>
      </c>
      <c r="O1">
        <v>1E-3</v>
      </c>
      <c r="P1">
        <v>1E-3</v>
      </c>
      <c r="Q1">
        <v>1E-3</v>
      </c>
      <c r="R1">
        <v>7.0000000000000001E-3</v>
      </c>
      <c r="S1">
        <v>1E-3</v>
      </c>
      <c r="T1">
        <v>1E-3</v>
      </c>
      <c r="U1">
        <v>1E-3</v>
      </c>
      <c r="V1">
        <v>1.2999999999999999E-2</v>
      </c>
      <c r="W1">
        <v>3.0000000000000001E-3</v>
      </c>
      <c r="X1">
        <v>1E-3</v>
      </c>
      <c r="Y1">
        <v>3.0000000000000001E-3</v>
      </c>
      <c r="Z1">
        <v>1E-3</v>
      </c>
      <c r="AA1">
        <v>1E-3</v>
      </c>
      <c r="AB1">
        <v>1E-3</v>
      </c>
      <c r="AC1">
        <v>2E-3</v>
      </c>
      <c r="AD1">
        <v>4.0000000000000001E-3</v>
      </c>
    </row>
    <row r="2" spans="1:30" x14ac:dyDescent="0.2">
      <c r="A2" t="s">
        <v>3</v>
      </c>
      <c r="B2">
        <v>2018</v>
      </c>
      <c r="C2" t="s">
        <v>5</v>
      </c>
      <c r="D2">
        <v>0.45600000000000002</v>
      </c>
      <c r="E2">
        <v>0.371</v>
      </c>
      <c r="F2">
        <v>0</v>
      </c>
      <c r="G2">
        <v>0</v>
      </c>
      <c r="H2">
        <v>8.0000000000000002E-3</v>
      </c>
      <c r="I2">
        <v>3.3000000000000002E-2</v>
      </c>
      <c r="J2">
        <v>0</v>
      </c>
      <c r="K2">
        <v>0</v>
      </c>
      <c r="L2">
        <v>1.0999999999999999E-2</v>
      </c>
      <c r="M2">
        <v>2E-3</v>
      </c>
      <c r="N2">
        <v>2E-3</v>
      </c>
      <c r="O2">
        <v>1E-3</v>
      </c>
      <c r="P2">
        <v>1E-3</v>
      </c>
      <c r="Q2">
        <v>1E-3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4" spans="1:30" x14ac:dyDescent="0.2">
      <c r="A4" t="s">
        <v>3</v>
      </c>
      <c r="B4" t="s">
        <v>3</v>
      </c>
    </row>
    <row r="5" spans="1:30" x14ac:dyDescent="0.2">
      <c r="A5">
        <v>2013</v>
      </c>
      <c r="B5">
        <v>2018</v>
      </c>
      <c r="C5" t="s">
        <v>189</v>
      </c>
      <c r="D5" t="s">
        <v>191</v>
      </c>
      <c r="E5" t="s">
        <v>190</v>
      </c>
      <c r="F5" t="s">
        <v>192</v>
      </c>
      <c r="G5" t="s">
        <v>194</v>
      </c>
      <c r="H5" t="s">
        <v>193</v>
      </c>
    </row>
    <row r="6" spans="1:30" x14ac:dyDescent="0.2">
      <c r="A6">
        <v>0.41</v>
      </c>
      <c r="B6">
        <v>0.45600000000000002</v>
      </c>
      <c r="C6">
        <f>ABS(B6-A6)</f>
        <v>4.6000000000000041E-2</v>
      </c>
      <c r="D6">
        <f>0.5*SUM(C6:C32)</f>
        <v>0.18150000000000008</v>
      </c>
      <c r="E6">
        <f>0.5*(C8+C9+C12+C13+SUM(C20:C32))</f>
        <v>7.0000000000000007E-2</v>
      </c>
      <c r="F6">
        <f>0.5*SUM(C6:C7,C10:C11,C14:C19)</f>
        <v>0.11150000000000002</v>
      </c>
      <c r="G6">
        <f>B6*B6</f>
        <v>0.20793600000000001</v>
      </c>
      <c r="H6">
        <f>1/SUM(G6:G32)</f>
        <v>2.8829909301105343</v>
      </c>
      <c r="J6">
        <v>42</v>
      </c>
      <c r="K6">
        <f>J6/$J$12</f>
        <v>0.52500000000000002</v>
      </c>
      <c r="L6">
        <f>K6^2</f>
        <v>0.27562500000000001</v>
      </c>
      <c r="M6">
        <f>1/SUM(L6:L11)</f>
        <v>2.3862788963460102</v>
      </c>
    </row>
    <row r="7" spans="1:30" x14ac:dyDescent="0.2">
      <c r="A7">
        <v>0.29299999999999998</v>
      </c>
      <c r="B7">
        <v>0.371</v>
      </c>
      <c r="C7">
        <f t="shared" ref="C7:C70" si="0">ABS(B7-A7)</f>
        <v>7.8000000000000014E-2</v>
      </c>
      <c r="G7">
        <f t="shared" ref="G7:G32" si="1">B7*B7</f>
        <v>0.13764099999999999</v>
      </c>
      <c r="J7">
        <v>30</v>
      </c>
      <c r="K7">
        <f t="shared" ref="K7:K11" si="2">J7/$J$12</f>
        <v>0.375</v>
      </c>
      <c r="L7">
        <f t="shared" ref="L7:L11" si="3">K7^2</f>
        <v>0.140625</v>
      </c>
    </row>
    <row r="8" spans="1:30" x14ac:dyDescent="0.2">
      <c r="A8">
        <v>3.7999999999999999E-2</v>
      </c>
      <c r="B8">
        <v>0</v>
      </c>
      <c r="C8">
        <f t="shared" si="0"/>
        <v>3.7999999999999999E-2</v>
      </c>
      <c r="G8">
        <f t="shared" si="1"/>
        <v>0</v>
      </c>
      <c r="J8">
        <v>3</v>
      </c>
      <c r="K8">
        <f t="shared" si="2"/>
        <v>3.7499999999999999E-2</v>
      </c>
      <c r="L8">
        <f t="shared" si="3"/>
        <v>1.4062499999999999E-3</v>
      </c>
    </row>
    <row r="9" spans="1:30" x14ac:dyDescent="0.2">
      <c r="A9">
        <v>4.8000000000000001E-2</v>
      </c>
      <c r="B9">
        <v>0</v>
      </c>
      <c r="C9">
        <f t="shared" si="0"/>
        <v>4.8000000000000001E-2</v>
      </c>
      <c r="G9">
        <f t="shared" si="1"/>
        <v>0</v>
      </c>
      <c r="J9">
        <v>2</v>
      </c>
      <c r="K9">
        <f t="shared" si="2"/>
        <v>2.5000000000000001E-2</v>
      </c>
      <c r="L9">
        <f t="shared" si="3"/>
        <v>6.2500000000000012E-4</v>
      </c>
    </row>
    <row r="10" spans="1:30" x14ac:dyDescent="0.2">
      <c r="A10">
        <v>6.6000000000000003E-2</v>
      </c>
      <c r="B10">
        <v>8.0000000000000002E-3</v>
      </c>
      <c r="C10">
        <f t="shared" si="0"/>
        <v>5.8000000000000003E-2</v>
      </c>
      <c r="G10">
        <f t="shared" si="1"/>
        <v>6.3999999999999997E-5</v>
      </c>
      <c r="J10">
        <v>2</v>
      </c>
      <c r="K10">
        <f t="shared" si="2"/>
        <v>2.5000000000000001E-2</v>
      </c>
      <c r="L10">
        <f t="shared" si="3"/>
        <v>6.2500000000000012E-4</v>
      </c>
    </row>
    <row r="11" spans="1:30" x14ac:dyDescent="0.2">
      <c r="A11">
        <v>5.5E-2</v>
      </c>
      <c r="B11">
        <v>3.3000000000000002E-2</v>
      </c>
      <c r="C11">
        <f t="shared" si="0"/>
        <v>2.1999999999999999E-2</v>
      </c>
      <c r="G11">
        <f t="shared" si="1"/>
        <v>1.0890000000000001E-3</v>
      </c>
      <c r="J11">
        <v>1</v>
      </c>
      <c r="K11">
        <f t="shared" si="2"/>
        <v>1.2500000000000001E-2</v>
      </c>
      <c r="L11">
        <f t="shared" si="3"/>
        <v>1.5625000000000003E-4</v>
      </c>
    </row>
    <row r="12" spans="1:30" x14ac:dyDescent="0.2">
      <c r="A12">
        <v>1.4E-2</v>
      </c>
      <c r="B12">
        <v>0</v>
      </c>
      <c r="C12">
        <f t="shared" si="0"/>
        <v>1.4E-2</v>
      </c>
      <c r="G12">
        <f t="shared" si="1"/>
        <v>0</v>
      </c>
      <c r="J12">
        <f>SUM(J6:J11)</f>
        <v>80</v>
      </c>
    </row>
    <row r="13" spans="1:30" x14ac:dyDescent="0.2">
      <c r="A13">
        <v>1E-3</v>
      </c>
      <c r="B13">
        <v>0</v>
      </c>
      <c r="C13">
        <f t="shared" si="0"/>
        <v>1E-3</v>
      </c>
      <c r="G13">
        <f t="shared" si="1"/>
        <v>0</v>
      </c>
    </row>
    <row r="14" spans="1:30" x14ac:dyDescent="0.2">
      <c r="A14">
        <v>2.8000000000000001E-2</v>
      </c>
      <c r="B14">
        <v>1.0999999999999999E-2</v>
      </c>
      <c r="C14">
        <f t="shared" si="0"/>
        <v>1.7000000000000001E-2</v>
      </c>
      <c r="G14">
        <f t="shared" si="1"/>
        <v>1.2099999999999999E-4</v>
      </c>
    </row>
    <row r="15" spans="1:30" x14ac:dyDescent="0.2">
      <c r="A15">
        <v>2E-3</v>
      </c>
      <c r="B15">
        <v>2E-3</v>
      </c>
      <c r="C15">
        <f t="shared" si="0"/>
        <v>0</v>
      </c>
      <c r="G15">
        <f t="shared" si="1"/>
        <v>3.9999999999999998E-6</v>
      </c>
    </row>
    <row r="16" spans="1:30" x14ac:dyDescent="0.2">
      <c r="A16">
        <v>4.0000000000000001E-3</v>
      </c>
      <c r="B16">
        <v>2E-3</v>
      </c>
      <c r="C16">
        <f t="shared" si="0"/>
        <v>2E-3</v>
      </c>
      <c r="G16">
        <f t="shared" si="1"/>
        <v>3.9999999999999998E-6</v>
      </c>
    </row>
    <row r="17" spans="1:7" x14ac:dyDescent="0.2">
      <c r="A17">
        <v>1E-3</v>
      </c>
      <c r="B17">
        <v>1E-3</v>
      </c>
      <c r="C17">
        <f t="shared" si="0"/>
        <v>0</v>
      </c>
      <c r="G17">
        <f t="shared" si="1"/>
        <v>9.9999999999999995E-7</v>
      </c>
    </row>
    <row r="18" spans="1:7" x14ac:dyDescent="0.2">
      <c r="A18">
        <v>1E-3</v>
      </c>
      <c r="B18">
        <v>1E-3</v>
      </c>
      <c r="C18">
        <f t="shared" si="0"/>
        <v>0</v>
      </c>
      <c r="G18">
        <f t="shared" si="1"/>
        <v>9.9999999999999995E-7</v>
      </c>
    </row>
    <row r="19" spans="1:7" x14ac:dyDescent="0.2">
      <c r="A19">
        <v>1E-3</v>
      </c>
      <c r="B19">
        <v>1E-3</v>
      </c>
      <c r="C19">
        <f t="shared" si="0"/>
        <v>0</v>
      </c>
      <c r="G19">
        <f t="shared" si="1"/>
        <v>9.9999999999999995E-7</v>
      </c>
    </row>
    <row r="20" spans="1:7" x14ac:dyDescent="0.2">
      <c r="A20">
        <v>7.0000000000000001E-3</v>
      </c>
      <c r="B20">
        <v>0</v>
      </c>
      <c r="C20">
        <f t="shared" si="0"/>
        <v>7.0000000000000001E-3</v>
      </c>
      <c r="G20">
        <f t="shared" si="1"/>
        <v>0</v>
      </c>
    </row>
    <row r="21" spans="1:7" x14ac:dyDescent="0.2">
      <c r="A21">
        <v>1E-3</v>
      </c>
      <c r="B21">
        <v>0</v>
      </c>
      <c r="C21">
        <f t="shared" si="0"/>
        <v>1E-3</v>
      </c>
      <c r="G21">
        <f t="shared" si="1"/>
        <v>0</v>
      </c>
    </row>
    <row r="22" spans="1:7" x14ac:dyDescent="0.2">
      <c r="A22">
        <v>1E-3</v>
      </c>
      <c r="B22">
        <v>0</v>
      </c>
      <c r="C22">
        <f t="shared" si="0"/>
        <v>1E-3</v>
      </c>
      <c r="G22">
        <f t="shared" si="1"/>
        <v>0</v>
      </c>
    </row>
    <row r="23" spans="1:7" x14ac:dyDescent="0.2">
      <c r="A23">
        <v>1E-3</v>
      </c>
      <c r="B23">
        <v>0</v>
      </c>
      <c r="C23">
        <f t="shared" si="0"/>
        <v>1E-3</v>
      </c>
      <c r="G23">
        <f t="shared" si="1"/>
        <v>0</v>
      </c>
    </row>
    <row r="24" spans="1:7" x14ac:dyDescent="0.2">
      <c r="A24">
        <v>1.2999999999999999E-2</v>
      </c>
      <c r="B24">
        <v>0</v>
      </c>
      <c r="C24">
        <f t="shared" si="0"/>
        <v>1.2999999999999999E-2</v>
      </c>
      <c r="G24">
        <f t="shared" si="1"/>
        <v>0</v>
      </c>
    </row>
    <row r="25" spans="1:7" x14ac:dyDescent="0.2">
      <c r="A25">
        <v>3.0000000000000001E-3</v>
      </c>
      <c r="B25">
        <v>0</v>
      </c>
      <c r="C25">
        <f t="shared" si="0"/>
        <v>3.0000000000000001E-3</v>
      </c>
      <c r="G25">
        <f t="shared" si="1"/>
        <v>0</v>
      </c>
    </row>
    <row r="26" spans="1:7" x14ac:dyDescent="0.2">
      <c r="A26">
        <v>1E-3</v>
      </c>
      <c r="B26">
        <v>0</v>
      </c>
      <c r="C26">
        <f t="shared" si="0"/>
        <v>1E-3</v>
      </c>
      <c r="G26">
        <f t="shared" si="1"/>
        <v>0</v>
      </c>
    </row>
    <row r="27" spans="1:7" x14ac:dyDescent="0.2">
      <c r="A27">
        <v>3.0000000000000001E-3</v>
      </c>
      <c r="B27">
        <v>0</v>
      </c>
      <c r="C27">
        <f t="shared" si="0"/>
        <v>3.0000000000000001E-3</v>
      </c>
      <c r="G27">
        <f t="shared" si="1"/>
        <v>0</v>
      </c>
    </row>
    <row r="28" spans="1:7" x14ac:dyDescent="0.2">
      <c r="A28">
        <v>1E-3</v>
      </c>
      <c r="B28">
        <v>0</v>
      </c>
      <c r="C28">
        <f t="shared" si="0"/>
        <v>1E-3</v>
      </c>
      <c r="G28">
        <f t="shared" si="1"/>
        <v>0</v>
      </c>
    </row>
    <row r="29" spans="1:7" x14ac:dyDescent="0.2">
      <c r="A29">
        <v>1E-3</v>
      </c>
      <c r="B29">
        <v>0</v>
      </c>
      <c r="C29">
        <f t="shared" si="0"/>
        <v>1E-3</v>
      </c>
      <c r="G29">
        <f t="shared" si="1"/>
        <v>0</v>
      </c>
    </row>
    <row r="30" spans="1:7" x14ac:dyDescent="0.2">
      <c r="A30">
        <v>1E-3</v>
      </c>
      <c r="B30">
        <v>0</v>
      </c>
      <c r="C30">
        <f t="shared" si="0"/>
        <v>1E-3</v>
      </c>
      <c r="G30">
        <f t="shared" si="1"/>
        <v>0</v>
      </c>
    </row>
    <row r="31" spans="1:7" x14ac:dyDescent="0.2">
      <c r="A31">
        <v>2E-3</v>
      </c>
      <c r="B31">
        <v>0</v>
      </c>
      <c r="C31">
        <f t="shared" si="0"/>
        <v>2E-3</v>
      </c>
      <c r="G31">
        <f t="shared" si="1"/>
        <v>0</v>
      </c>
    </row>
    <row r="32" spans="1:7" x14ac:dyDescent="0.2">
      <c r="A32">
        <v>4.0000000000000001E-3</v>
      </c>
      <c r="B32">
        <v>0</v>
      </c>
      <c r="C32">
        <f t="shared" si="0"/>
        <v>4.0000000000000001E-3</v>
      </c>
      <c r="G32">
        <f t="shared" si="1"/>
        <v>0</v>
      </c>
    </row>
    <row r="33" spans="1:3" x14ac:dyDescent="0.2">
      <c r="A33">
        <v>0</v>
      </c>
      <c r="B33">
        <v>0</v>
      </c>
      <c r="C33">
        <f t="shared" si="0"/>
        <v>0</v>
      </c>
    </row>
    <row r="34" spans="1:3" x14ac:dyDescent="0.2">
      <c r="A34">
        <v>0</v>
      </c>
      <c r="B34">
        <v>0</v>
      </c>
      <c r="C34">
        <f t="shared" si="0"/>
        <v>0</v>
      </c>
    </row>
    <row r="35" spans="1:3" x14ac:dyDescent="0.2">
      <c r="A35">
        <v>0</v>
      </c>
      <c r="B35">
        <v>0</v>
      </c>
      <c r="C35">
        <f t="shared" si="0"/>
        <v>0</v>
      </c>
    </row>
    <row r="36" spans="1:3" x14ac:dyDescent="0.2">
      <c r="A36">
        <v>0</v>
      </c>
      <c r="B36">
        <v>0</v>
      </c>
      <c r="C36">
        <f t="shared" si="0"/>
        <v>0</v>
      </c>
    </row>
    <row r="37" spans="1:3" x14ac:dyDescent="0.2">
      <c r="A37">
        <v>0</v>
      </c>
      <c r="B37">
        <v>0</v>
      </c>
      <c r="C37">
        <f t="shared" si="0"/>
        <v>0</v>
      </c>
    </row>
    <row r="38" spans="1:3" x14ac:dyDescent="0.2">
      <c r="A38">
        <v>0</v>
      </c>
      <c r="B38">
        <v>0</v>
      </c>
      <c r="C38">
        <f t="shared" si="0"/>
        <v>0</v>
      </c>
    </row>
    <row r="39" spans="1:3" x14ac:dyDescent="0.2">
      <c r="A39">
        <v>0</v>
      </c>
      <c r="B39">
        <v>0</v>
      </c>
      <c r="C39">
        <f t="shared" si="0"/>
        <v>0</v>
      </c>
    </row>
    <row r="40" spans="1:3" x14ac:dyDescent="0.2">
      <c r="A40">
        <v>0</v>
      </c>
      <c r="B40">
        <v>0</v>
      </c>
      <c r="C40">
        <f t="shared" si="0"/>
        <v>0</v>
      </c>
    </row>
    <row r="41" spans="1:3" x14ac:dyDescent="0.2">
      <c r="A41">
        <v>0</v>
      </c>
      <c r="B41">
        <v>0</v>
      </c>
      <c r="C41">
        <f t="shared" si="0"/>
        <v>0</v>
      </c>
    </row>
    <row r="42" spans="1:3" x14ac:dyDescent="0.2">
      <c r="A42">
        <v>0</v>
      </c>
      <c r="B42">
        <v>0</v>
      </c>
      <c r="C42">
        <f t="shared" si="0"/>
        <v>0</v>
      </c>
    </row>
    <row r="43" spans="1:3" x14ac:dyDescent="0.2">
      <c r="A43">
        <v>0</v>
      </c>
      <c r="B43">
        <v>0</v>
      </c>
      <c r="C43">
        <f t="shared" si="0"/>
        <v>0</v>
      </c>
    </row>
    <row r="44" spans="1:3" x14ac:dyDescent="0.2">
      <c r="A44">
        <v>0</v>
      </c>
      <c r="B44">
        <v>0</v>
      </c>
      <c r="C44">
        <f t="shared" si="0"/>
        <v>0</v>
      </c>
    </row>
    <row r="45" spans="1:3" x14ac:dyDescent="0.2">
      <c r="A45">
        <v>0</v>
      </c>
      <c r="B45">
        <v>0</v>
      </c>
      <c r="C45">
        <f t="shared" si="0"/>
        <v>0</v>
      </c>
    </row>
    <row r="46" spans="1:3" x14ac:dyDescent="0.2">
      <c r="A46">
        <v>0</v>
      </c>
      <c r="B46">
        <v>0</v>
      </c>
      <c r="C46">
        <f t="shared" si="0"/>
        <v>0</v>
      </c>
    </row>
    <row r="47" spans="1:3" x14ac:dyDescent="0.2">
      <c r="A47">
        <v>0</v>
      </c>
      <c r="B47">
        <v>0</v>
      </c>
      <c r="C47">
        <f t="shared" si="0"/>
        <v>0</v>
      </c>
    </row>
    <row r="48" spans="1:3" x14ac:dyDescent="0.2">
      <c r="A48">
        <v>0</v>
      </c>
      <c r="B48">
        <v>0</v>
      </c>
      <c r="C48">
        <f t="shared" si="0"/>
        <v>0</v>
      </c>
    </row>
    <row r="49" spans="1:3" x14ac:dyDescent="0.2">
      <c r="A49">
        <v>0</v>
      </c>
      <c r="B49">
        <v>0</v>
      </c>
      <c r="C49">
        <f t="shared" si="0"/>
        <v>0</v>
      </c>
    </row>
    <row r="50" spans="1:3" x14ac:dyDescent="0.2">
      <c r="A50">
        <v>0</v>
      </c>
      <c r="B50">
        <v>0</v>
      </c>
      <c r="C50">
        <f t="shared" si="0"/>
        <v>0</v>
      </c>
    </row>
    <row r="51" spans="1:3" x14ac:dyDescent="0.2">
      <c r="A51">
        <v>0</v>
      </c>
      <c r="B51">
        <v>0</v>
      </c>
      <c r="C51">
        <f t="shared" si="0"/>
        <v>0</v>
      </c>
    </row>
    <row r="52" spans="1:3" x14ac:dyDescent="0.2">
      <c r="A52">
        <v>0</v>
      </c>
      <c r="B52">
        <v>0</v>
      </c>
      <c r="C52">
        <f t="shared" si="0"/>
        <v>0</v>
      </c>
    </row>
    <row r="53" spans="1:3" x14ac:dyDescent="0.2">
      <c r="A53">
        <v>0</v>
      </c>
      <c r="B53">
        <v>0</v>
      </c>
      <c r="C53">
        <f t="shared" si="0"/>
        <v>0</v>
      </c>
    </row>
    <row r="54" spans="1:3" x14ac:dyDescent="0.2">
      <c r="A54">
        <v>0</v>
      </c>
      <c r="B54">
        <v>0</v>
      </c>
      <c r="C54">
        <f t="shared" si="0"/>
        <v>0</v>
      </c>
    </row>
    <row r="55" spans="1:3" x14ac:dyDescent="0.2">
      <c r="A55">
        <v>0</v>
      </c>
      <c r="B55">
        <v>0</v>
      </c>
      <c r="C55">
        <f t="shared" si="0"/>
        <v>0</v>
      </c>
    </row>
    <row r="56" spans="1:3" x14ac:dyDescent="0.2">
      <c r="A56">
        <v>0</v>
      </c>
      <c r="B56">
        <v>0</v>
      </c>
      <c r="C56">
        <f t="shared" si="0"/>
        <v>0</v>
      </c>
    </row>
    <row r="57" spans="1:3" x14ac:dyDescent="0.2">
      <c r="A57">
        <v>0</v>
      </c>
      <c r="B57">
        <v>0</v>
      </c>
      <c r="C57">
        <f t="shared" si="0"/>
        <v>0</v>
      </c>
    </row>
    <row r="58" spans="1:3" x14ac:dyDescent="0.2">
      <c r="A58">
        <v>0</v>
      </c>
      <c r="B58">
        <v>0</v>
      </c>
      <c r="C58">
        <f t="shared" si="0"/>
        <v>0</v>
      </c>
    </row>
    <row r="59" spans="1:3" x14ac:dyDescent="0.2">
      <c r="A59">
        <v>0</v>
      </c>
      <c r="B59">
        <v>0</v>
      </c>
      <c r="C59">
        <f t="shared" si="0"/>
        <v>0</v>
      </c>
    </row>
    <row r="60" spans="1:3" x14ac:dyDescent="0.2">
      <c r="A60">
        <v>0</v>
      </c>
      <c r="B60">
        <v>0</v>
      </c>
      <c r="C60">
        <f t="shared" si="0"/>
        <v>0</v>
      </c>
    </row>
    <row r="61" spans="1:3" x14ac:dyDescent="0.2">
      <c r="A61">
        <v>0</v>
      </c>
      <c r="B61">
        <v>0</v>
      </c>
      <c r="C61">
        <f t="shared" si="0"/>
        <v>0</v>
      </c>
    </row>
    <row r="62" spans="1:3" x14ac:dyDescent="0.2">
      <c r="A62">
        <v>0</v>
      </c>
      <c r="B62">
        <v>0</v>
      </c>
      <c r="C62">
        <f t="shared" si="0"/>
        <v>0</v>
      </c>
    </row>
    <row r="63" spans="1:3" x14ac:dyDescent="0.2">
      <c r="A63">
        <v>0</v>
      </c>
      <c r="B63">
        <v>0</v>
      </c>
      <c r="C63">
        <f t="shared" si="0"/>
        <v>0</v>
      </c>
    </row>
    <row r="64" spans="1:3" x14ac:dyDescent="0.2">
      <c r="A64">
        <v>0</v>
      </c>
      <c r="B64">
        <v>0</v>
      </c>
      <c r="C64">
        <f t="shared" si="0"/>
        <v>0</v>
      </c>
    </row>
    <row r="65" spans="1:3" x14ac:dyDescent="0.2">
      <c r="A65">
        <v>0</v>
      </c>
      <c r="B65">
        <v>0</v>
      </c>
      <c r="C65">
        <f t="shared" si="0"/>
        <v>0</v>
      </c>
    </row>
    <row r="66" spans="1:3" x14ac:dyDescent="0.2">
      <c r="A66">
        <v>0</v>
      </c>
      <c r="B66">
        <v>0</v>
      </c>
      <c r="C66">
        <f t="shared" si="0"/>
        <v>0</v>
      </c>
    </row>
    <row r="67" spans="1:3" x14ac:dyDescent="0.2">
      <c r="A67">
        <v>0</v>
      </c>
      <c r="B67">
        <v>0</v>
      </c>
      <c r="C67">
        <f t="shared" si="0"/>
        <v>0</v>
      </c>
    </row>
    <row r="68" spans="1:3" x14ac:dyDescent="0.2">
      <c r="A68">
        <v>0</v>
      </c>
      <c r="B68">
        <v>0</v>
      </c>
      <c r="C68">
        <f t="shared" si="0"/>
        <v>0</v>
      </c>
    </row>
    <row r="69" spans="1:3" x14ac:dyDescent="0.2">
      <c r="A69">
        <v>0</v>
      </c>
      <c r="B69">
        <v>0</v>
      </c>
      <c r="C69">
        <f t="shared" si="0"/>
        <v>0</v>
      </c>
    </row>
    <row r="70" spans="1:3" x14ac:dyDescent="0.2">
      <c r="A70">
        <v>0</v>
      </c>
      <c r="B70">
        <v>0</v>
      </c>
      <c r="C70">
        <f t="shared" si="0"/>
        <v>0</v>
      </c>
    </row>
    <row r="71" spans="1:3" x14ac:dyDescent="0.2">
      <c r="A71">
        <v>0</v>
      </c>
      <c r="B71">
        <v>0</v>
      </c>
      <c r="C71">
        <f t="shared" ref="C71" si="4">ABS(B71-A71)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2BA39-3B3B-A240-A844-0B92BCA35342}">
  <dimension ref="A1:F11"/>
  <sheetViews>
    <sheetView workbookViewId="0">
      <selection activeCell="B19" sqref="B19"/>
    </sheetView>
  </sheetViews>
  <sheetFormatPr baseColWidth="10" defaultRowHeight="16" x14ac:dyDescent="0.2"/>
  <sheetData>
    <row r="1" spans="1:6" x14ac:dyDescent="0.2">
      <c r="B1" t="s">
        <v>205</v>
      </c>
      <c r="C1" t="s">
        <v>206</v>
      </c>
      <c r="D1" t="s">
        <v>207</v>
      </c>
      <c r="E1" t="s">
        <v>208</v>
      </c>
      <c r="F1" t="s">
        <v>209</v>
      </c>
    </row>
    <row r="2" spans="1:6" x14ac:dyDescent="0.2">
      <c r="A2">
        <v>1995</v>
      </c>
      <c r="B2">
        <v>23</v>
      </c>
      <c r="C2">
        <v>100</v>
      </c>
      <c r="D2">
        <v>227</v>
      </c>
      <c r="E2">
        <v>181</v>
      </c>
    </row>
    <row r="3" spans="1:6" x14ac:dyDescent="0.2">
      <c r="A3">
        <v>1996</v>
      </c>
      <c r="B3">
        <v>40</v>
      </c>
      <c r="C3">
        <v>181</v>
      </c>
      <c r="D3">
        <v>210</v>
      </c>
      <c r="E3">
        <v>153</v>
      </c>
    </row>
    <row r="4" spans="1:6" x14ac:dyDescent="0.2">
      <c r="A4">
        <v>1997</v>
      </c>
      <c r="B4">
        <v>17</v>
      </c>
      <c r="C4">
        <v>139</v>
      </c>
      <c r="D4">
        <v>226</v>
      </c>
      <c r="E4">
        <v>163</v>
      </c>
    </row>
    <row r="5" spans="1:6" x14ac:dyDescent="0.2">
      <c r="A5">
        <v>1998</v>
      </c>
      <c r="B5">
        <v>31</v>
      </c>
      <c r="C5">
        <v>119</v>
      </c>
      <c r="D5">
        <v>208</v>
      </c>
      <c r="E5">
        <v>231</v>
      </c>
    </row>
    <row r="6" spans="1:6" x14ac:dyDescent="0.2">
      <c r="A6">
        <v>2000</v>
      </c>
      <c r="B6">
        <v>26</v>
      </c>
      <c r="C6">
        <v>65</v>
      </c>
      <c r="D6">
        <v>161</v>
      </c>
      <c r="E6">
        <v>346</v>
      </c>
    </row>
    <row r="7" spans="1:6" x14ac:dyDescent="0.2">
      <c r="A7">
        <v>2001</v>
      </c>
      <c r="B7">
        <v>22</v>
      </c>
      <c r="C7">
        <v>65</v>
      </c>
      <c r="D7">
        <v>186</v>
      </c>
      <c r="E7">
        <v>318</v>
      </c>
    </row>
    <row r="8" spans="1:6" x14ac:dyDescent="0.2">
      <c r="A8">
        <v>2002</v>
      </c>
      <c r="B8">
        <v>7</v>
      </c>
      <c r="C8">
        <v>37</v>
      </c>
      <c r="D8">
        <v>127</v>
      </c>
      <c r="E8">
        <v>425</v>
      </c>
    </row>
    <row r="9" spans="1:6" x14ac:dyDescent="0.2">
      <c r="A9">
        <v>2003</v>
      </c>
      <c r="B9">
        <v>15</v>
      </c>
      <c r="C9">
        <v>55</v>
      </c>
      <c r="D9">
        <v>109</v>
      </c>
      <c r="E9">
        <v>414</v>
      </c>
    </row>
    <row r="10" spans="1:6" x14ac:dyDescent="0.2">
      <c r="A10">
        <v>2004</v>
      </c>
      <c r="B10">
        <v>10</v>
      </c>
      <c r="C10">
        <v>95</v>
      </c>
      <c r="D10">
        <v>186</v>
      </c>
      <c r="E10">
        <v>298</v>
      </c>
    </row>
    <row r="11" spans="1:6" x14ac:dyDescent="0.2">
      <c r="A11">
        <v>2005</v>
      </c>
      <c r="B11">
        <v>48</v>
      </c>
      <c r="C11">
        <v>154</v>
      </c>
      <c r="D11">
        <v>288</v>
      </c>
      <c r="E11">
        <v>685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0221-4ACC-EB48-81A6-DA22588661B4}">
  <dimension ref="A1:D30"/>
  <sheetViews>
    <sheetView tabSelected="1" zoomScale="86" workbookViewId="0">
      <selection activeCell="C20" sqref="C20"/>
    </sheetView>
  </sheetViews>
  <sheetFormatPr baseColWidth="10" defaultRowHeight="16" x14ac:dyDescent="0.2"/>
  <cols>
    <col min="3" max="3" width="27.1640625" customWidth="1"/>
    <col min="4" max="4" width="29.6640625" customWidth="1"/>
  </cols>
  <sheetData>
    <row r="1" spans="1:4" x14ac:dyDescent="0.2">
      <c r="A1" t="s">
        <v>139</v>
      </c>
      <c r="B1" t="s">
        <v>212</v>
      </c>
      <c r="C1" t="s">
        <v>213</v>
      </c>
      <c r="D1" t="s">
        <v>214</v>
      </c>
    </row>
    <row r="2" spans="1:4" x14ac:dyDescent="0.2">
      <c r="A2">
        <v>2008</v>
      </c>
      <c r="B2">
        <v>59</v>
      </c>
      <c r="C2" t="s">
        <v>210</v>
      </c>
      <c r="D2" t="s">
        <v>215</v>
      </c>
    </row>
    <row r="3" spans="1:4" x14ac:dyDescent="0.2">
      <c r="A3">
        <v>2010</v>
      </c>
      <c r="B3">
        <v>39</v>
      </c>
      <c r="C3" t="s">
        <v>210</v>
      </c>
      <c r="D3" t="s">
        <v>215</v>
      </c>
    </row>
    <row r="4" spans="1:4" x14ac:dyDescent="0.2">
      <c r="A4">
        <v>2012</v>
      </c>
      <c r="B4">
        <v>46</v>
      </c>
      <c r="C4" t="s">
        <v>210</v>
      </c>
      <c r="D4" t="s">
        <v>215</v>
      </c>
    </row>
    <row r="5" spans="1:4" x14ac:dyDescent="0.2">
      <c r="A5">
        <v>2014</v>
      </c>
      <c r="B5">
        <v>40</v>
      </c>
      <c r="C5" t="s">
        <v>210</v>
      </c>
      <c r="D5" t="s">
        <v>215</v>
      </c>
    </row>
    <row r="6" spans="1:4" x14ac:dyDescent="0.2">
      <c r="A6">
        <v>2016</v>
      </c>
      <c r="B6">
        <v>38</v>
      </c>
      <c r="C6" t="s">
        <v>210</v>
      </c>
      <c r="D6" t="s">
        <v>215</v>
      </c>
    </row>
    <row r="7" spans="1:4" x14ac:dyDescent="0.2">
      <c r="A7">
        <v>2018</v>
      </c>
      <c r="B7">
        <v>35.4</v>
      </c>
      <c r="C7" t="s">
        <v>210</v>
      </c>
      <c r="D7" t="s">
        <v>215</v>
      </c>
    </row>
    <row r="8" spans="1:4" x14ac:dyDescent="0.2">
      <c r="A8">
        <v>2008</v>
      </c>
      <c r="B8">
        <v>41</v>
      </c>
      <c r="C8" t="s">
        <v>211</v>
      </c>
      <c r="D8" t="s">
        <v>215</v>
      </c>
    </row>
    <row r="9" spans="1:4" x14ac:dyDescent="0.2">
      <c r="A9">
        <v>2010</v>
      </c>
      <c r="B9">
        <v>61</v>
      </c>
      <c r="C9" t="s">
        <v>211</v>
      </c>
      <c r="D9" t="s">
        <v>215</v>
      </c>
    </row>
    <row r="10" spans="1:4" x14ac:dyDescent="0.2">
      <c r="A10">
        <v>2012</v>
      </c>
      <c r="B10">
        <v>54</v>
      </c>
      <c r="C10" t="s">
        <v>211</v>
      </c>
      <c r="D10" t="s">
        <v>215</v>
      </c>
    </row>
    <row r="11" spans="1:4" x14ac:dyDescent="0.2">
      <c r="A11">
        <v>2014</v>
      </c>
      <c r="B11">
        <v>60</v>
      </c>
      <c r="C11" t="s">
        <v>211</v>
      </c>
      <c r="D11" t="s">
        <v>215</v>
      </c>
    </row>
    <row r="12" spans="1:4" x14ac:dyDescent="0.2">
      <c r="A12">
        <v>2016</v>
      </c>
      <c r="B12">
        <v>62</v>
      </c>
      <c r="C12" t="s">
        <v>211</v>
      </c>
      <c r="D12" t="s">
        <v>215</v>
      </c>
    </row>
    <row r="13" spans="1:4" x14ac:dyDescent="0.2">
      <c r="A13">
        <v>2018</v>
      </c>
      <c r="B13">
        <v>64.599999999999994</v>
      </c>
      <c r="C13" t="s">
        <v>211</v>
      </c>
      <c r="D13" t="s">
        <v>215</v>
      </c>
    </row>
    <row r="14" spans="1:4" x14ac:dyDescent="0.2">
      <c r="A14">
        <v>2014</v>
      </c>
      <c r="B14">
        <v>21.6</v>
      </c>
      <c r="C14" t="s">
        <v>217</v>
      </c>
      <c r="D14" t="s">
        <v>216</v>
      </c>
    </row>
    <row r="15" spans="1:4" x14ac:dyDescent="0.2">
      <c r="A15">
        <v>2016</v>
      </c>
      <c r="B15">
        <v>28</v>
      </c>
      <c r="C15" t="s">
        <v>217</v>
      </c>
      <c r="D15" t="s">
        <v>216</v>
      </c>
    </row>
    <row r="16" spans="1:4" x14ac:dyDescent="0.2">
      <c r="A16">
        <v>2018</v>
      </c>
      <c r="B16">
        <v>32.299999999999997</v>
      </c>
      <c r="C16" t="s">
        <v>217</v>
      </c>
      <c r="D16" t="s">
        <v>216</v>
      </c>
    </row>
    <row r="17" spans="1:4" x14ac:dyDescent="0.2">
      <c r="A17">
        <v>2018</v>
      </c>
      <c r="B17">
        <v>69.900000000000006</v>
      </c>
      <c r="C17" t="s">
        <v>219</v>
      </c>
      <c r="D17" t="s">
        <v>218</v>
      </c>
    </row>
    <row r="18" spans="1:4" x14ac:dyDescent="0.2">
      <c r="A18">
        <v>2018</v>
      </c>
      <c r="B18">
        <v>30.1</v>
      </c>
      <c r="C18" t="s">
        <v>220</v>
      </c>
      <c r="D18" t="s">
        <v>218</v>
      </c>
    </row>
    <row r="19" spans="1:4" x14ac:dyDescent="0.2">
      <c r="A19">
        <v>2016</v>
      </c>
      <c r="B19">
        <v>70.2</v>
      </c>
      <c r="C19" t="s">
        <v>219</v>
      </c>
      <c r="D19" t="s">
        <v>218</v>
      </c>
    </row>
    <row r="20" spans="1:4" x14ac:dyDescent="0.2">
      <c r="A20">
        <v>2016</v>
      </c>
      <c r="B20">
        <v>29.8</v>
      </c>
      <c r="C20" t="s">
        <v>220</v>
      </c>
      <c r="D20" t="s">
        <v>218</v>
      </c>
    </row>
    <row r="21" spans="1:4" x14ac:dyDescent="0.2">
      <c r="A21">
        <v>2014</v>
      </c>
      <c r="B21">
        <v>74</v>
      </c>
      <c r="C21" t="s">
        <v>219</v>
      </c>
      <c r="D21" t="s">
        <v>218</v>
      </c>
    </row>
    <row r="22" spans="1:4" x14ac:dyDescent="0.2">
      <c r="A22">
        <v>2014</v>
      </c>
      <c r="B22">
        <v>26</v>
      </c>
      <c r="C22" t="s">
        <v>220</v>
      </c>
      <c r="D22" t="s">
        <v>218</v>
      </c>
    </row>
    <row r="23" spans="1:4" x14ac:dyDescent="0.2">
      <c r="A23">
        <v>2012</v>
      </c>
      <c r="B23">
        <v>79</v>
      </c>
      <c r="C23" t="s">
        <v>219</v>
      </c>
      <c r="D23" t="s">
        <v>218</v>
      </c>
    </row>
    <row r="24" spans="1:4" x14ac:dyDescent="0.2">
      <c r="A24">
        <v>2012</v>
      </c>
      <c r="B24">
        <v>21</v>
      </c>
      <c r="C24" t="s">
        <v>220</v>
      </c>
      <c r="D24" t="s">
        <v>218</v>
      </c>
    </row>
    <row r="25" spans="1:4" x14ac:dyDescent="0.2">
      <c r="A25">
        <v>2010</v>
      </c>
      <c r="B25">
        <v>79.3</v>
      </c>
      <c r="C25" t="s">
        <v>219</v>
      </c>
      <c r="D25" t="s">
        <v>218</v>
      </c>
    </row>
    <row r="26" spans="1:4" x14ac:dyDescent="0.2">
      <c r="A26">
        <v>2010</v>
      </c>
      <c r="B26">
        <v>20.7</v>
      </c>
      <c r="C26" t="s">
        <v>220</v>
      </c>
      <c r="D26" t="s">
        <v>218</v>
      </c>
    </row>
    <row r="27" spans="1:4" x14ac:dyDescent="0.2">
      <c r="A27">
        <v>2008</v>
      </c>
      <c r="B27">
        <v>80</v>
      </c>
      <c r="C27" t="s">
        <v>219</v>
      </c>
      <c r="D27" t="s">
        <v>218</v>
      </c>
    </row>
    <row r="28" spans="1:4" x14ac:dyDescent="0.2">
      <c r="A28">
        <v>2008</v>
      </c>
      <c r="B28">
        <v>20</v>
      </c>
      <c r="C28" t="s">
        <v>220</v>
      </c>
      <c r="D28" t="s">
        <v>218</v>
      </c>
    </row>
    <row r="29" spans="1:4" x14ac:dyDescent="0.2">
      <c r="A29">
        <v>2006</v>
      </c>
      <c r="B29">
        <v>90</v>
      </c>
      <c r="C29" t="s">
        <v>219</v>
      </c>
      <c r="D29" t="s">
        <v>218</v>
      </c>
    </row>
    <row r="30" spans="1:4" x14ac:dyDescent="0.2">
      <c r="A30">
        <v>2006</v>
      </c>
      <c r="B30">
        <v>10</v>
      </c>
      <c r="C30" t="s">
        <v>220</v>
      </c>
      <c r="D30" t="s">
        <v>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9A39-0E94-644A-966A-AFC261B32A8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6F57-7EBD-0142-85DD-D0290BAA84F9}">
  <dimension ref="A1:F110"/>
  <sheetViews>
    <sheetView workbookViewId="0">
      <selection activeCell="E13" sqref="E13"/>
    </sheetView>
  </sheetViews>
  <sheetFormatPr baseColWidth="10" defaultRowHeight="16" x14ac:dyDescent="0.2"/>
  <cols>
    <col min="1" max="1" width="14.83203125" customWidth="1"/>
  </cols>
  <sheetData>
    <row r="1" spans="1:6" x14ac:dyDescent="0.2">
      <c r="A1" t="s">
        <v>139</v>
      </c>
      <c r="B1" t="s">
        <v>140</v>
      </c>
      <c r="C1" t="s">
        <v>141</v>
      </c>
      <c r="D1" t="s">
        <v>204</v>
      </c>
    </row>
    <row r="2" spans="1:6" x14ac:dyDescent="0.2">
      <c r="A2" s="11" t="s">
        <v>142</v>
      </c>
      <c r="B2" s="10">
        <v>1998</v>
      </c>
      <c r="C2" s="10">
        <v>0.91200000000000003</v>
      </c>
      <c r="D2" s="10"/>
      <c r="E2" s="10"/>
      <c r="F2" s="10"/>
    </row>
    <row r="3" spans="1:6" x14ac:dyDescent="0.2">
      <c r="A3" s="11" t="s">
        <v>142</v>
      </c>
      <c r="B3" s="10">
        <v>2003</v>
      </c>
      <c r="C3" s="10">
        <v>0.77400000000000002</v>
      </c>
      <c r="D3" s="10"/>
      <c r="E3" s="10"/>
      <c r="F3" s="10"/>
    </row>
    <row r="4" spans="1:6" x14ac:dyDescent="0.2">
      <c r="A4" s="11" t="s">
        <v>142</v>
      </c>
      <c r="B4" s="10">
        <v>2008</v>
      </c>
      <c r="C4" s="10">
        <v>0.79300000000000004</v>
      </c>
      <c r="D4" s="10"/>
      <c r="E4" s="10"/>
      <c r="F4" s="10"/>
    </row>
    <row r="5" spans="1:6" x14ac:dyDescent="0.2">
      <c r="A5" s="11" t="s">
        <v>142</v>
      </c>
      <c r="B5" s="10">
        <v>2013</v>
      </c>
      <c r="C5" s="10">
        <v>0.80800000000000005</v>
      </c>
      <c r="D5" s="10"/>
      <c r="E5" s="10"/>
      <c r="F5" s="10"/>
    </row>
    <row r="6" spans="1:6" x14ac:dyDescent="0.2">
      <c r="A6" s="11" t="s">
        <v>142</v>
      </c>
      <c r="B6" s="10">
        <v>2018</v>
      </c>
      <c r="C6" s="10">
        <v>0.78</v>
      </c>
      <c r="D6" s="10"/>
      <c r="E6" s="10"/>
      <c r="F6" s="10"/>
    </row>
    <row r="7" spans="1:6" x14ac:dyDescent="0.2">
      <c r="A7" s="11" t="s">
        <v>143</v>
      </c>
      <c r="B7" s="10">
        <v>1996</v>
      </c>
      <c r="C7" s="10">
        <v>0.79800000000000004</v>
      </c>
      <c r="D7" s="10"/>
      <c r="E7" s="10"/>
      <c r="F7" s="10"/>
    </row>
    <row r="8" spans="1:6" x14ac:dyDescent="0.2">
      <c r="A8" s="11" t="s">
        <v>143</v>
      </c>
      <c r="B8" s="10">
        <v>2001</v>
      </c>
      <c r="C8" s="10">
        <v>0.82899999999999996</v>
      </c>
      <c r="D8" s="10"/>
      <c r="E8" s="10"/>
      <c r="F8" s="10"/>
    </row>
    <row r="9" spans="1:6" x14ac:dyDescent="0.2">
      <c r="A9" s="11" t="s">
        <v>143</v>
      </c>
      <c r="B9" s="10">
        <v>2006</v>
      </c>
      <c r="C9" s="10">
        <v>0.79400000000000004</v>
      </c>
      <c r="D9" s="10"/>
      <c r="E9" s="10"/>
      <c r="F9" s="10"/>
    </row>
    <row r="10" spans="1:6" x14ac:dyDescent="0.2">
      <c r="A10" s="11" t="s">
        <v>143</v>
      </c>
      <c r="B10" s="10">
        <v>2010</v>
      </c>
      <c r="C10" s="10">
        <v>0.81899999999999995</v>
      </c>
      <c r="D10" s="10"/>
      <c r="E10" s="10"/>
      <c r="F10" s="10"/>
    </row>
    <row r="11" spans="1:6" x14ac:dyDescent="0.2">
      <c r="A11" s="11" t="s">
        <v>143</v>
      </c>
      <c r="B11" s="10">
        <v>2015</v>
      </c>
      <c r="C11" s="10">
        <v>0.82699999999999996</v>
      </c>
      <c r="D11" s="10"/>
      <c r="E11" s="10"/>
      <c r="F11" s="10"/>
    </row>
    <row r="12" spans="1:6" x14ac:dyDescent="0.2">
      <c r="A12" s="11"/>
      <c r="B12" s="10"/>
      <c r="C12" s="10"/>
      <c r="D12" s="10"/>
      <c r="E12" s="10"/>
      <c r="F12" s="10"/>
    </row>
    <row r="13" spans="1:6" x14ac:dyDescent="0.2">
      <c r="A13" s="11"/>
      <c r="B13" s="10"/>
      <c r="C13" s="10"/>
      <c r="D13" s="10"/>
      <c r="E13" s="10"/>
      <c r="F13" s="10"/>
    </row>
    <row r="14" spans="1:6" x14ac:dyDescent="0.2">
      <c r="A14" s="11"/>
      <c r="B14" s="10"/>
      <c r="C14" s="10"/>
      <c r="D14" s="10"/>
      <c r="E14" s="10"/>
      <c r="F14" s="10"/>
    </row>
    <row r="15" spans="1:6" x14ac:dyDescent="0.2">
      <c r="A15" s="11"/>
      <c r="B15" s="10"/>
      <c r="C15" s="10"/>
      <c r="D15" s="10"/>
      <c r="E15" s="10"/>
      <c r="F15" s="10"/>
    </row>
    <row r="16" spans="1:6" x14ac:dyDescent="0.2">
      <c r="A16" s="11"/>
      <c r="B16" s="10"/>
      <c r="C16" s="10"/>
      <c r="D16" s="10"/>
      <c r="E16" s="10"/>
      <c r="F16" s="10"/>
    </row>
    <row r="17" spans="1:6" x14ac:dyDescent="0.2">
      <c r="A17" s="11"/>
      <c r="B17" s="10"/>
      <c r="C17" s="10"/>
      <c r="D17" s="10"/>
      <c r="E17" s="10"/>
      <c r="F17" s="10"/>
    </row>
    <row r="18" spans="1:6" x14ac:dyDescent="0.2">
      <c r="A18" s="11"/>
      <c r="B18" s="10"/>
      <c r="C18" s="10"/>
      <c r="D18" s="10"/>
      <c r="E18" s="10"/>
      <c r="F18" s="10"/>
    </row>
    <row r="19" spans="1:6" x14ac:dyDescent="0.2">
      <c r="A19" s="11"/>
      <c r="B19" s="10"/>
      <c r="C19" s="10"/>
      <c r="D19" s="10"/>
      <c r="E19" s="10"/>
      <c r="F19" s="10"/>
    </row>
    <row r="20" spans="1:6" x14ac:dyDescent="0.2">
      <c r="A20" s="9"/>
      <c r="B20" s="10"/>
      <c r="C20" s="10"/>
      <c r="D20" s="10"/>
      <c r="E20" s="10"/>
      <c r="F20" s="10"/>
    </row>
    <row r="21" spans="1:6" x14ac:dyDescent="0.2">
      <c r="A21" s="9"/>
      <c r="B21" s="10"/>
      <c r="C21" s="10"/>
      <c r="D21" s="10"/>
      <c r="E21" s="10"/>
      <c r="F21" s="10"/>
    </row>
    <row r="22" spans="1:6" x14ac:dyDescent="0.2">
      <c r="A22" s="9"/>
      <c r="B22" s="10"/>
      <c r="C22" s="10"/>
      <c r="D22" s="10"/>
      <c r="E22" s="10"/>
      <c r="F22" s="10"/>
    </row>
    <row r="23" spans="1:6" x14ac:dyDescent="0.2">
      <c r="A23" s="9"/>
      <c r="B23" s="10"/>
      <c r="C23" s="10"/>
      <c r="D23" s="10"/>
      <c r="E23" s="10"/>
      <c r="F23" s="10"/>
    </row>
    <row r="24" spans="1:6" x14ac:dyDescent="0.2">
      <c r="A24" s="9"/>
      <c r="B24" s="10"/>
      <c r="C24" s="10"/>
      <c r="D24" s="10"/>
      <c r="E24" s="10"/>
      <c r="F24" s="10"/>
    </row>
    <row r="25" spans="1:6" x14ac:dyDescent="0.2">
      <c r="A25" s="9"/>
      <c r="B25" s="10"/>
      <c r="C25" s="10"/>
      <c r="D25" s="10"/>
      <c r="E25" s="10"/>
      <c r="F25" s="10"/>
    </row>
    <row r="26" spans="1:6" x14ac:dyDescent="0.2">
      <c r="A26" s="9"/>
      <c r="B26" s="10"/>
      <c r="C26" s="10"/>
      <c r="D26" s="10"/>
      <c r="E26" s="10"/>
      <c r="F26" s="10"/>
    </row>
    <row r="27" spans="1:6" x14ac:dyDescent="0.2">
      <c r="A27" s="9"/>
      <c r="B27" s="10"/>
      <c r="C27" s="10"/>
      <c r="D27" s="10"/>
      <c r="E27" s="10"/>
      <c r="F27" s="10"/>
    </row>
    <row r="28" spans="1:6" x14ac:dyDescent="0.2">
      <c r="A28" s="9"/>
      <c r="B28" s="10"/>
      <c r="C28" s="10"/>
      <c r="D28" s="10"/>
      <c r="E28" s="10"/>
      <c r="F28" s="10"/>
    </row>
    <row r="29" spans="1:6" x14ac:dyDescent="0.2">
      <c r="A29" s="9"/>
      <c r="B29" s="10"/>
      <c r="C29" s="10"/>
      <c r="D29" s="10"/>
      <c r="E29" s="10"/>
      <c r="F29" s="10"/>
    </row>
    <row r="30" spans="1:6" x14ac:dyDescent="0.2">
      <c r="A30" s="9"/>
      <c r="B30" s="10"/>
      <c r="C30" s="10"/>
      <c r="D30" s="10"/>
      <c r="E30" s="10"/>
      <c r="F30" s="10"/>
    </row>
    <row r="31" spans="1:6" x14ac:dyDescent="0.2">
      <c r="A31" s="9"/>
      <c r="B31" s="10"/>
      <c r="C31" s="10"/>
      <c r="D31" s="10"/>
      <c r="E31" s="10"/>
      <c r="F31" s="10"/>
    </row>
    <row r="32" spans="1:6" x14ac:dyDescent="0.2">
      <c r="A32" s="9"/>
      <c r="B32" s="10"/>
      <c r="C32" s="10"/>
      <c r="D32" s="10"/>
      <c r="E32" s="10"/>
      <c r="F32" s="10"/>
    </row>
    <row r="33" spans="1:6" x14ac:dyDescent="0.2">
      <c r="A33" s="9"/>
      <c r="B33" s="10"/>
      <c r="C33" s="10"/>
      <c r="D33" s="10"/>
      <c r="E33" s="10"/>
      <c r="F33" s="10"/>
    </row>
    <row r="34" spans="1:6" x14ac:dyDescent="0.2">
      <c r="A34" s="9"/>
      <c r="B34" s="10"/>
      <c r="C34" s="10"/>
      <c r="D34" s="10"/>
      <c r="E34" s="10"/>
      <c r="F34" s="10"/>
    </row>
    <row r="35" spans="1:6" x14ac:dyDescent="0.2">
      <c r="A35" s="9"/>
      <c r="B35" s="10"/>
      <c r="C35" s="10"/>
      <c r="D35" s="10"/>
      <c r="E35" s="10"/>
      <c r="F35" s="10"/>
    </row>
    <row r="36" spans="1:6" x14ac:dyDescent="0.2">
      <c r="A36" s="9"/>
      <c r="B36" s="10"/>
      <c r="C36" s="10"/>
      <c r="D36" s="10"/>
      <c r="E36" s="10"/>
      <c r="F36" s="10"/>
    </row>
    <row r="37" spans="1:6" x14ac:dyDescent="0.2">
      <c r="A37" s="9"/>
      <c r="B37" s="10"/>
      <c r="C37" s="10"/>
      <c r="D37" s="10"/>
      <c r="E37" s="10"/>
      <c r="F37" s="10"/>
    </row>
    <row r="38" spans="1:6" x14ac:dyDescent="0.2">
      <c r="A38" s="9"/>
      <c r="B38" s="10"/>
      <c r="C38" s="10"/>
      <c r="D38" s="10"/>
      <c r="E38" s="10"/>
      <c r="F38" s="10"/>
    </row>
    <row r="39" spans="1:6" x14ac:dyDescent="0.2">
      <c r="A39" s="9"/>
      <c r="B39" s="10"/>
      <c r="C39" s="10"/>
      <c r="D39" s="10"/>
      <c r="E39" s="10"/>
      <c r="F39" s="10"/>
    </row>
    <row r="40" spans="1:6" x14ac:dyDescent="0.2">
      <c r="A40" s="9"/>
      <c r="B40" s="10"/>
      <c r="C40" s="10"/>
      <c r="D40" s="10"/>
      <c r="E40" s="10"/>
      <c r="F40" s="10"/>
    </row>
    <row r="41" spans="1:6" x14ac:dyDescent="0.2">
      <c r="A41" s="9"/>
      <c r="B41" s="10"/>
      <c r="C41" s="10"/>
      <c r="D41" s="10"/>
      <c r="E41" s="10"/>
      <c r="F41" s="10"/>
    </row>
    <row r="42" spans="1:6" x14ac:dyDescent="0.2">
      <c r="A42" s="9"/>
      <c r="B42" s="10"/>
      <c r="C42" s="10"/>
      <c r="D42" s="10"/>
      <c r="E42" s="10"/>
      <c r="F42" s="10"/>
    </row>
    <row r="43" spans="1:6" x14ac:dyDescent="0.2">
      <c r="A43" s="9"/>
      <c r="B43" s="10"/>
      <c r="C43" s="10"/>
      <c r="D43" s="10"/>
      <c r="E43" s="10"/>
      <c r="F43" s="10"/>
    </row>
    <row r="44" spans="1:6" x14ac:dyDescent="0.2">
      <c r="A44" s="9"/>
      <c r="B44" s="10"/>
      <c r="C44" s="10"/>
      <c r="D44" s="10"/>
      <c r="E44" s="10"/>
      <c r="F44" s="10"/>
    </row>
    <row r="45" spans="1:6" x14ac:dyDescent="0.2">
      <c r="A45" s="9"/>
      <c r="B45" s="10"/>
      <c r="C45" s="10"/>
      <c r="D45" s="10"/>
      <c r="E45" s="10"/>
      <c r="F45" s="10"/>
    </row>
    <row r="46" spans="1:6" x14ac:dyDescent="0.2">
      <c r="A46" s="9"/>
      <c r="B46" s="10"/>
      <c r="C46" s="10"/>
      <c r="D46" s="10"/>
      <c r="E46" s="10"/>
      <c r="F46" s="10"/>
    </row>
    <row r="47" spans="1:6" x14ac:dyDescent="0.2">
      <c r="A47" s="9"/>
      <c r="B47" s="10"/>
      <c r="C47" s="10"/>
      <c r="D47" s="10"/>
      <c r="E47" s="10"/>
      <c r="F47" s="10"/>
    </row>
    <row r="48" spans="1:6" x14ac:dyDescent="0.2">
      <c r="A48" s="9"/>
      <c r="B48" s="10"/>
      <c r="C48" s="10"/>
      <c r="D48" s="10"/>
      <c r="E48" s="10"/>
      <c r="F48" s="10"/>
    </row>
    <row r="49" spans="1:6" x14ac:dyDescent="0.2">
      <c r="A49" s="9"/>
      <c r="B49" s="10"/>
      <c r="C49" s="10"/>
      <c r="D49" s="10"/>
      <c r="E49" s="10"/>
      <c r="F49" s="10"/>
    </row>
    <row r="50" spans="1:6" x14ac:dyDescent="0.2">
      <c r="A50" s="9"/>
      <c r="B50" s="10"/>
      <c r="C50" s="10"/>
      <c r="D50" s="10"/>
      <c r="E50" s="10"/>
      <c r="F50" s="10"/>
    </row>
    <row r="51" spans="1:6" x14ac:dyDescent="0.2">
      <c r="A51" s="9"/>
      <c r="B51" s="10"/>
      <c r="C51" s="10"/>
      <c r="D51" s="10"/>
      <c r="E51" s="10"/>
      <c r="F51" s="10"/>
    </row>
    <row r="52" spans="1:6" x14ac:dyDescent="0.2">
      <c r="A52" s="9"/>
      <c r="B52" s="10"/>
      <c r="C52" s="10"/>
      <c r="D52" s="10"/>
      <c r="E52" s="10"/>
      <c r="F52" s="10"/>
    </row>
    <row r="53" spans="1:6" x14ac:dyDescent="0.2">
      <c r="A53" s="9"/>
      <c r="B53" s="10"/>
      <c r="C53" s="10"/>
      <c r="D53" s="10"/>
      <c r="E53" s="10"/>
      <c r="F53" s="10"/>
    </row>
    <row r="54" spans="1:6" x14ac:dyDescent="0.2">
      <c r="A54" s="9"/>
      <c r="B54" s="10"/>
      <c r="C54" s="10"/>
      <c r="D54" s="10"/>
      <c r="E54" s="10"/>
      <c r="F54" s="10"/>
    </row>
    <row r="55" spans="1:6" x14ac:dyDescent="0.2">
      <c r="A55" s="9"/>
      <c r="B55" s="10"/>
      <c r="C55" s="10"/>
      <c r="D55" s="10"/>
      <c r="E55" s="10"/>
      <c r="F55" s="10"/>
    </row>
    <row r="56" spans="1:6" x14ac:dyDescent="0.2">
      <c r="A56" s="9"/>
      <c r="B56" s="10"/>
      <c r="C56" s="10"/>
      <c r="D56" s="10"/>
      <c r="E56" s="10"/>
      <c r="F56" s="10"/>
    </row>
    <row r="57" spans="1:6" x14ac:dyDescent="0.2">
      <c r="A57" s="9"/>
      <c r="B57" s="10"/>
      <c r="C57" s="10"/>
      <c r="D57" s="10"/>
      <c r="E57" s="10"/>
      <c r="F57" s="10"/>
    </row>
    <row r="58" spans="1:6" x14ac:dyDescent="0.2">
      <c r="A58" s="9"/>
      <c r="B58" s="10"/>
      <c r="C58" s="10"/>
      <c r="D58" s="10"/>
      <c r="E58" s="10"/>
      <c r="F58" s="10"/>
    </row>
    <row r="59" spans="1:6" x14ac:dyDescent="0.2">
      <c r="A59" s="9"/>
      <c r="B59" s="10"/>
      <c r="C59" s="10"/>
      <c r="D59" s="10"/>
      <c r="E59" s="10"/>
      <c r="F59" s="10"/>
    </row>
    <row r="60" spans="1:6" x14ac:dyDescent="0.2">
      <c r="A60" s="9"/>
      <c r="B60" s="10"/>
      <c r="C60" s="10"/>
      <c r="D60" s="10"/>
      <c r="E60" s="10"/>
      <c r="F60" s="10"/>
    </row>
    <row r="61" spans="1:6" x14ac:dyDescent="0.2">
      <c r="A61" s="9"/>
      <c r="B61" s="10"/>
      <c r="C61" s="10"/>
      <c r="D61" s="10"/>
      <c r="E61" s="10"/>
      <c r="F61" s="10"/>
    </row>
    <row r="62" spans="1:6" x14ac:dyDescent="0.2">
      <c r="A62" s="9"/>
      <c r="B62" s="10"/>
      <c r="C62" s="10"/>
      <c r="D62" s="10"/>
      <c r="E62" s="10"/>
      <c r="F62" s="10"/>
    </row>
    <row r="63" spans="1:6" x14ac:dyDescent="0.2">
      <c r="A63" s="9"/>
      <c r="B63" s="10"/>
      <c r="C63" s="10"/>
      <c r="D63" s="10"/>
      <c r="E63" s="10"/>
      <c r="F63" s="10"/>
    </row>
    <row r="64" spans="1:6" x14ac:dyDescent="0.2">
      <c r="A64" s="9"/>
      <c r="B64" s="10"/>
      <c r="C64" s="10"/>
      <c r="D64" s="10"/>
      <c r="E64" s="10"/>
      <c r="F64" s="10"/>
    </row>
    <row r="65" spans="1:6" x14ac:dyDescent="0.2">
      <c r="A65" s="9"/>
      <c r="B65" s="10"/>
      <c r="C65" s="10"/>
      <c r="D65" s="10"/>
      <c r="E65" s="10"/>
      <c r="F65" s="10"/>
    </row>
    <row r="66" spans="1:6" x14ac:dyDescent="0.2">
      <c r="A66" s="9"/>
      <c r="B66" s="10"/>
      <c r="C66" s="10"/>
      <c r="D66" s="10"/>
      <c r="E66" s="10"/>
      <c r="F66" s="10"/>
    </row>
    <row r="67" spans="1:6" x14ac:dyDescent="0.2">
      <c r="A67" s="9"/>
      <c r="B67" s="10"/>
      <c r="C67" s="10"/>
      <c r="D67" s="10"/>
      <c r="E67" s="10"/>
      <c r="F67" s="10"/>
    </row>
    <row r="68" spans="1:6" x14ac:dyDescent="0.2">
      <c r="A68" s="9"/>
      <c r="B68" s="10"/>
      <c r="C68" s="10"/>
      <c r="D68" s="10"/>
      <c r="E68" s="10"/>
      <c r="F68" s="10"/>
    </row>
    <row r="69" spans="1:6" x14ac:dyDescent="0.2">
      <c r="A69" s="9"/>
      <c r="B69" s="10"/>
      <c r="C69" s="10"/>
      <c r="D69" s="10"/>
      <c r="E69" s="10"/>
      <c r="F69" s="10"/>
    </row>
    <row r="70" spans="1:6" x14ac:dyDescent="0.2">
      <c r="A70" s="9"/>
      <c r="B70" s="10"/>
      <c r="C70" s="10"/>
      <c r="D70" s="10"/>
      <c r="E70" s="10"/>
      <c r="F70" s="10"/>
    </row>
    <row r="71" spans="1:6" x14ac:dyDescent="0.2">
      <c r="A71" s="9"/>
      <c r="B71" s="10"/>
      <c r="C71" s="10"/>
      <c r="D71" s="10"/>
      <c r="E71" s="10"/>
      <c r="F71" s="10"/>
    </row>
    <row r="72" spans="1:6" x14ac:dyDescent="0.2">
      <c r="A72" s="9"/>
      <c r="B72" s="10"/>
      <c r="C72" s="10"/>
      <c r="D72" s="10"/>
      <c r="E72" s="10"/>
      <c r="F72" s="10"/>
    </row>
    <row r="73" spans="1:6" x14ac:dyDescent="0.2">
      <c r="A73" s="9"/>
      <c r="B73" s="10"/>
      <c r="C73" s="10"/>
      <c r="D73" s="10"/>
      <c r="E73" s="10"/>
      <c r="F73" s="10"/>
    </row>
    <row r="74" spans="1:6" x14ac:dyDescent="0.2">
      <c r="A74" s="9"/>
      <c r="B74" s="10"/>
      <c r="C74" s="10"/>
      <c r="D74" s="10"/>
      <c r="E74" s="10"/>
      <c r="F74" s="10"/>
    </row>
    <row r="75" spans="1:6" x14ac:dyDescent="0.2">
      <c r="A75" s="9"/>
      <c r="B75" s="10"/>
      <c r="C75" s="10"/>
      <c r="D75" s="10"/>
      <c r="E75" s="10"/>
      <c r="F75" s="10"/>
    </row>
    <row r="76" spans="1:6" x14ac:dyDescent="0.2">
      <c r="A76" s="9"/>
      <c r="B76" s="10"/>
      <c r="C76" s="10"/>
      <c r="D76" s="10"/>
      <c r="E76" s="10"/>
      <c r="F76" s="10"/>
    </row>
    <row r="77" spans="1:6" x14ac:dyDescent="0.2">
      <c r="A77" s="9"/>
      <c r="B77" s="10"/>
      <c r="C77" s="10"/>
      <c r="D77" s="10"/>
      <c r="E77" s="10"/>
      <c r="F77" s="10"/>
    </row>
    <row r="78" spans="1:6" x14ac:dyDescent="0.2">
      <c r="A78" s="9"/>
      <c r="B78" s="10"/>
      <c r="C78" s="10"/>
      <c r="D78" s="10"/>
      <c r="E78" s="10"/>
      <c r="F78" s="10"/>
    </row>
    <row r="79" spans="1:6" x14ac:dyDescent="0.2">
      <c r="A79" s="9"/>
      <c r="B79" s="10"/>
      <c r="C79" s="10"/>
      <c r="D79" s="10"/>
      <c r="E79" s="10"/>
      <c r="F79" s="10"/>
    </row>
    <row r="80" spans="1:6" x14ac:dyDescent="0.2">
      <c r="A80" s="9"/>
      <c r="B80" s="10"/>
      <c r="C80" s="10"/>
      <c r="D80" s="10"/>
      <c r="E80" s="10"/>
      <c r="F80" s="10"/>
    </row>
    <row r="81" spans="1:6" x14ac:dyDescent="0.2">
      <c r="A81" s="9"/>
      <c r="B81" s="10"/>
      <c r="C81" s="10"/>
      <c r="D81" s="10"/>
      <c r="E81" s="10"/>
      <c r="F81" s="10"/>
    </row>
    <row r="82" spans="1:6" x14ac:dyDescent="0.2">
      <c r="A82" s="9"/>
      <c r="B82" s="10"/>
      <c r="C82" s="10"/>
      <c r="D82" s="10"/>
      <c r="E82" s="10"/>
      <c r="F82" s="10"/>
    </row>
    <row r="83" spans="1:6" x14ac:dyDescent="0.2">
      <c r="A83" s="9"/>
      <c r="B83" s="10"/>
      <c r="C83" s="10"/>
      <c r="D83" s="10"/>
      <c r="E83" s="10"/>
      <c r="F83" s="10"/>
    </row>
    <row r="84" spans="1:6" x14ac:dyDescent="0.2">
      <c r="A84" s="9"/>
      <c r="B84" s="10"/>
      <c r="C84" s="10"/>
      <c r="D84" s="10"/>
      <c r="E84" s="10"/>
      <c r="F84" s="10"/>
    </row>
    <row r="85" spans="1:6" x14ac:dyDescent="0.2">
      <c r="A85" s="9"/>
      <c r="B85" s="10"/>
      <c r="C85" s="10"/>
      <c r="D85" s="10"/>
      <c r="E85" s="10"/>
      <c r="F85" s="10"/>
    </row>
    <row r="86" spans="1:6" x14ac:dyDescent="0.2">
      <c r="A86" s="9"/>
      <c r="B86" s="10"/>
      <c r="C86" s="10"/>
      <c r="D86" s="10"/>
      <c r="E86" s="10"/>
      <c r="F86" s="10"/>
    </row>
    <row r="87" spans="1:6" x14ac:dyDescent="0.2">
      <c r="A87" s="9"/>
      <c r="B87" s="10"/>
      <c r="C87" s="10"/>
      <c r="D87" s="10"/>
      <c r="E87" s="10"/>
      <c r="F87" s="10"/>
    </row>
    <row r="88" spans="1:6" x14ac:dyDescent="0.2">
      <c r="A88" s="9"/>
      <c r="B88" s="10"/>
      <c r="C88" s="10"/>
      <c r="D88" s="10"/>
      <c r="E88" s="10"/>
      <c r="F88" s="10"/>
    </row>
    <row r="89" spans="1:6" x14ac:dyDescent="0.2">
      <c r="A89" s="9"/>
      <c r="B89" s="10"/>
      <c r="C89" s="10"/>
      <c r="D89" s="10"/>
      <c r="E89" s="10"/>
      <c r="F89" s="10"/>
    </row>
    <row r="90" spans="1:6" x14ac:dyDescent="0.2">
      <c r="A90" s="9"/>
      <c r="B90" s="10"/>
      <c r="C90" s="10"/>
      <c r="D90" s="10"/>
      <c r="E90" s="10"/>
      <c r="F90" s="10"/>
    </row>
    <row r="91" spans="1:6" x14ac:dyDescent="0.2">
      <c r="A91" s="9"/>
      <c r="B91" s="10"/>
      <c r="C91" s="10"/>
      <c r="D91" s="10"/>
      <c r="E91" s="10"/>
      <c r="F91" s="10"/>
    </row>
    <row r="92" spans="1:6" x14ac:dyDescent="0.2">
      <c r="A92" s="9"/>
      <c r="B92" s="10"/>
      <c r="C92" s="10"/>
      <c r="D92" s="10"/>
      <c r="E92" s="10"/>
      <c r="F92" s="10"/>
    </row>
    <row r="93" spans="1:6" x14ac:dyDescent="0.2">
      <c r="A93" s="9"/>
      <c r="B93" s="10"/>
      <c r="C93" s="10"/>
      <c r="D93" s="10"/>
      <c r="E93" s="10"/>
      <c r="F93" s="10"/>
    </row>
    <row r="94" spans="1:6" x14ac:dyDescent="0.2">
      <c r="A94" s="9"/>
      <c r="B94" s="10"/>
      <c r="C94" s="10"/>
      <c r="D94" s="10"/>
      <c r="E94" s="10"/>
      <c r="F94" s="10"/>
    </row>
    <row r="95" spans="1:6" x14ac:dyDescent="0.2">
      <c r="A95" s="9"/>
      <c r="B95" s="10"/>
      <c r="C95" s="10"/>
      <c r="D95" s="10"/>
      <c r="E95" s="10"/>
      <c r="F95" s="10"/>
    </row>
    <row r="96" spans="1:6" x14ac:dyDescent="0.2">
      <c r="A96" s="9"/>
      <c r="B96" s="10"/>
      <c r="C96" s="10"/>
      <c r="D96" s="10"/>
      <c r="E96" s="10"/>
      <c r="F96" s="10"/>
    </row>
    <row r="97" spans="1:6" x14ac:dyDescent="0.2">
      <c r="A97" s="9"/>
      <c r="B97" s="10"/>
      <c r="C97" s="10"/>
      <c r="D97" s="10"/>
      <c r="E97" s="10"/>
      <c r="F97" s="10"/>
    </row>
    <row r="98" spans="1:6" x14ac:dyDescent="0.2">
      <c r="A98" s="9"/>
      <c r="B98" s="10"/>
      <c r="C98" s="10"/>
      <c r="D98" s="10"/>
      <c r="E98" s="10"/>
      <c r="F98" s="10"/>
    </row>
    <row r="99" spans="1:6" x14ac:dyDescent="0.2">
      <c r="A99" s="9"/>
      <c r="B99" s="10"/>
      <c r="C99" s="10"/>
      <c r="D99" s="10"/>
      <c r="E99" s="10"/>
      <c r="F99" s="10"/>
    </row>
    <row r="100" spans="1:6" x14ac:dyDescent="0.2">
      <c r="A100" s="9"/>
      <c r="B100" s="10"/>
      <c r="C100" s="10"/>
      <c r="D100" s="10"/>
      <c r="E100" s="10"/>
      <c r="F100" s="10"/>
    </row>
    <row r="101" spans="1:6" x14ac:dyDescent="0.2">
      <c r="A101" s="9"/>
      <c r="B101" s="10"/>
      <c r="C101" s="10"/>
      <c r="D101" s="10"/>
      <c r="E101" s="10"/>
      <c r="F101" s="10"/>
    </row>
    <row r="102" spans="1:6" x14ac:dyDescent="0.2">
      <c r="A102" s="9"/>
      <c r="B102" s="10"/>
      <c r="C102" s="10"/>
      <c r="D102" s="10"/>
      <c r="E102" s="10"/>
      <c r="F102" s="10"/>
    </row>
    <row r="103" spans="1:6" x14ac:dyDescent="0.2">
      <c r="A103" s="9"/>
      <c r="B103" s="10"/>
      <c r="C103" s="10"/>
      <c r="D103" s="10"/>
      <c r="E103" s="10"/>
      <c r="F103" s="10"/>
    </row>
    <row r="104" spans="1:6" x14ac:dyDescent="0.2">
      <c r="A104" s="9"/>
      <c r="B104" s="10"/>
      <c r="C104" s="10"/>
      <c r="D104" s="10"/>
      <c r="E104" s="10"/>
      <c r="F104" s="10"/>
    </row>
    <row r="105" spans="1:6" x14ac:dyDescent="0.2">
      <c r="A105" s="9"/>
      <c r="B105" s="10"/>
      <c r="C105" s="10"/>
      <c r="D105" s="10"/>
      <c r="E105" s="10"/>
      <c r="F105" s="10"/>
    </row>
    <row r="106" spans="1:6" x14ac:dyDescent="0.2">
      <c r="A106" s="9"/>
      <c r="B106" s="10"/>
      <c r="C106" s="10"/>
      <c r="D106" s="10"/>
      <c r="E106" s="10"/>
      <c r="F106" s="10"/>
    </row>
    <row r="107" spans="1:6" x14ac:dyDescent="0.2">
      <c r="A107" s="9"/>
      <c r="B107" s="10"/>
      <c r="C107" s="10"/>
      <c r="D107" s="10"/>
      <c r="E107" s="10"/>
      <c r="F107" s="10"/>
    </row>
    <row r="108" spans="1:6" x14ac:dyDescent="0.2">
      <c r="A108" s="9"/>
      <c r="B108" s="10"/>
      <c r="C108" s="10"/>
      <c r="D108" s="10"/>
      <c r="E108" s="10"/>
      <c r="F108" s="10"/>
    </row>
    <row r="109" spans="1:6" x14ac:dyDescent="0.2">
      <c r="A109" s="9"/>
      <c r="B109" s="10"/>
      <c r="C109" s="10"/>
      <c r="D109" s="10"/>
      <c r="E109" s="10"/>
      <c r="F109" s="10"/>
    </row>
    <row r="110" spans="1:6" x14ac:dyDescent="0.2">
      <c r="A11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CohenCode</vt:lpstr>
      <vt:lpstr>Cohen</vt:lpstr>
      <vt:lpstr>Afiliados</vt:lpstr>
      <vt:lpstr>Afiliacion</vt:lpstr>
      <vt:lpstr>Volatilidad</vt:lpstr>
      <vt:lpstr>Confianza en partidos</vt:lpstr>
      <vt:lpstr>VariableLAPOP</vt:lpstr>
      <vt:lpstr>Hoja1</vt:lpstr>
      <vt:lpstr>INSP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Acosta y Lara</dc:creator>
  <cp:lastModifiedBy>Federico Acosta y Lara</cp:lastModifiedBy>
  <dcterms:created xsi:type="dcterms:W3CDTF">2022-07-27T21:15:18Z</dcterms:created>
  <dcterms:modified xsi:type="dcterms:W3CDTF">2022-08-03T00:37:10Z</dcterms:modified>
</cp:coreProperties>
</file>