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"/>
    </mc:Choice>
  </mc:AlternateContent>
  <xr:revisionPtr revIDLastSave="0" documentId="13_ncr:1_{E95FB5F1-7E31-DE45-9070-3606D5B83352}" xr6:coauthVersionLast="45" xr6:coauthVersionMax="45" xr10:uidLastSave="{00000000-0000-0000-0000-000000000000}"/>
  <bookViews>
    <workbookView xWindow="120" yWindow="500" windowWidth="25600" windowHeight="14240" activeTab="8" xr2:uid="{00000000-000D-0000-FFFF-FFFF00000000}"/>
  </bookViews>
  <sheets>
    <sheet name="Internas-General" sheetId="13" state="hidden" r:id="rId1"/>
    <sheet name="Balotaje" sheetId="11" r:id="rId2"/>
    <sheet name="Nacional-General" sheetId="5" r:id="rId3"/>
    <sheet name="Nacional-SUBLEMAS" sheetId="9" r:id="rId4"/>
    <sheet name="Senadores" sheetId="19" r:id="rId5"/>
    <sheet name="Representantes" sheetId="20" r:id="rId6"/>
    <sheet name="Internas_Gen2" sheetId="12" r:id="rId7"/>
    <sheet name="Internas-FA" sheetId="14" r:id="rId8"/>
    <sheet name="Internas-PN" sheetId="15" r:id="rId9"/>
    <sheet name="Internas-PC" sheetId="16" r:id="rId10"/>
    <sheet name="Legilsadores" sheetId="17" state="hidden" r:id="rId11"/>
    <sheet name="Hoja1" sheetId="18" state="hidden" r:id="rId12"/>
    <sheet name="Reforma" sheetId="10" r:id="rId13"/>
    <sheet name="Nacional-FA" sheetId="6" state="hidden" r:id="rId14"/>
    <sheet name="Nacional-PN" sheetId="7" state="hidden" r:id="rId15"/>
    <sheet name="Nacional-PC" sheetId="8" state="hidden" r:id="rId16"/>
  </sheets>
  <calcPr calcId="191029"/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3" i="12"/>
  <c r="C23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4" i="5"/>
  <c r="C22" i="10" l="1"/>
  <c r="D22" i="10"/>
  <c r="E22" i="10"/>
  <c r="H22" i="10"/>
  <c r="I22" i="10"/>
  <c r="B22" i="10"/>
  <c r="G4" i="10"/>
  <c r="G15" i="10"/>
  <c r="G10" i="10"/>
  <c r="F4" i="10"/>
  <c r="F8" i="10"/>
  <c r="G8" i="10" s="1"/>
  <c r="F15" i="10"/>
  <c r="F19" i="10"/>
  <c r="G19" i="10" s="1"/>
  <c r="F18" i="10"/>
  <c r="G18" i="10" s="1"/>
  <c r="F17" i="10"/>
  <c r="G17" i="10" s="1"/>
  <c r="F20" i="10"/>
  <c r="G20" i="10" s="1"/>
  <c r="F5" i="10"/>
  <c r="G5" i="10" s="1"/>
  <c r="F3" i="10"/>
  <c r="G3" i="10" s="1"/>
  <c r="F12" i="10"/>
  <c r="G12" i="10" s="1"/>
  <c r="F13" i="10"/>
  <c r="G13" i="10" s="1"/>
  <c r="F6" i="10"/>
  <c r="G6" i="10" s="1"/>
  <c r="F9" i="10"/>
  <c r="G9" i="10" s="1"/>
  <c r="F11" i="10"/>
  <c r="G11" i="10" s="1"/>
  <c r="F16" i="10"/>
  <c r="G16" i="10" s="1"/>
  <c r="F14" i="10"/>
  <c r="G14" i="10" s="1"/>
  <c r="F21" i="10"/>
  <c r="G21" i="10" s="1"/>
  <c r="F7" i="10"/>
  <c r="G7" i="10" s="1"/>
  <c r="F10" i="10"/>
  <c r="F22" i="10" l="1"/>
  <c r="G22" i="10" s="1"/>
  <c r="B24" i="11"/>
  <c r="I4" i="20" l="1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3" i="20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V21" i="18"/>
  <c r="V20" i="18"/>
  <c r="V19" i="18"/>
  <c r="V18" i="18"/>
  <c r="V17" i="18"/>
  <c r="V16" i="18"/>
  <c r="V15" i="18"/>
  <c r="V14" i="18"/>
  <c r="V13" i="18"/>
  <c r="V12" i="18"/>
  <c r="V11" i="18"/>
  <c r="V10" i="18"/>
  <c r="V9" i="18"/>
  <c r="V8" i="18"/>
  <c r="V7" i="18"/>
  <c r="V6" i="18"/>
  <c r="V5" i="18"/>
  <c r="V4" i="18"/>
  <c r="V3" i="18"/>
  <c r="V22" i="18" l="1"/>
  <c r="T5" i="5"/>
  <c r="U5" i="5" s="1"/>
  <c r="T9" i="5"/>
  <c r="U9" i="5" s="1"/>
  <c r="T16" i="5"/>
  <c r="U16" i="5" s="1"/>
  <c r="T20" i="5"/>
  <c r="U20" i="5" s="1"/>
  <c r="T19" i="5"/>
  <c r="U19" i="5" s="1"/>
  <c r="T18" i="5"/>
  <c r="U18" i="5" s="1"/>
  <c r="T21" i="5"/>
  <c r="U21" i="5" s="1"/>
  <c r="T6" i="5"/>
  <c r="U6" i="5" s="1"/>
  <c r="T4" i="5"/>
  <c r="U4" i="5" s="1"/>
  <c r="T13" i="5"/>
  <c r="U13" i="5" s="1"/>
  <c r="T14" i="5"/>
  <c r="U14" i="5" s="1"/>
  <c r="T7" i="5"/>
  <c r="U7" i="5" s="1"/>
  <c r="T10" i="5"/>
  <c r="U10" i="5" s="1"/>
  <c r="T12" i="5"/>
  <c r="U12" i="5" s="1"/>
  <c r="T17" i="5"/>
  <c r="U17" i="5" s="1"/>
  <c r="T15" i="5"/>
  <c r="U15" i="5" s="1"/>
  <c r="T22" i="5"/>
  <c r="U22" i="5" s="1"/>
  <c r="T8" i="5"/>
  <c r="U8" i="5" s="1"/>
  <c r="T23" i="5"/>
  <c r="U23" i="5" s="1"/>
  <c r="T11" i="5"/>
  <c r="U11" i="5" s="1"/>
  <c r="R5" i="5"/>
  <c r="S5" i="5" s="1"/>
  <c r="R9" i="5"/>
  <c r="S9" i="5" s="1"/>
  <c r="R16" i="5"/>
  <c r="S16" i="5" s="1"/>
  <c r="R20" i="5"/>
  <c r="S20" i="5" s="1"/>
  <c r="R19" i="5"/>
  <c r="S19" i="5" s="1"/>
  <c r="R18" i="5"/>
  <c r="S18" i="5" s="1"/>
  <c r="R21" i="5"/>
  <c r="S21" i="5" s="1"/>
  <c r="R6" i="5"/>
  <c r="S6" i="5" s="1"/>
  <c r="R4" i="5"/>
  <c r="S4" i="5" s="1"/>
  <c r="R13" i="5"/>
  <c r="S13" i="5" s="1"/>
  <c r="R14" i="5"/>
  <c r="S14" i="5" s="1"/>
  <c r="R7" i="5"/>
  <c r="S7" i="5" s="1"/>
  <c r="R10" i="5"/>
  <c r="S10" i="5" s="1"/>
  <c r="R12" i="5"/>
  <c r="S12" i="5" s="1"/>
  <c r="R17" i="5"/>
  <c r="S17" i="5" s="1"/>
  <c r="R15" i="5"/>
  <c r="S15" i="5" s="1"/>
  <c r="R22" i="5"/>
  <c r="S22" i="5" s="1"/>
  <c r="R8" i="5"/>
  <c r="S8" i="5" s="1"/>
  <c r="R23" i="5"/>
  <c r="S23" i="5" s="1"/>
  <c r="R11" i="5"/>
  <c r="S11" i="5" s="1"/>
  <c r="Q23" i="5"/>
  <c r="Q8" i="5"/>
  <c r="Q22" i="5"/>
  <c r="Q15" i="5"/>
  <c r="Q17" i="5"/>
  <c r="Q12" i="5"/>
  <c r="Q10" i="5"/>
  <c r="Q7" i="5"/>
  <c r="Q14" i="5"/>
  <c r="Q13" i="5"/>
  <c r="Q4" i="5"/>
  <c r="Q6" i="5"/>
  <c r="Q21" i="5"/>
  <c r="Q18" i="5"/>
  <c r="Q19" i="5"/>
  <c r="Q20" i="5"/>
  <c r="Q16" i="5"/>
  <c r="Q9" i="5"/>
  <c r="Q5" i="5"/>
  <c r="Q11" i="5"/>
  <c r="M23" i="5"/>
  <c r="M8" i="5"/>
  <c r="M22" i="5"/>
  <c r="M15" i="5"/>
  <c r="M17" i="5"/>
  <c r="M12" i="5"/>
  <c r="M10" i="5"/>
  <c r="M7" i="5"/>
  <c r="M14" i="5"/>
  <c r="M13" i="5"/>
  <c r="M4" i="5"/>
  <c r="M6" i="5"/>
  <c r="M21" i="5"/>
  <c r="M18" i="5"/>
  <c r="M19" i="5"/>
  <c r="M20" i="5"/>
  <c r="M16" i="5"/>
  <c r="M9" i="5"/>
  <c r="M5" i="5"/>
  <c r="M11" i="5"/>
  <c r="I23" i="5"/>
  <c r="I8" i="5"/>
  <c r="I22" i="5"/>
  <c r="I15" i="5"/>
  <c r="I17" i="5"/>
  <c r="I12" i="5"/>
  <c r="I10" i="5"/>
  <c r="I7" i="5"/>
  <c r="I14" i="5"/>
  <c r="I13" i="5"/>
  <c r="I4" i="5"/>
  <c r="I6" i="5"/>
  <c r="I21" i="5"/>
  <c r="I18" i="5"/>
  <c r="I19" i="5"/>
  <c r="I20" i="5"/>
  <c r="I16" i="5"/>
  <c r="I9" i="5"/>
  <c r="I5" i="5"/>
  <c r="I11" i="5"/>
  <c r="E23" i="5"/>
  <c r="E8" i="5"/>
  <c r="E22" i="5"/>
  <c r="E15" i="5"/>
  <c r="E17" i="5"/>
  <c r="E12" i="5"/>
  <c r="E10" i="5"/>
  <c r="E7" i="5"/>
  <c r="E14" i="5"/>
  <c r="E13" i="5"/>
  <c r="E4" i="5"/>
  <c r="E6" i="5"/>
  <c r="E21" i="5"/>
  <c r="E18" i="5"/>
  <c r="E19" i="5"/>
  <c r="E20" i="5"/>
  <c r="E16" i="5"/>
  <c r="E9" i="5"/>
  <c r="E5" i="5"/>
  <c r="E11" i="5"/>
  <c r="M6" i="11" l="1"/>
  <c r="M10" i="11"/>
  <c r="M17" i="11"/>
  <c r="M21" i="11"/>
  <c r="M20" i="11"/>
  <c r="M19" i="11"/>
  <c r="M22" i="11"/>
  <c r="M7" i="11"/>
  <c r="M5" i="11"/>
  <c r="M14" i="11"/>
  <c r="M15" i="11"/>
  <c r="M8" i="11"/>
  <c r="M11" i="11"/>
  <c r="M13" i="11"/>
  <c r="M18" i="11"/>
  <c r="M16" i="11"/>
  <c r="M23" i="11"/>
  <c r="M9" i="11"/>
  <c r="M12" i="11"/>
  <c r="K6" i="11"/>
  <c r="K10" i="11"/>
  <c r="K17" i="11"/>
  <c r="K21" i="11"/>
  <c r="K20" i="11"/>
  <c r="K19" i="11"/>
  <c r="K22" i="11"/>
  <c r="K7" i="11"/>
  <c r="K5" i="11"/>
  <c r="K14" i="11"/>
  <c r="K15" i="11"/>
  <c r="K8" i="11"/>
  <c r="K11" i="11"/>
  <c r="K13" i="11"/>
  <c r="K18" i="11"/>
  <c r="K16" i="11"/>
  <c r="K23" i="11"/>
  <c r="K9" i="11"/>
  <c r="K12" i="11"/>
  <c r="I6" i="11"/>
  <c r="I10" i="11"/>
  <c r="I17" i="11"/>
  <c r="I21" i="11"/>
  <c r="I20" i="11"/>
  <c r="I19" i="11"/>
  <c r="I22" i="11"/>
  <c r="I7" i="11"/>
  <c r="I5" i="11"/>
  <c r="I14" i="11"/>
  <c r="I15" i="11"/>
  <c r="I8" i="11"/>
  <c r="I11" i="11"/>
  <c r="I13" i="11"/>
  <c r="I18" i="11"/>
  <c r="I16" i="11"/>
  <c r="I23" i="11"/>
  <c r="I9" i="11"/>
  <c r="I12" i="11"/>
  <c r="G6" i="11"/>
  <c r="G10" i="11"/>
  <c r="G17" i="11"/>
  <c r="G21" i="11"/>
  <c r="G20" i="11"/>
  <c r="G19" i="11"/>
  <c r="G22" i="11"/>
  <c r="G7" i="11"/>
  <c r="G5" i="11"/>
  <c r="G14" i="11"/>
  <c r="G15" i="11"/>
  <c r="G8" i="11"/>
  <c r="G11" i="11"/>
  <c r="G13" i="11"/>
  <c r="G18" i="11"/>
  <c r="G16" i="11"/>
  <c r="G23" i="11"/>
  <c r="G9" i="11"/>
  <c r="G12" i="11"/>
  <c r="N24" i="11"/>
  <c r="L24" i="11"/>
  <c r="M24" i="11" s="1"/>
  <c r="J24" i="11"/>
  <c r="H24" i="11"/>
  <c r="F24" i="11"/>
  <c r="D24" i="11"/>
  <c r="E6" i="11"/>
  <c r="E10" i="11"/>
  <c r="E17" i="11"/>
  <c r="E21" i="11"/>
  <c r="E20" i="11"/>
  <c r="E19" i="11"/>
  <c r="E22" i="11"/>
  <c r="E7" i="11"/>
  <c r="E5" i="11"/>
  <c r="E14" i="11"/>
  <c r="E15" i="11"/>
  <c r="E8" i="11"/>
  <c r="E11" i="11"/>
  <c r="E13" i="11"/>
  <c r="E18" i="11"/>
  <c r="E16" i="11"/>
  <c r="E23" i="11"/>
  <c r="E9" i="11"/>
  <c r="E12" i="11"/>
  <c r="AI5" i="5"/>
  <c r="AI9" i="5"/>
  <c r="AI16" i="5"/>
  <c r="AI20" i="5"/>
  <c r="AI19" i="5"/>
  <c r="AI18" i="5"/>
  <c r="AI21" i="5"/>
  <c r="AI6" i="5"/>
  <c r="AI4" i="5"/>
  <c r="AI13" i="5"/>
  <c r="AI14" i="5"/>
  <c r="AI7" i="5"/>
  <c r="AI10" i="5"/>
  <c r="AI12" i="5"/>
  <c r="AI17" i="5"/>
  <c r="AI15" i="5"/>
  <c r="AI22" i="5"/>
  <c r="AI8" i="5"/>
  <c r="AI23" i="5"/>
  <c r="AI11" i="5"/>
  <c r="AG5" i="5"/>
  <c r="AG9" i="5"/>
  <c r="AG16" i="5"/>
  <c r="AG20" i="5"/>
  <c r="AG19" i="5"/>
  <c r="AG18" i="5"/>
  <c r="AG21" i="5"/>
  <c r="AG6" i="5"/>
  <c r="AG4" i="5"/>
  <c r="AG13" i="5"/>
  <c r="AG14" i="5"/>
  <c r="AG7" i="5"/>
  <c r="AG10" i="5"/>
  <c r="AG12" i="5"/>
  <c r="AG17" i="5"/>
  <c r="AG15" i="5"/>
  <c r="AG22" i="5"/>
  <c r="AG8" i="5"/>
  <c r="AG23" i="5"/>
  <c r="AG11" i="5"/>
  <c r="AE5" i="5"/>
  <c r="AE9" i="5"/>
  <c r="AE16" i="5"/>
  <c r="AE20" i="5"/>
  <c r="AE19" i="5"/>
  <c r="AE18" i="5"/>
  <c r="AE21" i="5"/>
  <c r="AE6" i="5"/>
  <c r="AE4" i="5"/>
  <c r="AE13" i="5"/>
  <c r="AE14" i="5"/>
  <c r="AE7" i="5"/>
  <c r="AE10" i="5"/>
  <c r="AE12" i="5"/>
  <c r="AE17" i="5"/>
  <c r="AE15" i="5"/>
  <c r="AE22" i="5"/>
  <c r="AE8" i="5"/>
  <c r="AE23" i="5"/>
  <c r="AE11" i="5"/>
  <c r="AC5" i="5"/>
  <c r="AC9" i="5"/>
  <c r="AC16" i="5"/>
  <c r="AC20" i="5"/>
  <c r="AC19" i="5"/>
  <c r="AC18" i="5"/>
  <c r="AC21" i="5"/>
  <c r="AC6" i="5"/>
  <c r="AC4" i="5"/>
  <c r="AC13" i="5"/>
  <c r="AC14" i="5"/>
  <c r="AC7" i="5"/>
  <c r="AC10" i="5"/>
  <c r="AC12" i="5"/>
  <c r="AC17" i="5"/>
  <c r="AC15" i="5"/>
  <c r="AC22" i="5"/>
  <c r="AC8" i="5"/>
  <c r="AC23" i="5"/>
  <c r="AC11" i="5"/>
  <c r="G5" i="5"/>
  <c r="G9" i="5"/>
  <c r="G16" i="5"/>
  <c r="G20" i="5"/>
  <c r="G19" i="5"/>
  <c r="G18" i="5"/>
  <c r="G21" i="5"/>
  <c r="G6" i="5"/>
  <c r="G4" i="5"/>
  <c r="G13" i="5"/>
  <c r="G14" i="5"/>
  <c r="G7" i="5"/>
  <c r="G10" i="5"/>
  <c r="G12" i="5"/>
  <c r="G17" i="5"/>
  <c r="G15" i="5"/>
  <c r="G22" i="5"/>
  <c r="G8" i="5"/>
  <c r="G23" i="5"/>
  <c r="G11" i="5"/>
  <c r="Y5" i="5"/>
  <c r="Y9" i="5"/>
  <c r="Y16" i="5"/>
  <c r="Y20" i="5"/>
  <c r="Y19" i="5"/>
  <c r="Y18" i="5"/>
  <c r="Y21" i="5"/>
  <c r="Y6" i="5"/>
  <c r="Y4" i="5"/>
  <c r="Y13" i="5"/>
  <c r="Y14" i="5"/>
  <c r="Y7" i="5"/>
  <c r="Y10" i="5"/>
  <c r="Y12" i="5"/>
  <c r="Y17" i="5"/>
  <c r="Y15" i="5"/>
  <c r="Y22" i="5"/>
  <c r="Y8" i="5"/>
  <c r="Y23" i="5"/>
  <c r="Y11" i="5"/>
  <c r="W5" i="5"/>
  <c r="W9" i="5"/>
  <c r="W16" i="5"/>
  <c r="W20" i="5"/>
  <c r="W19" i="5"/>
  <c r="W18" i="5"/>
  <c r="W21" i="5"/>
  <c r="W6" i="5"/>
  <c r="W4" i="5"/>
  <c r="W13" i="5"/>
  <c r="W14" i="5"/>
  <c r="W7" i="5"/>
  <c r="W10" i="5"/>
  <c r="W12" i="5"/>
  <c r="W17" i="5"/>
  <c r="W15" i="5"/>
  <c r="W22" i="5"/>
  <c r="W8" i="5"/>
  <c r="W23" i="5"/>
  <c r="W11" i="5"/>
  <c r="O5" i="5"/>
  <c r="O9" i="5"/>
  <c r="O16" i="5"/>
  <c r="O20" i="5"/>
  <c r="O19" i="5"/>
  <c r="O18" i="5"/>
  <c r="O21" i="5"/>
  <c r="O6" i="5"/>
  <c r="O4" i="5"/>
  <c r="O13" i="5"/>
  <c r="O14" i="5"/>
  <c r="O7" i="5"/>
  <c r="O10" i="5"/>
  <c r="O12" i="5"/>
  <c r="O17" i="5"/>
  <c r="O15" i="5"/>
  <c r="O22" i="5"/>
  <c r="O8" i="5"/>
  <c r="O23" i="5"/>
  <c r="O11" i="5"/>
  <c r="K5" i="5"/>
  <c r="K9" i="5"/>
  <c r="K16" i="5"/>
  <c r="K20" i="5"/>
  <c r="K19" i="5"/>
  <c r="K18" i="5"/>
  <c r="K21" i="5"/>
  <c r="K6" i="5"/>
  <c r="K4" i="5"/>
  <c r="K13" i="5"/>
  <c r="K14" i="5"/>
  <c r="K7" i="5"/>
  <c r="K10" i="5"/>
  <c r="K12" i="5"/>
  <c r="K17" i="5"/>
  <c r="K15" i="5"/>
  <c r="K22" i="5"/>
  <c r="K8" i="5"/>
  <c r="K23" i="5"/>
  <c r="K11" i="5"/>
  <c r="AA5" i="5"/>
  <c r="AA9" i="5"/>
  <c r="AA16" i="5"/>
  <c r="AA20" i="5"/>
  <c r="AA19" i="5"/>
  <c r="AA18" i="5"/>
  <c r="AA21" i="5"/>
  <c r="AA6" i="5"/>
  <c r="AA4" i="5"/>
  <c r="AA13" i="5"/>
  <c r="AA14" i="5"/>
  <c r="AA7" i="5"/>
  <c r="AA10" i="5"/>
  <c r="AA12" i="5"/>
  <c r="AA17" i="5"/>
  <c r="AA15" i="5"/>
  <c r="AA22" i="5"/>
  <c r="AA8" i="5"/>
  <c r="AA23" i="5"/>
  <c r="AA11" i="5"/>
  <c r="I5" i="16"/>
  <c r="I9" i="16"/>
  <c r="I16" i="16"/>
  <c r="I20" i="16"/>
  <c r="I19" i="16"/>
  <c r="I18" i="16"/>
  <c r="I21" i="16"/>
  <c r="I6" i="16"/>
  <c r="I4" i="16"/>
  <c r="I13" i="16"/>
  <c r="I14" i="16"/>
  <c r="I7" i="16"/>
  <c r="I10" i="16"/>
  <c r="I12" i="16"/>
  <c r="I17" i="16"/>
  <c r="I15" i="16"/>
  <c r="I22" i="16"/>
  <c r="I8" i="16"/>
  <c r="I11" i="16"/>
  <c r="C5" i="16"/>
  <c r="C9" i="16"/>
  <c r="C16" i="16"/>
  <c r="C20" i="16"/>
  <c r="C19" i="16"/>
  <c r="C18" i="16"/>
  <c r="C21" i="16"/>
  <c r="C6" i="16"/>
  <c r="C4" i="16"/>
  <c r="C13" i="16"/>
  <c r="C14" i="16"/>
  <c r="C7" i="16"/>
  <c r="C10" i="16"/>
  <c r="C12" i="16"/>
  <c r="C17" i="16"/>
  <c r="C15" i="16"/>
  <c r="C22" i="16"/>
  <c r="C8" i="16"/>
  <c r="C11" i="16"/>
  <c r="E5" i="16"/>
  <c r="E9" i="16"/>
  <c r="E16" i="16"/>
  <c r="E20" i="16"/>
  <c r="E19" i="16"/>
  <c r="E18" i="16"/>
  <c r="E21" i="16"/>
  <c r="E6" i="16"/>
  <c r="E4" i="16"/>
  <c r="E13" i="16"/>
  <c r="E14" i="16"/>
  <c r="E7" i="16"/>
  <c r="E10" i="16"/>
  <c r="E12" i="16"/>
  <c r="E17" i="16"/>
  <c r="E15" i="16"/>
  <c r="E22" i="16"/>
  <c r="E8" i="16"/>
  <c r="E11" i="16"/>
  <c r="H23" i="16"/>
  <c r="B23" i="16"/>
  <c r="D23" i="16"/>
  <c r="F23" i="16"/>
  <c r="G5" i="16"/>
  <c r="G9" i="16"/>
  <c r="G16" i="16"/>
  <c r="G20" i="16"/>
  <c r="G19" i="16"/>
  <c r="G18" i="16"/>
  <c r="G21" i="16"/>
  <c r="G6" i="16"/>
  <c r="G4" i="16"/>
  <c r="G13" i="16"/>
  <c r="G14" i="16"/>
  <c r="G7" i="16"/>
  <c r="G10" i="16"/>
  <c r="G12" i="16"/>
  <c r="G17" i="16"/>
  <c r="G15" i="16"/>
  <c r="G22" i="16"/>
  <c r="G8" i="16"/>
  <c r="G11" i="16"/>
  <c r="J23" i="16"/>
  <c r="E5" i="15"/>
  <c r="E9" i="15"/>
  <c r="E16" i="15"/>
  <c r="E20" i="15"/>
  <c r="E19" i="15"/>
  <c r="E18" i="15"/>
  <c r="E21" i="15"/>
  <c r="E6" i="15"/>
  <c r="E4" i="15"/>
  <c r="E13" i="15"/>
  <c r="E14" i="15"/>
  <c r="E7" i="15"/>
  <c r="E10" i="15"/>
  <c r="E12" i="15"/>
  <c r="E17" i="15"/>
  <c r="E15" i="15"/>
  <c r="E22" i="15"/>
  <c r="E8" i="15"/>
  <c r="E11" i="15"/>
  <c r="G5" i="15"/>
  <c r="G9" i="15"/>
  <c r="G16" i="15"/>
  <c r="G20" i="15"/>
  <c r="G19" i="15"/>
  <c r="G18" i="15"/>
  <c r="G21" i="15"/>
  <c r="G6" i="15"/>
  <c r="G4" i="15"/>
  <c r="G13" i="15"/>
  <c r="G14" i="15"/>
  <c r="G7" i="15"/>
  <c r="G10" i="15"/>
  <c r="G12" i="15"/>
  <c r="G17" i="15"/>
  <c r="G15" i="15"/>
  <c r="G22" i="15"/>
  <c r="G8" i="15"/>
  <c r="G11" i="15"/>
  <c r="C5" i="15"/>
  <c r="C9" i="15"/>
  <c r="C16" i="15"/>
  <c r="C20" i="15"/>
  <c r="C19" i="15"/>
  <c r="C18" i="15"/>
  <c r="C21" i="15"/>
  <c r="C6" i="15"/>
  <c r="C4" i="15"/>
  <c r="C13" i="15"/>
  <c r="C14" i="15"/>
  <c r="C7" i="15"/>
  <c r="C10" i="15"/>
  <c r="C12" i="15"/>
  <c r="C17" i="15"/>
  <c r="C15" i="15"/>
  <c r="C22" i="15"/>
  <c r="C8" i="15"/>
  <c r="C11" i="15"/>
  <c r="K5" i="15"/>
  <c r="K9" i="15"/>
  <c r="K16" i="15"/>
  <c r="K20" i="15"/>
  <c r="K19" i="15"/>
  <c r="K18" i="15"/>
  <c r="K21" i="15"/>
  <c r="K6" i="15"/>
  <c r="K4" i="15"/>
  <c r="K13" i="15"/>
  <c r="K14" i="15"/>
  <c r="K7" i="15"/>
  <c r="K10" i="15"/>
  <c r="K12" i="15"/>
  <c r="K17" i="15"/>
  <c r="K15" i="15"/>
  <c r="K22" i="15"/>
  <c r="K8" i="15"/>
  <c r="K11" i="15"/>
  <c r="I5" i="15"/>
  <c r="I9" i="15"/>
  <c r="I16" i="15"/>
  <c r="I20" i="15"/>
  <c r="I19" i="15"/>
  <c r="I18" i="15"/>
  <c r="I21" i="15"/>
  <c r="I6" i="15"/>
  <c r="I4" i="15"/>
  <c r="I13" i="15"/>
  <c r="I14" i="15"/>
  <c r="I7" i="15"/>
  <c r="I10" i="15"/>
  <c r="I12" i="15"/>
  <c r="I17" i="15"/>
  <c r="I15" i="15"/>
  <c r="I22" i="15"/>
  <c r="I8" i="15"/>
  <c r="I11" i="15"/>
  <c r="L23" i="15"/>
  <c r="D23" i="15"/>
  <c r="E23" i="15" s="1"/>
  <c r="F23" i="15"/>
  <c r="G23" i="15" s="1"/>
  <c r="B23" i="15"/>
  <c r="J23" i="15"/>
  <c r="H23" i="15"/>
  <c r="I5" i="14"/>
  <c r="I9" i="14"/>
  <c r="I16" i="14"/>
  <c r="I20" i="14"/>
  <c r="I19" i="14"/>
  <c r="I18" i="14"/>
  <c r="I21" i="14"/>
  <c r="I6" i="14"/>
  <c r="I4" i="14"/>
  <c r="I13" i="14"/>
  <c r="I14" i="14"/>
  <c r="I7" i="14"/>
  <c r="I10" i="14"/>
  <c r="I12" i="14"/>
  <c r="I17" i="14"/>
  <c r="I15" i="14"/>
  <c r="I22" i="14"/>
  <c r="I8" i="14"/>
  <c r="G5" i="14"/>
  <c r="G9" i="14"/>
  <c r="G16" i="14"/>
  <c r="G20" i="14"/>
  <c r="G19" i="14"/>
  <c r="G18" i="14"/>
  <c r="G21" i="14"/>
  <c r="G6" i="14"/>
  <c r="G4" i="14"/>
  <c r="G13" i="14"/>
  <c r="G14" i="14"/>
  <c r="G7" i="14"/>
  <c r="G10" i="14"/>
  <c r="G12" i="14"/>
  <c r="G17" i="14"/>
  <c r="G15" i="14"/>
  <c r="G22" i="14"/>
  <c r="G8" i="14"/>
  <c r="C5" i="14"/>
  <c r="C9" i="14"/>
  <c r="C16" i="14"/>
  <c r="C20" i="14"/>
  <c r="C19" i="14"/>
  <c r="C18" i="14"/>
  <c r="C21" i="14"/>
  <c r="C6" i="14"/>
  <c r="C4" i="14"/>
  <c r="C13" i="14"/>
  <c r="C14" i="14"/>
  <c r="C7" i="14"/>
  <c r="C10" i="14"/>
  <c r="C12" i="14"/>
  <c r="C17" i="14"/>
  <c r="C15" i="14"/>
  <c r="C22" i="14"/>
  <c r="C8" i="14"/>
  <c r="C11" i="14"/>
  <c r="G11" i="14"/>
  <c r="I11" i="14"/>
  <c r="H23" i="14"/>
  <c r="F23" i="14"/>
  <c r="B23" i="14"/>
  <c r="J23" i="14"/>
  <c r="D23" i="14"/>
  <c r="E5" i="14"/>
  <c r="E9" i="14"/>
  <c r="E16" i="14"/>
  <c r="E20" i="14"/>
  <c r="E19" i="14"/>
  <c r="E18" i="14"/>
  <c r="E21" i="14"/>
  <c r="E6" i="14"/>
  <c r="E4" i="14"/>
  <c r="E13" i="14"/>
  <c r="E14" i="14"/>
  <c r="E7" i="14"/>
  <c r="E10" i="14"/>
  <c r="E12" i="14"/>
  <c r="E17" i="14"/>
  <c r="E15" i="14"/>
  <c r="E22" i="14"/>
  <c r="E8" i="14"/>
  <c r="E11" i="14"/>
  <c r="I23" i="16" l="1"/>
  <c r="K23" i="15"/>
  <c r="E24" i="11"/>
  <c r="C23" i="15"/>
  <c r="G24" i="11"/>
  <c r="K24" i="11"/>
  <c r="I24" i="11"/>
  <c r="C23" i="16"/>
  <c r="G23" i="16"/>
  <c r="E23" i="16"/>
  <c r="C23" i="14"/>
  <c r="G23" i="14"/>
  <c r="I23" i="14"/>
  <c r="I23" i="15"/>
  <c r="E23" i="14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S21" i="13"/>
  <c r="T21" i="13"/>
  <c r="R21" i="13"/>
  <c r="B21" i="13"/>
</calcChain>
</file>

<file path=xl/sharedStrings.xml><?xml version="1.0" encoding="utf-8"?>
<sst xmlns="http://schemas.openxmlformats.org/spreadsheetml/2006/main" count="1124" uniqueCount="279">
  <si>
    <t>Anulados</t>
  </si>
  <si>
    <t>Blanco</t>
  </si>
  <si>
    <t>Emitidos</t>
  </si>
  <si>
    <t>Habilitados</t>
  </si>
  <si>
    <t>Abriendo Caminos</t>
  </si>
  <si>
    <t>Asamblea Popular</t>
  </si>
  <si>
    <t>Cabildo Abierto</t>
  </si>
  <si>
    <t>Frente Amplio</t>
  </si>
  <si>
    <t>Nacional</t>
  </si>
  <si>
    <t>Partido Colorado</t>
  </si>
  <si>
    <t>Partido de la Concertación</t>
  </si>
  <si>
    <t>Partido de la Gente</t>
  </si>
  <si>
    <t>Partido de los Trabajadores</t>
  </si>
  <si>
    <t>Partido Democrático Unido - PDU</t>
  </si>
  <si>
    <t>Partido Digital</t>
  </si>
  <si>
    <t>Partido Ecologista Radical Intransigente</t>
  </si>
  <si>
    <t>Partido Independiente</t>
  </si>
  <si>
    <t>Partido Orden Republicano</t>
  </si>
  <si>
    <t>Partido Verde Animalista</t>
  </si>
  <si>
    <t>Departamento</t>
  </si>
  <si>
    <t>Partido Asamblea Popular</t>
  </si>
  <si>
    <t>Partido Cabildo Abierto</t>
  </si>
  <si>
    <t>Partido Frente Amplio</t>
  </si>
  <si>
    <t>Partido Nacional</t>
  </si>
  <si>
    <t>Lema</t>
  </si>
  <si>
    <t>Sublema</t>
  </si>
  <si>
    <t>Votos</t>
  </si>
  <si>
    <t>MAS DESARROLLO CON IGUALDAD</t>
  </si>
  <si>
    <t>PROGRESISTAS</t>
  </si>
  <si>
    <t>UNIDAD PARA LOS CAMBIOS</t>
  </si>
  <si>
    <t>FRENTE FUTURO</t>
  </si>
  <si>
    <t>PLURALISMO FRENTEAMPLISTA</t>
  </si>
  <si>
    <t>CON SEREGNI Y CON ZELMAR</t>
  </si>
  <si>
    <t>P.Nacional</t>
  </si>
  <si>
    <t>TODOS, HACIA ADELANTE</t>
  </si>
  <si>
    <t>ALIANZA NACIONAL</t>
  </si>
  <si>
    <t>TODO POR EL PUEBLO</t>
  </si>
  <si>
    <t>P.Colorado</t>
  </si>
  <si>
    <t>CIUDADANOS</t>
  </si>
  <si>
    <t>BATLLISTAS UNIDOS</t>
  </si>
  <si>
    <t>TERCERA VÍA</t>
  </si>
  <si>
    <t>Hablitados</t>
  </si>
  <si>
    <t>Anulado</t>
  </si>
  <si>
    <t>Artigas</t>
  </si>
  <si>
    <t>Canelones</t>
  </si>
  <si>
    <t>Cerro Largo</t>
  </si>
  <si>
    <t>Colonia</t>
  </si>
  <si>
    <t>Durazno</t>
  </si>
  <si>
    <t>Florida</t>
  </si>
  <si>
    <t>Flores</t>
  </si>
  <si>
    <t>Lavalleja</t>
  </si>
  <si>
    <t>Maldonado</t>
  </si>
  <si>
    <t>Montevideo</t>
  </si>
  <si>
    <t>Paysandú</t>
  </si>
  <si>
    <t>Río Negro</t>
  </si>
  <si>
    <t>Rocha</t>
  </si>
  <si>
    <t>Rivera</t>
  </si>
  <si>
    <t>San José</t>
  </si>
  <si>
    <t>Salto</t>
  </si>
  <si>
    <t>Soriano</t>
  </si>
  <si>
    <t>Tacuarembó</t>
  </si>
  <si>
    <t>Treinta y Tres</t>
  </si>
  <si>
    <t>Total</t>
  </si>
  <si>
    <t>Partido</t>
  </si>
  <si>
    <t>Oscar Andrade</t>
  </si>
  <si>
    <t>Mario Bergara</t>
  </si>
  <si>
    <t>Carolina Cosse</t>
  </si>
  <si>
    <t>Daniel Martínez</t>
  </si>
  <si>
    <t>Enrique Antía</t>
  </si>
  <si>
    <t>Carlos Iafigliola</t>
  </si>
  <si>
    <t>Luis Lacalle</t>
  </si>
  <si>
    <t>Jorge Larrañaga</t>
  </si>
  <si>
    <t>Juan Sartori</t>
  </si>
  <si>
    <t>Otros Candidatos</t>
  </si>
  <si>
    <t>José Amorín</t>
  </si>
  <si>
    <t>Julio Sanguinetti</t>
  </si>
  <si>
    <t>Ernesto Talvi</t>
  </si>
  <si>
    <t>Participación</t>
  </si>
  <si>
    <t>%</t>
  </si>
  <si>
    <t>Otros</t>
  </si>
  <si>
    <t>Blanco - Anulado</t>
  </si>
  <si>
    <t>Más desarrollo con igualdad</t>
  </si>
  <si>
    <t>Progresistas</t>
  </si>
  <si>
    <t>Unidad para los cambios</t>
  </si>
  <si>
    <t>Frente Futuro</t>
  </si>
  <si>
    <t>Pluralismo Frenteamplista</t>
  </si>
  <si>
    <t>Con Seregni y con Zelmar</t>
  </si>
  <si>
    <t>Todos, Hacia adelante</t>
  </si>
  <si>
    <t>Alianza Nacional</t>
  </si>
  <si>
    <t>Todo por el pueblo</t>
  </si>
  <si>
    <t>Ciudadanos</t>
  </si>
  <si>
    <t>Batllistas Unidos</t>
  </si>
  <si>
    <t>Tercera Vía</t>
  </si>
  <si>
    <t>P.E.R.I.</t>
  </si>
  <si>
    <t>Martínez - Villar</t>
  </si>
  <si>
    <t>Lacalle - Argimón</t>
  </si>
  <si>
    <t>Nombre</t>
  </si>
  <si>
    <t>Sector</t>
  </si>
  <si>
    <t>José Mujica</t>
  </si>
  <si>
    <t>Lucía Topolansky</t>
  </si>
  <si>
    <t>Eduardo Bonomi</t>
  </si>
  <si>
    <t>Sandra Lazo</t>
  </si>
  <si>
    <t>Charles Carrera</t>
  </si>
  <si>
    <t>Liliam Kechichian</t>
  </si>
  <si>
    <t>Enrique Rubio</t>
  </si>
  <si>
    <t>Daniel Olesker</t>
  </si>
  <si>
    <t>Carmen Asiaín</t>
  </si>
  <si>
    <t>Amanda Della Ventura</t>
  </si>
  <si>
    <t>Amin Niffouri</t>
  </si>
  <si>
    <t>Graciela Bianchi</t>
  </si>
  <si>
    <t>Gustavo Penadés</t>
  </si>
  <si>
    <t>Sergio Botana</t>
  </si>
  <si>
    <t>Gloria Rodríguez</t>
  </si>
  <si>
    <t>Sergio Abreu</t>
  </si>
  <si>
    <t>Carlos Camy</t>
  </si>
  <si>
    <t>Jorge Gandini</t>
  </si>
  <si>
    <t>Carmen Sanguinetti</t>
  </si>
  <si>
    <t>Adrían Peña</t>
  </si>
  <si>
    <t>Julio María Sanguinetti</t>
  </si>
  <si>
    <t>Germán Coutinho</t>
  </si>
  <si>
    <t>Guido Manini Ríos</t>
  </si>
  <si>
    <t>Guillermo Domenech</t>
  </si>
  <si>
    <t>Raúl Lozano</t>
  </si>
  <si>
    <t>Senado</t>
  </si>
  <si>
    <t>Cuerpo</t>
  </si>
  <si>
    <t>MPP</t>
  </si>
  <si>
    <t>Unidad para los Cambios</t>
  </si>
  <si>
    <t>Danilo Astori</t>
  </si>
  <si>
    <t>Todos hacia adelante</t>
  </si>
  <si>
    <t>Todos por el pueblo</t>
  </si>
  <si>
    <t>Movimiento Social Artiguista</t>
  </si>
  <si>
    <t>Alejandro Sánchez</t>
  </si>
  <si>
    <t>Cecilia Cairo</t>
  </si>
  <si>
    <t>Daniel Caggiani</t>
  </si>
  <si>
    <t>Susana Pereyra</t>
  </si>
  <si>
    <t>Mario Tucci</t>
  </si>
  <si>
    <t>Lilián Galán</t>
  </si>
  <si>
    <t>Bettina Díaz Rey</t>
  </si>
  <si>
    <t>Felipe Carballo</t>
  </si>
  <si>
    <t>Gabriel Otero</t>
  </si>
  <si>
    <t>Gerardo Núñez</t>
  </si>
  <si>
    <t>Partido Comunista</t>
  </si>
  <si>
    <t>Verónica Mato</t>
  </si>
  <si>
    <t>Gonzalo Civila</t>
  </si>
  <si>
    <t>Partido Socialista</t>
  </si>
  <si>
    <t>Gabriela Barreiro</t>
  </si>
  <si>
    <t>Carlos Varela</t>
  </si>
  <si>
    <t>Asamblea Uruguay</t>
  </si>
  <si>
    <t>Enzo Malan</t>
  </si>
  <si>
    <t>Claudia Hugo</t>
  </si>
  <si>
    <t>Cristina Lustemberg</t>
  </si>
  <si>
    <t>PAR</t>
  </si>
  <si>
    <t>Gustavo Olmos</t>
  </si>
  <si>
    <t>Fuerza Renovadora</t>
  </si>
  <si>
    <t>Federico Ruiz</t>
  </si>
  <si>
    <t>Constante Mediondo</t>
  </si>
  <si>
    <t>Nuevo Espacio</t>
  </si>
  <si>
    <t>Gabriel Tinaglini</t>
  </si>
  <si>
    <t>Sergio Mier</t>
  </si>
  <si>
    <t>Nicolás Lorenzo</t>
  </si>
  <si>
    <t>Martín Tierno</t>
  </si>
  <si>
    <t>Zulimar Ferreira</t>
  </si>
  <si>
    <t>Nicolás Viera</t>
  </si>
  <si>
    <t>Eduardo Antonini</t>
  </si>
  <si>
    <t>Cecilia Bottino</t>
  </si>
  <si>
    <t>Nicolás Mesa</t>
  </si>
  <si>
    <t>Javier Umpiérrez</t>
  </si>
  <si>
    <t>MPP - Socialista</t>
  </si>
  <si>
    <t>Sebastián Sabini</t>
  </si>
  <si>
    <t>Orquidea Minetti</t>
  </si>
  <si>
    <t>Pedro Irigoin</t>
  </si>
  <si>
    <t>Lucía Etcheverry</t>
  </si>
  <si>
    <t>Nelson Larzabal</t>
  </si>
  <si>
    <t>Ubaldo Aíta</t>
  </si>
  <si>
    <t>José Carlos Mahía</t>
  </si>
  <si>
    <t>Carlos Rodríguez</t>
  </si>
  <si>
    <t>Álvaro Lima</t>
  </si>
  <si>
    <t>Juan José Olaizola</t>
  </si>
  <si>
    <t>Todos</t>
  </si>
  <si>
    <t>Mario García</t>
  </si>
  <si>
    <t>Martín Lema</t>
  </si>
  <si>
    <t>Gonzalo Mujica</t>
  </si>
  <si>
    <t>Rodrigo Goñi</t>
  </si>
  <si>
    <t>Espacio 40</t>
  </si>
  <si>
    <t>Carlos Enciso</t>
  </si>
  <si>
    <t>Gabriel Gianoli</t>
  </si>
  <si>
    <t>Andrés Abt</t>
  </si>
  <si>
    <t>Juan Martín Rodríguez</t>
  </si>
  <si>
    <t>Álvaro Viviano</t>
  </si>
  <si>
    <t>Pablo Viana</t>
  </si>
  <si>
    <t>Armando Castaingdebat</t>
  </si>
  <si>
    <t>Omar Laflulf</t>
  </si>
  <si>
    <t>Alejo Umpierrez</t>
  </si>
  <si>
    <t>Dardo Sánchez</t>
  </si>
  <si>
    <t>Valentina Dos Santos</t>
  </si>
  <si>
    <t>Benjamín Irazabal</t>
  </si>
  <si>
    <t>Alfredo de Mattos</t>
  </si>
  <si>
    <t>Gerardo Amarilla</t>
  </si>
  <si>
    <t>Mario Colman</t>
  </si>
  <si>
    <t>Diego Echeverría</t>
  </si>
  <si>
    <t>Rodrigo Blás</t>
  </si>
  <si>
    <t>Nicolás Olivera</t>
  </si>
  <si>
    <t>Ruben Bacigalupe</t>
  </si>
  <si>
    <t>Álvaro Dastugue</t>
  </si>
  <si>
    <t>Sartori</t>
  </si>
  <si>
    <t>Sebastían Andújar</t>
  </si>
  <si>
    <t>Javier Radiccioni</t>
  </si>
  <si>
    <t>Guillermo Besozzi</t>
  </si>
  <si>
    <t>Cristian Morel</t>
  </si>
  <si>
    <t>Unidos</t>
  </si>
  <si>
    <t>Ope Pasquet</t>
  </si>
  <si>
    <t>Felipe Schipani</t>
  </si>
  <si>
    <t>María Eugenia Rosello</t>
  </si>
  <si>
    <t>Conrado Rodríguez</t>
  </si>
  <si>
    <t>Marne Osorio</t>
  </si>
  <si>
    <t>Walter Cervini</t>
  </si>
  <si>
    <t>Jorge Alvear</t>
  </si>
  <si>
    <t>Gustavo Zubía</t>
  </si>
  <si>
    <t>Germán Cardozo</t>
  </si>
  <si>
    <t>Nibia Reisch</t>
  </si>
  <si>
    <t>Omar Estévez</t>
  </si>
  <si>
    <t>Carlos Moreno</t>
  </si>
  <si>
    <t>Martín Melazzi</t>
  </si>
  <si>
    <t>Eduardo Lust</t>
  </si>
  <si>
    <t>Martín Sodano</t>
  </si>
  <si>
    <t>Elsa Capillera</t>
  </si>
  <si>
    <t>Nazmi Camargo</t>
  </si>
  <si>
    <t>Rodrigo Albernáz</t>
  </si>
  <si>
    <t>Álvaro Perrone</t>
  </si>
  <si>
    <t>Wilman Caballero</t>
  </si>
  <si>
    <t>Carlos Testa</t>
  </si>
  <si>
    <t>Iván Posada</t>
  </si>
  <si>
    <t>César Vega</t>
  </si>
  <si>
    <t>PERI</t>
  </si>
  <si>
    <t>Daniel Peña</t>
  </si>
  <si>
    <t>Silvana Pérez</t>
  </si>
  <si>
    <t>Sebastián Cal</t>
  </si>
  <si>
    <t>Solís Echeverría</t>
  </si>
  <si>
    <t>Diputados</t>
  </si>
  <si>
    <t>Ana Olivera</t>
  </si>
  <si>
    <t>Daniel Gerhard</t>
  </si>
  <si>
    <t>Alfredo Fratti</t>
  </si>
  <si>
    <t>Senadores</t>
  </si>
  <si>
    <t>Total nacional</t>
  </si>
  <si>
    <t>P.E.R.I</t>
  </si>
  <si>
    <t>En blanco</t>
  </si>
  <si>
    <t>En Blanco</t>
  </si>
  <si>
    <t>San</t>
  </si>
  <si>
    <t>Total Si</t>
  </si>
  <si>
    <t>Solo por Si</t>
  </si>
  <si>
    <t>Con papeleta SI</t>
  </si>
  <si>
    <t>% En el partido</t>
  </si>
  <si>
    <t>% Partido</t>
  </si>
  <si>
    <t>P. Colorado</t>
  </si>
  <si>
    <t>P. Independiente</t>
  </si>
  <si>
    <t>P.  de la Gente</t>
  </si>
  <si>
    <t>10,90%</t>
  </si>
  <si>
    <t>1,36%</t>
  </si>
  <si>
    <t>1,07%</t>
  </si>
  <si>
    <t>0,96%</t>
  </si>
  <si>
    <t>% de emitidos</t>
  </si>
  <si>
    <t>% de habilitados</t>
  </si>
  <si>
    <t>Total Partido</t>
  </si>
  <si>
    <t>Fuente: Elaboración propia sobre datos de la Corte Electoral</t>
  </si>
  <si>
    <t>Resultado por departamento y por partido político. Elecciones nacionales: Uruguay 2019</t>
  </si>
  <si>
    <t>Resultado por departamento y fórmula presidencial. Balotaje : Uruguay 2019</t>
  </si>
  <si>
    <t>Resultado por partido político y fracción. Elecciones nacionales: Uruguay 2019</t>
  </si>
  <si>
    <t>Integración de la Cámara de Senadores, por partido político y por sublema. Uruguay 2020</t>
  </si>
  <si>
    <t>Integración de la Cámara de Representantes por partido político y departamento: Uruguay 2020</t>
  </si>
  <si>
    <t>Representantes por el depto.</t>
  </si>
  <si>
    <t>Representantes por partido</t>
  </si>
  <si>
    <t>Resultados elecciones internas por partido político: Uruguay 2019</t>
  </si>
  <si>
    <t>Resultado Elecciones Internas por precandidato y departamento: Frente Amplio 2019</t>
  </si>
  <si>
    <t>Resultado Elecciones Internas por precandidato y departamento: Partido Nacional 2019</t>
  </si>
  <si>
    <t>Resultado Elecciones Internas por precandidato y departamento: Partido Colorado 2019</t>
  </si>
  <si>
    <t>Resultado Plebiscito de reforma constitucional en materia de seguridad: Uruguay 2019</t>
  </si>
  <si>
    <t>P.E.R.I.*</t>
  </si>
  <si>
    <t>* Partido Ecologista Radical Intransigente</t>
  </si>
  <si>
    <t>Fracción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</si>
</sst>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_);[Red]\(0\)"/>
  </numFmts>
  <fonts count="11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 (Cuerpo)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8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0" fontId="0" fillId="0" borderId="0" xfId="2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10" fontId="0" fillId="0" borderId="0" xfId="0" applyNumberFormat="1" applyBorder="1"/>
    <xf numFmtId="10" fontId="0" fillId="0" borderId="6" xfId="0" applyNumberFormat="1" applyBorder="1"/>
    <xf numFmtId="0" fontId="0" fillId="0" borderId="8" xfId="0" applyBorder="1"/>
    <xf numFmtId="0" fontId="0" fillId="0" borderId="0" xfId="0" applyFont="1" applyBorder="1"/>
    <xf numFmtId="10" fontId="0" fillId="0" borderId="0" xfId="1" applyNumberFormat="1" applyFont="1" applyBorder="1"/>
    <xf numFmtId="10" fontId="0" fillId="0" borderId="0" xfId="2" applyNumberFormat="1" applyFont="1" applyBorder="1"/>
    <xf numFmtId="10" fontId="0" fillId="0" borderId="6" xfId="1" applyNumberFormat="1" applyFont="1" applyBorder="1"/>
    <xf numFmtId="10" fontId="0" fillId="0" borderId="6" xfId="2" applyNumberFormat="1" applyFont="1" applyBorder="1"/>
    <xf numFmtId="0" fontId="3" fillId="0" borderId="0" xfId="0" applyFont="1" applyBorder="1" applyAlignment="1">
      <alignment horizontal="center" vertical="center" wrapText="1"/>
    </xf>
    <xf numFmtId="10" fontId="3" fillId="0" borderId="0" xfId="1" applyNumberFormat="1" applyFont="1" applyBorder="1" applyAlignment="1">
      <alignment horizontal="center" vertical="center" wrapText="1"/>
    </xf>
    <xf numFmtId="0" fontId="0" fillId="0" borderId="0" xfId="1" applyNumberFormat="1" applyFont="1" applyBorder="1"/>
    <xf numFmtId="0" fontId="3" fillId="0" borderId="3" xfId="0" applyFont="1" applyBorder="1" applyAlignment="1">
      <alignment horizontal="center" vertical="center" wrapText="1"/>
    </xf>
    <xf numFmtId="10" fontId="0" fillId="0" borderId="5" xfId="1" applyNumberFormat="1" applyFont="1" applyBorder="1"/>
    <xf numFmtId="164" fontId="1" fillId="0" borderId="6" xfId="1" applyNumberFormat="1" applyFont="1" applyBorder="1"/>
    <xf numFmtId="0" fontId="0" fillId="0" borderId="4" xfId="0" applyBorder="1"/>
    <xf numFmtId="0" fontId="0" fillId="0" borderId="9" xfId="0" applyBorder="1" applyAlignment="1">
      <alignment vertical="center"/>
    </xf>
    <xf numFmtId="0" fontId="4" fillId="0" borderId="0" xfId="0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164" fontId="0" fillId="0" borderId="0" xfId="1" applyNumberFormat="1" applyFont="1" applyBorder="1"/>
    <xf numFmtId="164" fontId="0" fillId="0" borderId="6" xfId="1" applyNumberFormat="1" applyFont="1" applyBorder="1"/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0" fillId="0" borderId="3" xfId="0" applyBorder="1"/>
    <xf numFmtId="10" fontId="0" fillId="0" borderId="3" xfId="1" applyNumberFormat="1" applyFont="1" applyBorder="1"/>
    <xf numFmtId="0" fontId="3" fillId="0" borderId="0" xfId="0" applyFon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0" xfId="0" applyNumberFormat="1" applyFill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/>
    <xf numFmtId="10" fontId="0" fillId="0" borderId="16" xfId="1" applyNumberFormat="1" applyFont="1" applyBorder="1"/>
    <xf numFmtId="0" fontId="0" fillId="0" borderId="18" xfId="0" applyBorder="1"/>
    <xf numFmtId="0" fontId="3" fillId="0" borderId="19" xfId="0" applyFont="1" applyBorder="1" applyAlignment="1">
      <alignment vertical="center"/>
    </xf>
    <xf numFmtId="0" fontId="0" fillId="0" borderId="20" xfId="0" applyBorder="1" applyAlignment="1">
      <alignment vertical="center"/>
    </xf>
    <xf numFmtId="164" fontId="1" fillId="0" borderId="21" xfId="1" applyNumberFormat="1" applyFont="1" applyBorder="1" applyAlignment="1">
      <alignment vertical="center"/>
    </xf>
    <xf numFmtId="0" fontId="0" fillId="0" borderId="22" xfId="0" applyBorder="1" applyAlignment="1">
      <alignment vertical="center"/>
    </xf>
    <xf numFmtId="10" fontId="0" fillId="0" borderId="21" xfId="1" applyNumberFormat="1" applyFont="1" applyBorder="1" applyAlignment="1">
      <alignment vertical="center"/>
    </xf>
    <xf numFmtId="0" fontId="0" fillId="0" borderId="22" xfId="0" applyBorder="1"/>
    <xf numFmtId="10" fontId="0" fillId="0" borderId="23" xfId="1" applyNumberFormat="1" applyFont="1" applyBorder="1"/>
    <xf numFmtId="0" fontId="4" fillId="0" borderId="15" xfId="0" applyFont="1" applyBorder="1"/>
    <xf numFmtId="164" fontId="0" fillId="0" borderId="16" xfId="1" applyNumberFormat="1" applyFont="1" applyBorder="1"/>
    <xf numFmtId="0" fontId="4" fillId="0" borderId="19" xfId="0" applyFont="1" applyBorder="1" applyAlignment="1">
      <alignment vertical="center"/>
    </xf>
    <xf numFmtId="0" fontId="0" fillId="0" borderId="21" xfId="0" applyBorder="1" applyAlignment="1">
      <alignment vertical="center"/>
    </xf>
    <xf numFmtId="164" fontId="0" fillId="0" borderId="21" xfId="1" applyNumberFormat="1" applyFont="1" applyBorder="1" applyAlignment="1">
      <alignment vertical="center"/>
    </xf>
    <xf numFmtId="0" fontId="0" fillId="0" borderId="22" xfId="1" applyNumberFormat="1" applyFont="1" applyBorder="1" applyAlignment="1">
      <alignment vertical="center"/>
    </xf>
    <xf numFmtId="10" fontId="0" fillId="0" borderId="22" xfId="1" applyNumberFormat="1" applyFont="1" applyBorder="1" applyAlignment="1">
      <alignment vertical="center"/>
    </xf>
    <xf numFmtId="164" fontId="0" fillId="0" borderId="22" xfId="1" applyNumberFormat="1" applyFont="1" applyBorder="1" applyAlignment="1">
      <alignment vertical="center"/>
    </xf>
    <xf numFmtId="164" fontId="0" fillId="0" borderId="23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" xfId="0" applyFill="1" applyBorder="1"/>
    <xf numFmtId="0" fontId="3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/>
    <xf numFmtId="0" fontId="0" fillId="0" borderId="28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9" xfId="0" applyBorder="1"/>
    <xf numFmtId="0" fontId="0" fillId="0" borderId="2" xfId="0" applyBorder="1"/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28" xfId="0" applyBorder="1" applyAlignment="1">
      <alignment vertical="center"/>
    </xf>
    <xf numFmtId="0" fontId="4" fillId="0" borderId="35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3" fillId="0" borderId="12" xfId="0" applyFont="1" applyFill="1" applyBorder="1" applyAlignment="1">
      <alignment horizontal="center" vertical="center" wrapText="1"/>
    </xf>
    <xf numFmtId="0" fontId="0" fillId="0" borderId="32" xfId="0" applyBorder="1"/>
    <xf numFmtId="0" fontId="3" fillId="0" borderId="19" xfId="0" applyFont="1" applyBorder="1" applyAlignment="1">
      <alignment vertical="center" wrapText="1"/>
    </xf>
    <xf numFmtId="0" fontId="3" fillId="0" borderId="40" xfId="0" applyFont="1" applyBorder="1" applyAlignment="1">
      <alignment horizontal="left" vertic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16" xfId="0" applyBorder="1"/>
    <xf numFmtId="0" fontId="4" fillId="0" borderId="19" xfId="0" applyFont="1" applyBorder="1" applyAlignment="1">
      <alignment horizontal="left" vertical="center"/>
    </xf>
    <xf numFmtId="0" fontId="0" fillId="0" borderId="22" xfId="0" applyBorder="1" applyAlignment="1">
      <alignment horizontal="right" vertical="center"/>
    </xf>
    <xf numFmtId="10" fontId="0" fillId="0" borderId="21" xfId="0" applyNumberFormat="1" applyBorder="1" applyAlignment="1">
      <alignment horizontal="right" vertical="center"/>
    </xf>
    <xf numFmtId="0" fontId="0" fillId="0" borderId="34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6" xfId="0" applyFont="1" applyBorder="1"/>
    <xf numFmtId="0" fontId="3" fillId="0" borderId="19" xfId="0" applyFont="1" applyBorder="1" applyAlignment="1">
      <alignment horizontal="left" vertical="center"/>
    </xf>
    <xf numFmtId="0" fontId="0" fillId="0" borderId="22" xfId="0" applyFont="1" applyBorder="1" applyAlignment="1">
      <alignment horizontal="right" vertical="center"/>
    </xf>
    <xf numFmtId="10" fontId="0" fillId="0" borderId="21" xfId="1" applyNumberFormat="1" applyFont="1" applyBorder="1" applyAlignment="1">
      <alignment horizontal="right" vertical="center"/>
    </xf>
    <xf numFmtId="10" fontId="0" fillId="0" borderId="21" xfId="2" applyNumberFormat="1" applyFont="1" applyBorder="1" applyAlignment="1">
      <alignment horizontal="right" vertical="center"/>
    </xf>
    <xf numFmtId="0" fontId="0" fillId="0" borderId="23" xfId="0" applyFont="1" applyBorder="1" applyAlignment="1">
      <alignment horizontal="right" vertical="center"/>
    </xf>
    <xf numFmtId="0" fontId="0" fillId="0" borderId="23" xfId="0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26" xfId="0" applyNumberFormat="1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7" xfId="0" applyNumberFormat="1" applyFont="1" applyBorder="1" applyAlignment="1">
      <alignment horizontal="center" vertical="center" wrapText="1"/>
    </xf>
    <xf numFmtId="0" fontId="0" fillId="0" borderId="16" xfId="0" applyNumberFormat="1" applyBorder="1"/>
    <xf numFmtId="0" fontId="0" fillId="0" borderId="22" xfId="0" applyNumberFormat="1" applyBorder="1" applyAlignment="1">
      <alignment vertical="center"/>
    </xf>
    <xf numFmtId="0" fontId="0" fillId="0" borderId="34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9" fontId="0" fillId="0" borderId="1" xfId="0" applyNumberFormat="1" applyBorder="1"/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0" fontId="0" fillId="0" borderId="31" xfId="1" applyNumberFormat="1" applyFont="1" applyBorder="1" applyAlignment="1">
      <alignment horizontal="center" vertical="center"/>
    </xf>
    <xf numFmtId="10" fontId="0" fillId="0" borderId="32" xfId="1" applyNumberFormat="1" applyFont="1" applyBorder="1" applyAlignment="1">
      <alignment horizontal="center" vertical="center"/>
    </xf>
    <xf numFmtId="10" fontId="0" fillId="0" borderId="33" xfId="1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6" fillId="0" borderId="30" xfId="0" applyNumberFormat="1" applyFont="1" applyBorder="1" applyAlignment="1">
      <alignment horizontal="center" vertical="center" wrapText="1"/>
    </xf>
    <xf numFmtId="0" fontId="0" fillId="0" borderId="6" xfId="0" applyNumberFormat="1" applyBorder="1"/>
    <xf numFmtId="0" fontId="0" fillId="0" borderId="21" xfId="0" applyNumberFormat="1" applyBorder="1" applyAlignment="1">
      <alignment vertical="center"/>
    </xf>
    <xf numFmtId="0" fontId="3" fillId="0" borderId="26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20" xfId="0" applyFont="1" applyBorder="1"/>
    <xf numFmtId="9" fontId="0" fillId="0" borderId="20" xfId="0" applyNumberFormat="1" applyBorder="1"/>
    <xf numFmtId="164" fontId="0" fillId="0" borderId="20" xfId="1" applyNumberFormat="1" applyFont="1" applyBorder="1" applyAlignment="1">
      <alignment vertical="center"/>
    </xf>
    <xf numFmtId="0" fontId="0" fillId="0" borderId="0" xfId="0" applyAlignment="1">
      <alignment horizontal="right"/>
    </xf>
    <xf numFmtId="0" fontId="5" fillId="0" borderId="48" xfId="0" applyFont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0" fillId="0" borderId="0" xfId="0" applyAlignment="1"/>
    <xf numFmtId="165" fontId="0" fillId="0" borderId="8" xfId="0" applyNumberFormat="1" applyBorder="1"/>
    <xf numFmtId="165" fontId="0" fillId="0" borderId="49" xfId="0" applyNumberFormat="1" applyBorder="1"/>
    <xf numFmtId="165" fontId="0" fillId="0" borderId="39" xfId="0" applyNumberFormat="1" applyBorder="1"/>
    <xf numFmtId="0" fontId="3" fillId="0" borderId="50" xfId="0" applyFont="1" applyBorder="1" applyAlignment="1">
      <alignment horizontal="center" vertical="center" wrapText="1"/>
    </xf>
    <xf numFmtId="10" fontId="0" fillId="0" borderId="7" xfId="0" applyNumberFormat="1" applyBorder="1"/>
    <xf numFmtId="10" fontId="0" fillId="0" borderId="31" xfId="0" applyNumberFormat="1" applyBorder="1"/>
    <xf numFmtId="10" fontId="0" fillId="0" borderId="32" xfId="0" applyNumberFormat="1" applyBorder="1"/>
    <xf numFmtId="10" fontId="0" fillId="0" borderId="47" xfId="0" applyNumberFormat="1" applyBorder="1"/>
    <xf numFmtId="10" fontId="0" fillId="0" borderId="51" xfId="0" applyNumberFormat="1" applyBorder="1"/>
    <xf numFmtId="0" fontId="10" fillId="0" borderId="9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10" fontId="3" fillId="0" borderId="44" xfId="1" applyNumberFormat="1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10" fontId="3" fillId="0" borderId="45" xfId="1" applyNumberFormat="1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10" fontId="3" fillId="0" borderId="45" xfId="2" applyNumberFormat="1" applyFont="1" applyBorder="1" applyAlignment="1">
      <alignment horizontal="center"/>
    </xf>
    <xf numFmtId="0" fontId="4" fillId="0" borderId="48" xfId="0" applyFont="1" applyBorder="1" applyAlignment="1">
      <alignment horizontal="left" vertical="center"/>
    </xf>
    <xf numFmtId="0" fontId="0" fillId="0" borderId="53" xfId="0" applyBorder="1" applyAlignment="1"/>
    <xf numFmtId="0" fontId="0" fillId="0" borderId="0" xfId="0" applyBorder="1" applyAlignment="1">
      <alignment horizontal="right"/>
    </xf>
    <xf numFmtId="0" fontId="4" fillId="0" borderId="4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164" fontId="4" fillId="0" borderId="35" xfId="1" applyNumberFormat="1" applyFont="1" applyBorder="1" applyAlignment="1">
      <alignment vertical="center"/>
    </xf>
    <xf numFmtId="0" fontId="4" fillId="0" borderId="3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0" fillId="0" borderId="53" xfId="0" applyBorder="1" applyAlignment="1">
      <alignment horizontal="right"/>
    </xf>
    <xf numFmtId="0" fontId="8" fillId="0" borderId="0" xfId="0" applyFont="1" applyBorder="1"/>
    <xf numFmtId="0" fontId="4" fillId="0" borderId="37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0" fontId="4" fillId="0" borderId="45" xfId="0" applyNumberFormat="1" applyFont="1" applyBorder="1" applyAlignment="1">
      <alignment horizont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10" fontId="4" fillId="0" borderId="45" xfId="1" applyNumberFormat="1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76E4-AE28-304F-9212-EDE14D2C0DBA}">
  <dimension ref="A1:T21"/>
  <sheetViews>
    <sheetView zoomScale="75" workbookViewId="0">
      <selection activeCell="O20" sqref="O20"/>
    </sheetView>
  </sheetViews>
  <sheetFormatPr baseColWidth="10" defaultColWidth="8.83203125" defaultRowHeight="15" x14ac:dyDescent="0.2"/>
  <cols>
    <col min="1" max="1" width="15.5" customWidth="1" collapsed="1"/>
    <col min="2" max="20" width="11.83203125" customWidth="1"/>
  </cols>
  <sheetData>
    <row r="1" spans="1:20" x14ac:dyDescent="0.2">
      <c r="A1" t="s">
        <v>19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3</v>
      </c>
      <c r="R1" t="s">
        <v>2</v>
      </c>
      <c r="S1" t="s">
        <v>0</v>
      </c>
      <c r="T1" t="s">
        <v>1</v>
      </c>
    </row>
    <row r="2" spans="1:20" x14ac:dyDescent="0.2">
      <c r="A2" t="s">
        <v>43</v>
      </c>
      <c r="B2">
        <v>0</v>
      </c>
      <c r="C2">
        <v>25</v>
      </c>
      <c r="D2">
        <v>3688</v>
      </c>
      <c r="E2">
        <v>4217</v>
      </c>
      <c r="F2">
        <v>15609</v>
      </c>
      <c r="G2">
        <v>2777</v>
      </c>
      <c r="H2">
        <v>0</v>
      </c>
      <c r="I2">
        <v>47</v>
      </c>
      <c r="J2">
        <v>0</v>
      </c>
      <c r="K2">
        <v>0</v>
      </c>
      <c r="L2">
        <v>0</v>
      </c>
      <c r="M2">
        <v>0</v>
      </c>
      <c r="N2">
        <v>10</v>
      </c>
      <c r="O2">
        <v>0</v>
      </c>
      <c r="P2">
        <v>0</v>
      </c>
      <c r="Q2">
        <v>64114</v>
      </c>
      <c r="R2">
        <v>30873</v>
      </c>
      <c r="S2">
        <v>322</v>
      </c>
      <c r="T2">
        <v>151</v>
      </c>
    </row>
    <row r="3" spans="1:20" x14ac:dyDescent="0.2">
      <c r="A3" t="s">
        <v>44</v>
      </c>
      <c r="B3">
        <v>0</v>
      </c>
      <c r="C3">
        <v>584</v>
      </c>
      <c r="D3">
        <v>5083</v>
      </c>
      <c r="E3">
        <v>40099</v>
      </c>
      <c r="F3">
        <v>62292</v>
      </c>
      <c r="G3">
        <v>21223</v>
      </c>
      <c r="H3">
        <v>0</v>
      </c>
      <c r="I3">
        <v>1626</v>
      </c>
      <c r="J3">
        <v>88</v>
      </c>
      <c r="K3">
        <v>4</v>
      </c>
      <c r="L3">
        <v>0</v>
      </c>
      <c r="M3">
        <v>610</v>
      </c>
      <c r="N3">
        <v>360</v>
      </c>
      <c r="O3">
        <v>37</v>
      </c>
      <c r="P3">
        <v>529</v>
      </c>
      <c r="Q3">
        <v>402785</v>
      </c>
      <c r="R3">
        <v>147641</v>
      </c>
      <c r="S3">
        <v>914</v>
      </c>
      <c r="T3">
        <v>1038</v>
      </c>
    </row>
    <row r="4" spans="1:20" x14ac:dyDescent="0.2">
      <c r="A4" t="s">
        <v>45</v>
      </c>
      <c r="B4">
        <v>0</v>
      </c>
      <c r="C4">
        <v>33</v>
      </c>
      <c r="D4">
        <v>2503</v>
      </c>
      <c r="E4">
        <v>3789</v>
      </c>
      <c r="F4">
        <v>25570</v>
      </c>
      <c r="G4">
        <v>1855</v>
      </c>
      <c r="H4">
        <v>0</v>
      </c>
      <c r="I4">
        <v>75</v>
      </c>
      <c r="J4">
        <v>0</v>
      </c>
      <c r="K4">
        <v>0</v>
      </c>
      <c r="L4">
        <v>0</v>
      </c>
      <c r="M4">
        <v>0</v>
      </c>
      <c r="N4">
        <v>18</v>
      </c>
      <c r="O4">
        <v>0</v>
      </c>
      <c r="P4">
        <v>0</v>
      </c>
      <c r="Q4">
        <v>74221</v>
      </c>
      <c r="R4">
        <v>40836</v>
      </c>
      <c r="S4">
        <v>486</v>
      </c>
      <c r="T4">
        <v>159</v>
      </c>
    </row>
    <row r="5" spans="1:20" x14ac:dyDescent="0.2">
      <c r="A5" t="s">
        <v>46</v>
      </c>
      <c r="B5">
        <v>0</v>
      </c>
      <c r="C5">
        <v>116</v>
      </c>
      <c r="D5">
        <v>1305</v>
      </c>
      <c r="E5">
        <v>9105</v>
      </c>
      <c r="F5">
        <v>22608</v>
      </c>
      <c r="G5">
        <v>8047</v>
      </c>
      <c r="H5">
        <v>0</v>
      </c>
      <c r="I5">
        <v>372</v>
      </c>
      <c r="J5">
        <v>11</v>
      </c>
      <c r="K5">
        <v>0</v>
      </c>
      <c r="L5">
        <v>0</v>
      </c>
      <c r="M5">
        <v>91</v>
      </c>
      <c r="N5">
        <v>117</v>
      </c>
      <c r="O5">
        <v>23</v>
      </c>
      <c r="P5">
        <v>0</v>
      </c>
      <c r="Q5">
        <v>107393</v>
      </c>
      <c r="R5">
        <v>48482</v>
      </c>
      <c r="S5">
        <v>437</v>
      </c>
      <c r="T5">
        <v>157</v>
      </c>
    </row>
    <row r="6" spans="1:20" x14ac:dyDescent="0.2">
      <c r="A6" t="s">
        <v>47</v>
      </c>
      <c r="B6">
        <v>11</v>
      </c>
      <c r="C6">
        <v>92</v>
      </c>
      <c r="D6">
        <v>1476</v>
      </c>
      <c r="E6">
        <v>2946</v>
      </c>
      <c r="F6">
        <v>15287</v>
      </c>
      <c r="G6">
        <v>3246</v>
      </c>
      <c r="H6">
        <v>0</v>
      </c>
      <c r="I6">
        <v>5</v>
      </c>
      <c r="J6">
        <v>9</v>
      </c>
      <c r="K6">
        <v>15</v>
      </c>
      <c r="L6">
        <v>90</v>
      </c>
      <c r="M6">
        <v>0</v>
      </c>
      <c r="N6">
        <v>71</v>
      </c>
      <c r="O6">
        <v>0</v>
      </c>
      <c r="P6">
        <v>0</v>
      </c>
      <c r="Q6">
        <v>50839</v>
      </c>
      <c r="R6">
        <v>26512</v>
      </c>
      <c r="S6">
        <v>196</v>
      </c>
      <c r="T6">
        <v>124</v>
      </c>
    </row>
    <row r="7" spans="1:20" x14ac:dyDescent="0.2">
      <c r="A7" t="s">
        <v>48</v>
      </c>
      <c r="B7">
        <v>0</v>
      </c>
      <c r="C7">
        <v>48</v>
      </c>
      <c r="D7">
        <v>805</v>
      </c>
      <c r="E7">
        <v>3971</v>
      </c>
      <c r="F7">
        <v>14558</v>
      </c>
      <c r="G7">
        <v>3877</v>
      </c>
      <c r="H7">
        <v>0</v>
      </c>
      <c r="I7">
        <v>83</v>
      </c>
      <c r="J7">
        <v>8</v>
      </c>
      <c r="K7">
        <v>0</v>
      </c>
      <c r="L7">
        <v>0</v>
      </c>
      <c r="M7">
        <v>23</v>
      </c>
      <c r="N7">
        <v>46</v>
      </c>
      <c r="O7">
        <v>0</v>
      </c>
      <c r="P7">
        <v>180</v>
      </c>
      <c r="Q7">
        <v>58726</v>
      </c>
      <c r="R7">
        <v>26925</v>
      </c>
      <c r="S7">
        <v>173</v>
      </c>
      <c r="T7">
        <v>96</v>
      </c>
    </row>
    <row r="8" spans="1:20" x14ac:dyDescent="0.2">
      <c r="A8" t="s">
        <v>49</v>
      </c>
      <c r="B8">
        <v>0</v>
      </c>
      <c r="C8">
        <v>11</v>
      </c>
      <c r="D8">
        <v>582</v>
      </c>
      <c r="E8">
        <v>1310</v>
      </c>
      <c r="F8">
        <v>6256</v>
      </c>
      <c r="G8">
        <v>2113</v>
      </c>
      <c r="H8">
        <v>0</v>
      </c>
      <c r="I8">
        <v>74</v>
      </c>
      <c r="J8">
        <v>0</v>
      </c>
      <c r="K8">
        <v>3</v>
      </c>
      <c r="L8">
        <v>0</v>
      </c>
      <c r="M8">
        <v>0</v>
      </c>
      <c r="N8">
        <v>16</v>
      </c>
      <c r="O8">
        <v>0</v>
      </c>
      <c r="P8">
        <v>0</v>
      </c>
      <c r="Q8">
        <v>22718</v>
      </c>
      <c r="R8">
        <v>12094</v>
      </c>
      <c r="S8">
        <v>125</v>
      </c>
      <c r="T8">
        <v>45</v>
      </c>
    </row>
    <row r="9" spans="1:20" x14ac:dyDescent="0.2">
      <c r="A9" t="s">
        <v>50</v>
      </c>
      <c r="B9">
        <v>0</v>
      </c>
      <c r="C9">
        <v>19</v>
      </c>
      <c r="D9">
        <v>1491</v>
      </c>
      <c r="E9">
        <v>2888</v>
      </c>
      <c r="F9">
        <v>12893</v>
      </c>
      <c r="G9">
        <v>4214</v>
      </c>
      <c r="H9">
        <v>0</v>
      </c>
      <c r="I9">
        <v>192</v>
      </c>
      <c r="J9">
        <v>0</v>
      </c>
      <c r="K9">
        <v>0</v>
      </c>
      <c r="L9">
        <v>0</v>
      </c>
      <c r="M9">
        <v>0</v>
      </c>
      <c r="N9">
        <v>73</v>
      </c>
      <c r="O9">
        <v>0</v>
      </c>
      <c r="P9">
        <v>0</v>
      </c>
      <c r="Q9">
        <v>52306</v>
      </c>
      <c r="R9">
        <v>24636</v>
      </c>
      <c r="S9">
        <v>256</v>
      </c>
      <c r="T9">
        <v>73</v>
      </c>
    </row>
    <row r="10" spans="1:20" x14ac:dyDescent="0.2">
      <c r="A10" t="s">
        <v>51</v>
      </c>
      <c r="B10">
        <v>0</v>
      </c>
      <c r="C10">
        <v>126</v>
      </c>
      <c r="D10">
        <v>2348</v>
      </c>
      <c r="E10">
        <v>10291</v>
      </c>
      <c r="F10">
        <v>32599</v>
      </c>
      <c r="G10">
        <v>8003</v>
      </c>
      <c r="H10">
        <v>0</v>
      </c>
      <c r="I10">
        <v>577</v>
      </c>
      <c r="J10">
        <v>14</v>
      </c>
      <c r="K10">
        <v>0</v>
      </c>
      <c r="L10">
        <v>0</v>
      </c>
      <c r="M10">
        <v>308</v>
      </c>
      <c r="N10">
        <v>159</v>
      </c>
      <c r="O10">
        <v>8</v>
      </c>
      <c r="P10">
        <v>224</v>
      </c>
      <c r="Q10">
        <v>139655</v>
      </c>
      <c r="R10">
        <v>62719</v>
      </c>
      <c r="S10">
        <v>401</v>
      </c>
      <c r="T10">
        <v>288</v>
      </c>
    </row>
    <row r="11" spans="1:20" x14ac:dyDescent="0.2">
      <c r="A11" t="s">
        <v>52</v>
      </c>
      <c r="B11">
        <v>124</v>
      </c>
      <c r="C11">
        <v>2422</v>
      </c>
      <c r="D11">
        <v>12754</v>
      </c>
      <c r="E11">
        <v>125318</v>
      </c>
      <c r="F11">
        <v>114201</v>
      </c>
      <c r="G11">
        <v>68073</v>
      </c>
      <c r="H11">
        <v>486</v>
      </c>
      <c r="I11">
        <v>2390</v>
      </c>
      <c r="J11">
        <v>379</v>
      </c>
      <c r="K11">
        <v>20</v>
      </c>
      <c r="L11">
        <v>515</v>
      </c>
      <c r="M11">
        <v>1134</v>
      </c>
      <c r="N11">
        <v>640</v>
      </c>
      <c r="O11">
        <v>168</v>
      </c>
      <c r="P11">
        <v>1957</v>
      </c>
      <c r="Q11">
        <v>1041699</v>
      </c>
      <c r="R11">
        <v>369073</v>
      </c>
      <c r="S11">
        <v>1815</v>
      </c>
      <c r="T11">
        <v>1209</v>
      </c>
    </row>
    <row r="12" spans="1:20" x14ac:dyDescent="0.2">
      <c r="A12" t="s">
        <v>53</v>
      </c>
      <c r="B12">
        <v>0</v>
      </c>
      <c r="C12">
        <v>194</v>
      </c>
      <c r="D12">
        <v>1158</v>
      </c>
      <c r="E12">
        <v>9348</v>
      </c>
      <c r="F12">
        <v>22425</v>
      </c>
      <c r="G12">
        <v>4886</v>
      </c>
      <c r="H12">
        <v>0</v>
      </c>
      <c r="I12">
        <v>91</v>
      </c>
      <c r="J12">
        <v>0</v>
      </c>
      <c r="K12">
        <v>0</v>
      </c>
      <c r="L12">
        <v>0</v>
      </c>
      <c r="M12">
        <v>84</v>
      </c>
      <c r="N12">
        <v>75</v>
      </c>
      <c r="O12">
        <v>0</v>
      </c>
      <c r="P12">
        <v>0</v>
      </c>
      <c r="Q12">
        <v>96901</v>
      </c>
      <c r="R12">
        <v>44391</v>
      </c>
      <c r="S12">
        <v>336</v>
      </c>
      <c r="T12">
        <v>188</v>
      </c>
    </row>
    <row r="13" spans="1:20" x14ac:dyDescent="0.2">
      <c r="A13" t="s">
        <v>54</v>
      </c>
      <c r="B13">
        <v>0</v>
      </c>
      <c r="C13">
        <v>14</v>
      </c>
      <c r="D13">
        <v>806</v>
      </c>
      <c r="E13">
        <v>4337</v>
      </c>
      <c r="F13">
        <v>8975</v>
      </c>
      <c r="G13">
        <v>3898</v>
      </c>
      <c r="H13">
        <v>0</v>
      </c>
      <c r="I13">
        <v>71</v>
      </c>
      <c r="J13">
        <v>0</v>
      </c>
      <c r="K13">
        <v>0</v>
      </c>
      <c r="L13">
        <v>0</v>
      </c>
      <c r="M13">
        <v>0</v>
      </c>
      <c r="N13">
        <v>64</v>
      </c>
      <c r="O13">
        <v>0</v>
      </c>
      <c r="P13">
        <v>0</v>
      </c>
      <c r="Q13">
        <v>46951</v>
      </c>
      <c r="R13">
        <v>20888</v>
      </c>
      <c r="S13">
        <v>124</v>
      </c>
      <c r="T13">
        <v>469</v>
      </c>
    </row>
    <row r="14" spans="1:20" x14ac:dyDescent="0.2">
      <c r="A14" t="s">
        <v>55</v>
      </c>
      <c r="B14">
        <v>0</v>
      </c>
      <c r="C14">
        <v>48</v>
      </c>
      <c r="D14">
        <v>2580</v>
      </c>
      <c r="E14">
        <v>4658</v>
      </c>
      <c r="F14">
        <v>11389</v>
      </c>
      <c r="G14">
        <v>3062</v>
      </c>
      <c r="H14">
        <v>0</v>
      </c>
      <c r="I14">
        <v>139</v>
      </c>
      <c r="J14">
        <v>7</v>
      </c>
      <c r="K14">
        <v>0</v>
      </c>
      <c r="L14">
        <v>0</v>
      </c>
      <c r="M14">
        <v>146</v>
      </c>
      <c r="N14">
        <v>55</v>
      </c>
      <c r="O14">
        <v>0</v>
      </c>
      <c r="P14">
        <v>105</v>
      </c>
      <c r="Q14">
        <v>63088</v>
      </c>
      <c r="R14">
        <v>25127</v>
      </c>
      <c r="S14">
        <v>135</v>
      </c>
      <c r="T14">
        <v>104</v>
      </c>
    </row>
    <row r="15" spans="1:20" x14ac:dyDescent="0.2">
      <c r="A15" t="s">
        <v>56</v>
      </c>
      <c r="B15">
        <v>0</v>
      </c>
      <c r="C15">
        <v>35</v>
      </c>
      <c r="D15">
        <v>4353</v>
      </c>
      <c r="E15">
        <v>3418</v>
      </c>
      <c r="F15">
        <v>13136</v>
      </c>
      <c r="G15">
        <v>14574</v>
      </c>
      <c r="H15">
        <v>0</v>
      </c>
      <c r="I15">
        <v>79</v>
      </c>
      <c r="J15">
        <v>19</v>
      </c>
      <c r="K15">
        <v>1</v>
      </c>
      <c r="L15">
        <v>0</v>
      </c>
      <c r="M15">
        <v>0</v>
      </c>
      <c r="N15">
        <v>48</v>
      </c>
      <c r="O15">
        <v>0</v>
      </c>
      <c r="P15">
        <v>0</v>
      </c>
      <c r="Q15">
        <v>89884</v>
      </c>
      <c r="R15">
        <v>41378</v>
      </c>
      <c r="S15">
        <v>308</v>
      </c>
      <c r="T15">
        <v>257</v>
      </c>
    </row>
    <row r="16" spans="1:20" x14ac:dyDescent="0.2">
      <c r="A16" t="s">
        <v>58</v>
      </c>
      <c r="B16">
        <v>0</v>
      </c>
      <c r="C16">
        <v>42</v>
      </c>
      <c r="D16">
        <v>1926</v>
      </c>
      <c r="E16">
        <v>10354</v>
      </c>
      <c r="F16">
        <v>13398</v>
      </c>
      <c r="G16">
        <v>15182</v>
      </c>
      <c r="H16">
        <v>0</v>
      </c>
      <c r="I16">
        <v>257</v>
      </c>
      <c r="J16">
        <v>0</v>
      </c>
      <c r="K16">
        <v>0</v>
      </c>
      <c r="L16">
        <v>0</v>
      </c>
      <c r="M16">
        <v>0</v>
      </c>
      <c r="N16">
        <v>95</v>
      </c>
      <c r="O16">
        <v>0</v>
      </c>
      <c r="P16">
        <v>0</v>
      </c>
      <c r="Q16">
        <v>103996</v>
      </c>
      <c r="R16">
        <v>48249</v>
      </c>
      <c r="S16">
        <v>403</v>
      </c>
      <c r="T16">
        <v>451</v>
      </c>
    </row>
    <row r="17" spans="1:20" x14ac:dyDescent="0.2">
      <c r="A17" t="s">
        <v>57</v>
      </c>
      <c r="B17">
        <v>0</v>
      </c>
      <c r="C17">
        <v>151</v>
      </c>
      <c r="D17">
        <v>1201</v>
      </c>
      <c r="E17">
        <v>7253</v>
      </c>
      <c r="F17">
        <v>17107</v>
      </c>
      <c r="G17">
        <v>4598</v>
      </c>
      <c r="H17">
        <v>0</v>
      </c>
      <c r="I17">
        <v>142</v>
      </c>
      <c r="J17">
        <v>4</v>
      </c>
      <c r="K17">
        <v>0</v>
      </c>
      <c r="L17">
        <v>0</v>
      </c>
      <c r="M17">
        <v>43</v>
      </c>
      <c r="N17">
        <v>82</v>
      </c>
      <c r="O17">
        <v>0</v>
      </c>
      <c r="P17">
        <v>35</v>
      </c>
      <c r="Q17">
        <v>84975</v>
      </c>
      <c r="R17">
        <v>34880</v>
      </c>
      <c r="S17">
        <v>223</v>
      </c>
      <c r="T17">
        <v>198</v>
      </c>
    </row>
    <row r="18" spans="1:20" x14ac:dyDescent="0.2">
      <c r="A18" t="s">
        <v>59</v>
      </c>
      <c r="B18">
        <v>0</v>
      </c>
      <c r="C18">
        <v>102</v>
      </c>
      <c r="D18">
        <v>1238</v>
      </c>
      <c r="E18">
        <v>4992</v>
      </c>
      <c r="F18">
        <v>15669</v>
      </c>
      <c r="G18">
        <v>5105</v>
      </c>
      <c r="H18">
        <v>0</v>
      </c>
      <c r="I18">
        <v>61</v>
      </c>
      <c r="J18">
        <v>27</v>
      </c>
      <c r="K18">
        <v>0</v>
      </c>
      <c r="L18">
        <v>0</v>
      </c>
      <c r="M18">
        <v>165</v>
      </c>
      <c r="N18">
        <v>21</v>
      </c>
      <c r="O18">
        <v>14</v>
      </c>
      <c r="P18">
        <v>0</v>
      </c>
      <c r="Q18">
        <v>74825</v>
      </c>
      <c r="R18">
        <v>34266</v>
      </c>
      <c r="S18">
        <v>417</v>
      </c>
      <c r="T18">
        <v>121</v>
      </c>
    </row>
    <row r="19" spans="1:20" x14ac:dyDescent="0.2">
      <c r="A19" t="s">
        <v>60</v>
      </c>
      <c r="B19">
        <v>0</v>
      </c>
      <c r="C19">
        <v>59</v>
      </c>
      <c r="D19">
        <v>2820</v>
      </c>
      <c r="E19">
        <v>5258</v>
      </c>
      <c r="F19">
        <v>19080</v>
      </c>
      <c r="G19">
        <v>6290</v>
      </c>
      <c r="H19">
        <v>0</v>
      </c>
      <c r="I19">
        <v>409</v>
      </c>
      <c r="J19">
        <v>0</v>
      </c>
      <c r="K19">
        <v>91</v>
      </c>
      <c r="L19">
        <v>0</v>
      </c>
      <c r="M19">
        <v>0</v>
      </c>
      <c r="N19">
        <v>115</v>
      </c>
      <c r="O19">
        <v>0</v>
      </c>
      <c r="P19">
        <v>0</v>
      </c>
      <c r="Q19">
        <v>79952</v>
      </c>
      <c r="R19">
        <v>38652</v>
      </c>
      <c r="S19">
        <v>213</v>
      </c>
      <c r="T19">
        <v>227</v>
      </c>
    </row>
    <row r="20" spans="1:20" x14ac:dyDescent="0.2">
      <c r="A20" t="s">
        <v>61</v>
      </c>
      <c r="B20">
        <v>0</v>
      </c>
      <c r="C20">
        <v>24</v>
      </c>
      <c r="D20">
        <v>1368</v>
      </c>
      <c r="E20">
        <v>2454</v>
      </c>
      <c r="F20">
        <v>12275</v>
      </c>
      <c r="G20">
        <v>1818</v>
      </c>
      <c r="H20">
        <v>0</v>
      </c>
      <c r="I20">
        <v>61</v>
      </c>
      <c r="J20">
        <v>0</v>
      </c>
      <c r="K20">
        <v>0</v>
      </c>
      <c r="L20">
        <v>0</v>
      </c>
      <c r="M20">
        <v>0</v>
      </c>
      <c r="N20">
        <v>8</v>
      </c>
      <c r="O20">
        <v>0</v>
      </c>
      <c r="P20">
        <v>45</v>
      </c>
      <c r="Q20">
        <v>43560</v>
      </c>
      <c r="R20">
        <v>21695</v>
      </c>
      <c r="S20">
        <v>194</v>
      </c>
      <c r="T20">
        <v>81</v>
      </c>
    </row>
    <row r="21" spans="1:20" x14ac:dyDescent="0.2">
      <c r="A21" t="s">
        <v>62</v>
      </c>
      <c r="B21">
        <f>SUM(B2:B20)</f>
        <v>135</v>
      </c>
      <c r="C21">
        <f t="shared" ref="C21:Q21" si="0">SUM(C2:C20)</f>
        <v>4145</v>
      </c>
      <c r="D21">
        <f t="shared" si="0"/>
        <v>49485</v>
      </c>
      <c r="E21">
        <f t="shared" si="0"/>
        <v>256006</v>
      </c>
      <c r="F21">
        <f t="shared" si="0"/>
        <v>455327</v>
      </c>
      <c r="G21">
        <f t="shared" si="0"/>
        <v>182841</v>
      </c>
      <c r="H21">
        <f t="shared" si="0"/>
        <v>486</v>
      </c>
      <c r="I21">
        <f t="shared" si="0"/>
        <v>6751</v>
      </c>
      <c r="J21">
        <f t="shared" si="0"/>
        <v>566</v>
      </c>
      <c r="K21">
        <f t="shared" si="0"/>
        <v>134</v>
      </c>
      <c r="L21">
        <f t="shared" si="0"/>
        <v>605</v>
      </c>
      <c r="M21">
        <f t="shared" si="0"/>
        <v>2604</v>
      </c>
      <c r="N21">
        <f t="shared" si="0"/>
        <v>2073</v>
      </c>
      <c r="O21">
        <f t="shared" si="0"/>
        <v>250</v>
      </c>
      <c r="P21">
        <f t="shared" si="0"/>
        <v>3075</v>
      </c>
      <c r="Q21">
        <f t="shared" si="0"/>
        <v>2698588</v>
      </c>
      <c r="R21">
        <f>SUM(R2:R20)</f>
        <v>1099317</v>
      </c>
      <c r="S21">
        <f>SUM(S2:S20)</f>
        <v>7478</v>
      </c>
      <c r="T21">
        <f>SUM(T2:T20)</f>
        <v>5436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17F0-415D-664A-A750-5A637C994158}">
  <dimension ref="A1:K26"/>
  <sheetViews>
    <sheetView showGridLines="0" view="pageLayout" zoomScale="75" zoomScaleNormal="94" zoomScalePageLayoutView="75" workbookViewId="0">
      <selection activeCell="F5" sqref="F5"/>
    </sheetView>
  </sheetViews>
  <sheetFormatPr baseColWidth="10" defaultColWidth="8.83203125" defaultRowHeight="15" x14ac:dyDescent="0.2"/>
  <cols>
    <col min="1" max="1" width="20.1640625" customWidth="1"/>
    <col min="3" max="3" width="12" style="2" customWidth="1"/>
    <col min="4" max="4" width="11" customWidth="1"/>
    <col min="5" max="5" width="12" style="2" customWidth="1"/>
    <col min="6" max="6" width="11" customWidth="1"/>
    <col min="7" max="7" width="12" style="2" customWidth="1"/>
    <col min="9" max="9" width="12" style="2" customWidth="1"/>
    <col min="10" max="10" width="12.33203125" customWidth="1"/>
    <col min="11" max="11" width="12" customWidth="1"/>
    <col min="12" max="12" width="12.33203125" customWidth="1"/>
  </cols>
  <sheetData>
    <row r="1" spans="1:10" ht="40" customHeight="1" thickBot="1" x14ac:dyDescent="0.25">
      <c r="A1" s="186" t="s">
        <v>274</v>
      </c>
      <c r="B1" s="186"/>
      <c r="C1" s="186"/>
      <c r="D1" s="186"/>
      <c r="E1" s="186"/>
      <c r="F1" s="186"/>
      <c r="G1" s="186"/>
      <c r="H1" s="186"/>
      <c r="I1" s="186"/>
      <c r="J1" s="186"/>
    </row>
    <row r="2" spans="1:10" ht="16" x14ac:dyDescent="0.2">
      <c r="A2" s="143" t="s">
        <v>19</v>
      </c>
      <c r="B2" s="201" t="s">
        <v>76</v>
      </c>
      <c r="C2" s="201"/>
      <c r="D2" s="201" t="s">
        <v>75</v>
      </c>
      <c r="E2" s="201"/>
      <c r="F2" s="201" t="s">
        <v>74</v>
      </c>
      <c r="G2" s="201"/>
      <c r="H2" s="201" t="s">
        <v>73</v>
      </c>
      <c r="I2" s="201"/>
      <c r="J2" s="142" t="s">
        <v>262</v>
      </c>
    </row>
    <row r="3" spans="1:10" ht="16" x14ac:dyDescent="0.2">
      <c r="A3" s="204"/>
      <c r="B3" s="206" t="s">
        <v>26</v>
      </c>
      <c r="C3" s="207" t="s">
        <v>78</v>
      </c>
      <c r="D3" s="206" t="s">
        <v>26</v>
      </c>
      <c r="E3" s="207" t="s">
        <v>78</v>
      </c>
      <c r="F3" s="206" t="s">
        <v>26</v>
      </c>
      <c r="G3" s="207" t="s">
        <v>78</v>
      </c>
      <c r="H3" s="206" t="s">
        <v>26</v>
      </c>
      <c r="I3" s="207" t="s">
        <v>78</v>
      </c>
      <c r="J3" s="205"/>
    </row>
    <row r="4" spans="1:10" ht="16" x14ac:dyDescent="0.2">
      <c r="A4" s="55" t="s">
        <v>52</v>
      </c>
      <c r="B4" s="9">
        <v>46704</v>
      </c>
      <c r="C4" s="19">
        <f t="shared" ref="C4:C22" si="0">B4/J4</f>
        <v>0.68608699484377067</v>
      </c>
      <c r="D4" s="9">
        <v>18216</v>
      </c>
      <c r="E4" s="19">
        <f t="shared" ref="E4:E22" si="1">D4/J4</f>
        <v>0.26759508175047375</v>
      </c>
      <c r="F4" s="9">
        <v>3036</v>
      </c>
      <c r="G4" s="19">
        <f t="shared" ref="G4:G22" si="2">F4/J4</f>
        <v>4.4599180291745623E-2</v>
      </c>
      <c r="H4" s="9">
        <v>117</v>
      </c>
      <c r="I4" s="19">
        <f t="shared" ref="I4:I22" si="3">H4/J4</f>
        <v>1.7187431140099599E-3</v>
      </c>
      <c r="J4" s="93">
        <v>68073</v>
      </c>
    </row>
    <row r="5" spans="1:10" ht="16" x14ac:dyDescent="0.2">
      <c r="A5" s="55" t="s">
        <v>44</v>
      </c>
      <c r="B5" s="9">
        <v>11678</v>
      </c>
      <c r="C5" s="19">
        <f t="shared" si="0"/>
        <v>0.55025208500212031</v>
      </c>
      <c r="D5" s="9">
        <v>6513</v>
      </c>
      <c r="E5" s="19">
        <f t="shared" si="1"/>
        <v>0.30688404089902466</v>
      </c>
      <c r="F5" s="9">
        <v>3002</v>
      </c>
      <c r="G5" s="19">
        <f t="shared" si="2"/>
        <v>0.14145031333930169</v>
      </c>
      <c r="H5" s="9">
        <v>30</v>
      </c>
      <c r="I5" s="19">
        <f t="shared" si="3"/>
        <v>1.4135607595533149E-3</v>
      </c>
      <c r="J5" s="93">
        <v>21223</v>
      </c>
    </row>
    <row r="6" spans="1:10" ht="16" x14ac:dyDescent="0.2">
      <c r="A6" s="55" t="s">
        <v>51</v>
      </c>
      <c r="B6" s="9">
        <v>4037</v>
      </c>
      <c r="C6" s="19">
        <f t="shared" si="0"/>
        <v>0.50443583656128954</v>
      </c>
      <c r="D6" s="9">
        <v>3502</v>
      </c>
      <c r="E6" s="19">
        <f t="shared" si="1"/>
        <v>0.43758590528551794</v>
      </c>
      <c r="F6" s="9">
        <v>464</v>
      </c>
      <c r="G6" s="19">
        <f t="shared" si="2"/>
        <v>5.7978258153192554E-2</v>
      </c>
      <c r="H6" s="9">
        <v>0</v>
      </c>
      <c r="I6" s="19">
        <f t="shared" si="3"/>
        <v>0</v>
      </c>
      <c r="J6" s="93">
        <v>8003</v>
      </c>
    </row>
    <row r="7" spans="1:10" ht="16" x14ac:dyDescent="0.2">
      <c r="A7" s="55" t="s">
        <v>55</v>
      </c>
      <c r="B7" s="9">
        <v>1650</v>
      </c>
      <c r="C7" s="19">
        <f t="shared" si="0"/>
        <v>0.53886348791639449</v>
      </c>
      <c r="D7" s="9">
        <v>1229</v>
      </c>
      <c r="E7" s="19">
        <f t="shared" si="1"/>
        <v>0.40137165251469625</v>
      </c>
      <c r="F7" s="9">
        <v>183</v>
      </c>
      <c r="G7" s="19">
        <f t="shared" si="2"/>
        <v>5.9764859568909208E-2</v>
      </c>
      <c r="H7" s="9">
        <v>0</v>
      </c>
      <c r="I7" s="19">
        <f t="shared" si="3"/>
        <v>0</v>
      </c>
      <c r="J7" s="93">
        <v>3062</v>
      </c>
    </row>
    <row r="8" spans="1:10" ht="16" x14ac:dyDescent="0.2">
      <c r="A8" s="55" t="s">
        <v>61</v>
      </c>
      <c r="B8" s="9">
        <v>744</v>
      </c>
      <c r="C8" s="19">
        <f t="shared" si="0"/>
        <v>0.40924092409240925</v>
      </c>
      <c r="D8" s="9">
        <v>1034</v>
      </c>
      <c r="E8" s="19">
        <f t="shared" si="1"/>
        <v>0.56875687568756872</v>
      </c>
      <c r="F8" s="9">
        <v>40</v>
      </c>
      <c r="G8" s="19">
        <f t="shared" si="2"/>
        <v>2.2002200220022004E-2</v>
      </c>
      <c r="H8" s="9">
        <v>0</v>
      </c>
      <c r="I8" s="19">
        <f t="shared" si="3"/>
        <v>0</v>
      </c>
      <c r="J8" s="93">
        <v>1818</v>
      </c>
    </row>
    <row r="9" spans="1:10" ht="16" x14ac:dyDescent="0.2">
      <c r="A9" s="55" t="s">
        <v>45</v>
      </c>
      <c r="B9" s="9">
        <v>857</v>
      </c>
      <c r="C9" s="19">
        <f t="shared" si="0"/>
        <v>0.46199460916442048</v>
      </c>
      <c r="D9" s="9">
        <v>944</v>
      </c>
      <c r="E9" s="19">
        <f t="shared" si="1"/>
        <v>0.50889487870619943</v>
      </c>
      <c r="F9" s="9">
        <v>54</v>
      </c>
      <c r="G9" s="19">
        <f t="shared" si="2"/>
        <v>2.9110512129380053E-2</v>
      </c>
      <c r="H9" s="9">
        <v>0</v>
      </c>
      <c r="I9" s="19">
        <f t="shared" si="3"/>
        <v>0</v>
      </c>
      <c r="J9" s="93">
        <v>1855</v>
      </c>
    </row>
    <row r="10" spans="1:10" ht="16" x14ac:dyDescent="0.2">
      <c r="A10" s="55" t="s">
        <v>56</v>
      </c>
      <c r="B10" s="9">
        <v>1785</v>
      </c>
      <c r="C10" s="19">
        <f t="shared" si="0"/>
        <v>0.12247838616714697</v>
      </c>
      <c r="D10" s="9">
        <v>8907</v>
      </c>
      <c r="E10" s="19">
        <f t="shared" si="1"/>
        <v>0.61115685467270486</v>
      </c>
      <c r="F10" s="9">
        <v>3882</v>
      </c>
      <c r="G10" s="19">
        <f t="shared" si="2"/>
        <v>0.26636475916014823</v>
      </c>
      <c r="H10" s="9">
        <v>0</v>
      </c>
      <c r="I10" s="19">
        <f t="shared" si="3"/>
        <v>0</v>
      </c>
      <c r="J10" s="93">
        <v>14574</v>
      </c>
    </row>
    <row r="11" spans="1:10" ht="16" x14ac:dyDescent="0.2">
      <c r="A11" s="55" t="s">
        <v>43</v>
      </c>
      <c r="B11" s="9">
        <v>820</v>
      </c>
      <c r="C11" s="19">
        <f t="shared" si="0"/>
        <v>0.29528267915016204</v>
      </c>
      <c r="D11" s="9">
        <v>1360</v>
      </c>
      <c r="E11" s="19">
        <f t="shared" si="1"/>
        <v>0.48973712639539069</v>
      </c>
      <c r="F11" s="9">
        <v>597</v>
      </c>
      <c r="G11" s="19">
        <f t="shared" si="2"/>
        <v>0.21498019445444724</v>
      </c>
      <c r="H11" s="9">
        <v>0</v>
      </c>
      <c r="I11" s="19">
        <f t="shared" si="3"/>
        <v>0</v>
      </c>
      <c r="J11" s="93">
        <v>2777</v>
      </c>
    </row>
    <row r="12" spans="1:10" ht="16" x14ac:dyDescent="0.2">
      <c r="A12" s="55" t="s">
        <v>58</v>
      </c>
      <c r="B12" s="9">
        <v>3350</v>
      </c>
      <c r="C12" s="19">
        <f t="shared" si="0"/>
        <v>0.22065604004742459</v>
      </c>
      <c r="D12" s="9">
        <v>2364</v>
      </c>
      <c r="E12" s="19">
        <f t="shared" si="1"/>
        <v>0.15571071005137663</v>
      </c>
      <c r="F12" s="9">
        <v>9454</v>
      </c>
      <c r="G12" s="19">
        <f t="shared" si="2"/>
        <v>0.62271110525622453</v>
      </c>
      <c r="H12" s="9">
        <v>14</v>
      </c>
      <c r="I12" s="19">
        <f t="shared" si="3"/>
        <v>9.2214464497431166E-4</v>
      </c>
      <c r="J12" s="93">
        <v>15182</v>
      </c>
    </row>
    <row r="13" spans="1:10" ht="16" x14ac:dyDescent="0.2">
      <c r="A13" s="55" t="s">
        <v>53</v>
      </c>
      <c r="B13" s="9">
        <v>2381</v>
      </c>
      <c r="C13" s="19">
        <f t="shared" si="0"/>
        <v>0.48731068358575524</v>
      </c>
      <c r="D13" s="9">
        <v>2192</v>
      </c>
      <c r="E13" s="19">
        <f t="shared" si="1"/>
        <v>0.44862873516168644</v>
      </c>
      <c r="F13" s="9">
        <v>313</v>
      </c>
      <c r="G13" s="19">
        <f t="shared" si="2"/>
        <v>6.4060581252558327E-2</v>
      </c>
      <c r="H13" s="9">
        <v>0</v>
      </c>
      <c r="I13" s="19">
        <f t="shared" si="3"/>
        <v>0</v>
      </c>
      <c r="J13" s="93">
        <v>4886</v>
      </c>
    </row>
    <row r="14" spans="1:10" ht="16" x14ac:dyDescent="0.2">
      <c r="A14" s="55" t="s">
        <v>54</v>
      </c>
      <c r="B14" s="9">
        <v>2714</v>
      </c>
      <c r="C14" s="19">
        <f t="shared" si="0"/>
        <v>0.69625448948178548</v>
      </c>
      <c r="D14" s="9">
        <v>979</v>
      </c>
      <c r="E14" s="19">
        <f t="shared" si="1"/>
        <v>0.25115443817342226</v>
      </c>
      <c r="F14" s="9">
        <v>201</v>
      </c>
      <c r="G14" s="19">
        <f t="shared" si="2"/>
        <v>5.1564905079527962E-2</v>
      </c>
      <c r="H14" s="9">
        <v>4</v>
      </c>
      <c r="I14" s="19">
        <f t="shared" si="3"/>
        <v>1.026167265264238E-3</v>
      </c>
      <c r="J14" s="93">
        <v>3898</v>
      </c>
    </row>
    <row r="15" spans="1:10" ht="16" x14ac:dyDescent="0.2">
      <c r="A15" s="55" t="s">
        <v>59</v>
      </c>
      <c r="B15" s="9">
        <v>2889</v>
      </c>
      <c r="C15" s="19">
        <f t="shared" si="0"/>
        <v>0.56591576885406469</v>
      </c>
      <c r="D15" s="9">
        <v>2015</v>
      </c>
      <c r="E15" s="19">
        <f t="shared" si="1"/>
        <v>0.39471106758080315</v>
      </c>
      <c r="F15" s="9">
        <v>137</v>
      </c>
      <c r="G15" s="19">
        <f t="shared" si="2"/>
        <v>2.683643486777669E-2</v>
      </c>
      <c r="H15" s="9">
        <v>64</v>
      </c>
      <c r="I15" s="19">
        <f t="shared" si="3"/>
        <v>1.2536728697355533E-2</v>
      </c>
      <c r="J15" s="93">
        <v>5105</v>
      </c>
    </row>
    <row r="16" spans="1:10" ht="16" x14ac:dyDescent="0.2">
      <c r="A16" s="55" t="s">
        <v>46</v>
      </c>
      <c r="B16" s="9">
        <v>5078</v>
      </c>
      <c r="C16" s="19">
        <f t="shared" si="0"/>
        <v>0.63104262458058902</v>
      </c>
      <c r="D16" s="9">
        <v>1714</v>
      </c>
      <c r="E16" s="19">
        <f t="shared" si="1"/>
        <v>0.21299863303094321</v>
      </c>
      <c r="F16" s="9">
        <v>1247</v>
      </c>
      <c r="G16" s="19">
        <f t="shared" si="2"/>
        <v>0.15496458307443767</v>
      </c>
      <c r="H16" s="9">
        <v>8</v>
      </c>
      <c r="I16" s="19">
        <f t="shared" si="3"/>
        <v>9.9415931403007331E-4</v>
      </c>
      <c r="J16" s="93">
        <v>8047</v>
      </c>
    </row>
    <row r="17" spans="1:11" ht="16" x14ac:dyDescent="0.2">
      <c r="A17" s="55" t="s">
        <v>57</v>
      </c>
      <c r="B17" s="9">
        <v>3145</v>
      </c>
      <c r="C17" s="19">
        <f t="shared" si="0"/>
        <v>0.68399304045237064</v>
      </c>
      <c r="D17" s="9">
        <v>1296</v>
      </c>
      <c r="E17" s="19">
        <f t="shared" si="1"/>
        <v>0.28186167899086562</v>
      </c>
      <c r="F17" s="9">
        <v>157</v>
      </c>
      <c r="G17" s="19">
        <f t="shared" si="2"/>
        <v>3.4145280556763809E-2</v>
      </c>
      <c r="H17" s="9">
        <v>0</v>
      </c>
      <c r="I17" s="19">
        <f t="shared" si="3"/>
        <v>0</v>
      </c>
      <c r="J17" s="93">
        <v>4598</v>
      </c>
    </row>
    <row r="18" spans="1:11" ht="16" x14ac:dyDescent="0.2">
      <c r="A18" s="55" t="s">
        <v>49</v>
      </c>
      <c r="B18" s="9">
        <v>1023</v>
      </c>
      <c r="C18" s="19">
        <f t="shared" si="0"/>
        <v>0.48414576431613821</v>
      </c>
      <c r="D18" s="9">
        <v>648</v>
      </c>
      <c r="E18" s="19">
        <f t="shared" si="1"/>
        <v>0.30667297681022243</v>
      </c>
      <c r="F18" s="9">
        <v>442</v>
      </c>
      <c r="G18" s="19">
        <f t="shared" si="2"/>
        <v>0.20918125887363936</v>
      </c>
      <c r="H18" s="9">
        <v>0</v>
      </c>
      <c r="I18" s="19">
        <f t="shared" si="3"/>
        <v>0</v>
      </c>
      <c r="J18" s="93">
        <v>2113</v>
      </c>
    </row>
    <row r="19" spans="1:11" ht="16" x14ac:dyDescent="0.2">
      <c r="A19" s="55" t="s">
        <v>48</v>
      </c>
      <c r="B19" s="9">
        <v>2426</v>
      </c>
      <c r="C19" s="19">
        <f t="shared" si="0"/>
        <v>0.6257415527469693</v>
      </c>
      <c r="D19" s="9">
        <v>732</v>
      </c>
      <c r="E19" s="19">
        <f t="shared" si="1"/>
        <v>0.18880577766314161</v>
      </c>
      <c r="F19" s="9">
        <v>719</v>
      </c>
      <c r="G19" s="19">
        <f t="shared" si="2"/>
        <v>0.1854526695898891</v>
      </c>
      <c r="H19" s="9">
        <v>0</v>
      </c>
      <c r="I19" s="19">
        <f t="shared" si="3"/>
        <v>0</v>
      </c>
      <c r="J19" s="93">
        <v>3877</v>
      </c>
    </row>
    <row r="20" spans="1:11" ht="16" x14ac:dyDescent="0.2">
      <c r="A20" s="55" t="s">
        <v>47</v>
      </c>
      <c r="B20" s="9">
        <v>1556</v>
      </c>
      <c r="C20" s="19">
        <f t="shared" si="0"/>
        <v>0.47935921133703019</v>
      </c>
      <c r="D20" s="9">
        <v>1487</v>
      </c>
      <c r="E20" s="19">
        <f t="shared" si="1"/>
        <v>0.45810227972889711</v>
      </c>
      <c r="F20" s="9">
        <v>203</v>
      </c>
      <c r="G20" s="19">
        <f t="shared" si="2"/>
        <v>6.2538508934072701E-2</v>
      </c>
      <c r="H20" s="9">
        <v>0</v>
      </c>
      <c r="I20" s="19">
        <f t="shared" si="3"/>
        <v>0</v>
      </c>
      <c r="J20" s="93">
        <v>3246</v>
      </c>
    </row>
    <row r="21" spans="1:11" ht="16" x14ac:dyDescent="0.2">
      <c r="A21" s="55" t="s">
        <v>50</v>
      </c>
      <c r="B21" s="9">
        <v>1970</v>
      </c>
      <c r="C21" s="19">
        <f t="shared" si="0"/>
        <v>0.46748932130991933</v>
      </c>
      <c r="D21" s="9">
        <v>2038</v>
      </c>
      <c r="E21" s="19">
        <f t="shared" si="1"/>
        <v>0.48362600854295207</v>
      </c>
      <c r="F21" s="9">
        <v>206</v>
      </c>
      <c r="G21" s="19">
        <f t="shared" si="2"/>
        <v>4.888467014712862E-2</v>
      </c>
      <c r="H21" s="9">
        <v>0</v>
      </c>
      <c r="I21" s="19">
        <f t="shared" si="3"/>
        <v>0</v>
      </c>
      <c r="J21" s="93">
        <v>4214</v>
      </c>
    </row>
    <row r="22" spans="1:11" ht="16" x14ac:dyDescent="0.2">
      <c r="A22" s="55" t="s">
        <v>60</v>
      </c>
      <c r="B22" s="9">
        <v>2921</v>
      </c>
      <c r="C22" s="19">
        <f t="shared" si="0"/>
        <v>0.46438791732909379</v>
      </c>
      <c r="D22" s="9">
        <v>3257</v>
      </c>
      <c r="E22" s="19">
        <f t="shared" si="1"/>
        <v>0.51780604133545305</v>
      </c>
      <c r="F22" s="9">
        <v>112</v>
      </c>
      <c r="G22" s="19">
        <f t="shared" si="2"/>
        <v>1.7806041335453101E-2</v>
      </c>
      <c r="H22" s="9">
        <v>0</v>
      </c>
      <c r="I22" s="19">
        <f t="shared" si="3"/>
        <v>0</v>
      </c>
      <c r="J22" s="93">
        <v>6290</v>
      </c>
    </row>
    <row r="23" spans="1:11" ht="23" customHeight="1" thickBot="1" x14ac:dyDescent="0.25">
      <c r="A23" s="57" t="s">
        <v>243</v>
      </c>
      <c r="B23" s="51">
        <f>SUM(B4:B22)</f>
        <v>97728</v>
      </c>
      <c r="C23" s="52">
        <f t="shared" ref="C23" si="4">B23/J23</f>
        <v>0.53449718607970864</v>
      </c>
      <c r="D23" s="51">
        <f>SUM(D4:D22)</f>
        <v>60427</v>
      </c>
      <c r="E23" s="52">
        <f t="shared" ref="E23" si="5">D23/J23</f>
        <v>0.33048933226136368</v>
      </c>
      <c r="F23" s="51">
        <f>SUM(F4:F22)</f>
        <v>24449</v>
      </c>
      <c r="G23" s="52">
        <f t="shared" ref="G23" si="6">F23/J23</f>
        <v>0.13371727347804924</v>
      </c>
      <c r="H23" s="51">
        <f>SUM(H4:H22)</f>
        <v>237</v>
      </c>
      <c r="I23" s="52">
        <f t="shared" ref="I23" si="7">H23/J23</f>
        <v>1.2962081808784681E-3</v>
      </c>
      <c r="J23" s="107">
        <f t="shared" ref="J23" si="8">SUM(J4:J22)</f>
        <v>182841</v>
      </c>
    </row>
    <row r="25" spans="1:11" x14ac:dyDescent="0.2">
      <c r="F25" s="188" t="s">
        <v>263</v>
      </c>
      <c r="G25" s="188"/>
      <c r="H25" s="188"/>
      <c r="I25" s="188"/>
      <c r="J25" s="188"/>
    </row>
    <row r="26" spans="1:11" x14ac:dyDescent="0.2">
      <c r="G26" s="188"/>
      <c r="H26" s="188"/>
      <c r="I26" s="188"/>
      <c r="J26" s="188"/>
      <c r="K26" s="188"/>
    </row>
  </sheetData>
  <mergeCells count="9">
    <mergeCell ref="G26:K26"/>
    <mergeCell ref="F25:J25"/>
    <mergeCell ref="A1:J1"/>
    <mergeCell ref="J2:J3"/>
    <mergeCell ref="A2:A3"/>
    <mergeCell ref="B2:C2"/>
    <mergeCell ref="D2:E2"/>
    <mergeCell ref="F2:G2"/>
    <mergeCell ref="H2:I2"/>
  </mergeCells>
  <pageMargins left="0.7" right="0.7" top="0.75" bottom="0.75" header="0.3" footer="0.3"/>
  <pageSetup paperSize="9"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8E17-32CE-9945-B764-6F254F25279E}">
  <dimension ref="A1:F130"/>
  <sheetViews>
    <sheetView topLeftCell="A61" zoomScale="93" workbookViewId="0">
      <selection activeCell="H31" sqref="H31"/>
    </sheetView>
  </sheetViews>
  <sheetFormatPr baseColWidth="10" defaultRowHeight="15" x14ac:dyDescent="0.2"/>
  <cols>
    <col min="2" max="2" width="12.33203125" customWidth="1"/>
    <col min="3" max="3" width="19" customWidth="1"/>
    <col min="4" max="4" width="14.33203125" customWidth="1"/>
    <col min="5" max="5" width="22.33203125" customWidth="1"/>
    <col min="6" max="6" width="15.33203125" customWidth="1"/>
    <col min="8" max="8" width="12.33203125" customWidth="1"/>
  </cols>
  <sheetData>
    <row r="1" spans="1:6" x14ac:dyDescent="0.2">
      <c r="A1" t="s">
        <v>124</v>
      </c>
      <c r="B1" t="s">
        <v>19</v>
      </c>
      <c r="C1" t="s">
        <v>96</v>
      </c>
      <c r="D1" t="s">
        <v>97</v>
      </c>
      <c r="E1" t="s">
        <v>25</v>
      </c>
      <c r="F1" t="s">
        <v>63</v>
      </c>
    </row>
    <row r="2" spans="1:6" x14ac:dyDescent="0.2">
      <c r="A2" t="s">
        <v>123</v>
      </c>
      <c r="C2" t="s">
        <v>98</v>
      </c>
      <c r="E2" t="s">
        <v>81</v>
      </c>
      <c r="F2" t="s">
        <v>7</v>
      </c>
    </row>
    <row r="3" spans="1:6" x14ac:dyDescent="0.2">
      <c r="A3" t="s">
        <v>123</v>
      </c>
      <c r="C3" t="s">
        <v>99</v>
      </c>
      <c r="E3" t="s">
        <v>81</v>
      </c>
      <c r="F3" t="s">
        <v>7</v>
      </c>
    </row>
    <row r="4" spans="1:6" x14ac:dyDescent="0.2">
      <c r="A4" t="s">
        <v>123</v>
      </c>
      <c r="C4" t="s">
        <v>100</v>
      </c>
      <c r="E4" t="s">
        <v>81</v>
      </c>
      <c r="F4" t="s">
        <v>7</v>
      </c>
    </row>
    <row r="5" spans="1:6" x14ac:dyDescent="0.2">
      <c r="A5" t="s">
        <v>123</v>
      </c>
      <c r="C5" t="s">
        <v>101</v>
      </c>
      <c r="E5" t="s">
        <v>81</v>
      </c>
      <c r="F5" t="s">
        <v>7</v>
      </c>
    </row>
    <row r="6" spans="1:6" x14ac:dyDescent="0.2">
      <c r="A6" t="s">
        <v>123</v>
      </c>
      <c r="C6" t="s">
        <v>102</v>
      </c>
      <c r="E6" t="s">
        <v>81</v>
      </c>
      <c r="F6" t="s">
        <v>7</v>
      </c>
    </row>
    <row r="7" spans="1:6" x14ac:dyDescent="0.2">
      <c r="A7" t="s">
        <v>123</v>
      </c>
      <c r="C7" t="s">
        <v>65</v>
      </c>
      <c r="E7" t="s">
        <v>82</v>
      </c>
      <c r="F7" t="s">
        <v>7</v>
      </c>
    </row>
    <row r="8" spans="1:6" x14ac:dyDescent="0.2">
      <c r="A8" t="s">
        <v>123</v>
      </c>
      <c r="C8" t="s">
        <v>103</v>
      </c>
      <c r="E8" t="s">
        <v>82</v>
      </c>
      <c r="F8" t="s">
        <v>7</v>
      </c>
    </row>
    <row r="9" spans="1:6" x14ac:dyDescent="0.2">
      <c r="A9" t="s">
        <v>123</v>
      </c>
      <c r="C9" t="s">
        <v>104</v>
      </c>
      <c r="E9" t="s">
        <v>82</v>
      </c>
      <c r="F9" t="s">
        <v>7</v>
      </c>
    </row>
    <row r="10" spans="1:6" x14ac:dyDescent="0.2">
      <c r="A10" t="s">
        <v>123</v>
      </c>
      <c r="C10" t="s">
        <v>107</v>
      </c>
      <c r="E10" t="s">
        <v>82</v>
      </c>
      <c r="F10" t="s">
        <v>7</v>
      </c>
    </row>
    <row r="11" spans="1:6" x14ac:dyDescent="0.2">
      <c r="A11" t="s">
        <v>123</v>
      </c>
      <c r="C11" t="s">
        <v>105</v>
      </c>
      <c r="E11" t="s">
        <v>84</v>
      </c>
      <c r="F11" t="s">
        <v>7</v>
      </c>
    </row>
    <row r="12" spans="1:6" x14ac:dyDescent="0.2">
      <c r="A12" t="s">
        <v>123</v>
      </c>
      <c r="C12" t="s">
        <v>64</v>
      </c>
      <c r="E12" t="s">
        <v>126</v>
      </c>
      <c r="F12" t="s">
        <v>7</v>
      </c>
    </row>
    <row r="13" spans="1:6" x14ac:dyDescent="0.2">
      <c r="A13" t="s">
        <v>123</v>
      </c>
      <c r="C13" t="s">
        <v>66</v>
      </c>
      <c r="E13" t="s">
        <v>126</v>
      </c>
      <c r="F13" t="s">
        <v>7</v>
      </c>
    </row>
    <row r="14" spans="1:6" x14ac:dyDescent="0.2">
      <c r="A14" t="s">
        <v>123</v>
      </c>
      <c r="C14" t="s">
        <v>127</v>
      </c>
      <c r="E14" t="s">
        <v>86</v>
      </c>
      <c r="F14" t="s">
        <v>7</v>
      </c>
    </row>
    <row r="15" spans="1:6" x14ac:dyDescent="0.2">
      <c r="A15" t="s">
        <v>123</v>
      </c>
      <c r="C15" t="s">
        <v>106</v>
      </c>
      <c r="E15" t="s">
        <v>128</v>
      </c>
      <c r="F15" t="s">
        <v>23</v>
      </c>
    </row>
    <row r="16" spans="1:6" x14ac:dyDescent="0.2">
      <c r="A16" t="s">
        <v>123</v>
      </c>
      <c r="C16" t="s">
        <v>108</v>
      </c>
      <c r="E16" t="s">
        <v>128</v>
      </c>
      <c r="F16" t="s">
        <v>23</v>
      </c>
    </row>
    <row r="17" spans="1:6" x14ac:dyDescent="0.2">
      <c r="A17" t="s">
        <v>123</v>
      </c>
      <c r="C17" t="s">
        <v>109</v>
      </c>
      <c r="E17" t="s">
        <v>128</v>
      </c>
      <c r="F17" t="s">
        <v>23</v>
      </c>
    </row>
    <row r="18" spans="1:6" x14ac:dyDescent="0.2">
      <c r="A18" t="s">
        <v>123</v>
      </c>
      <c r="C18" t="s">
        <v>110</v>
      </c>
      <c r="E18" t="s">
        <v>128</v>
      </c>
      <c r="F18" t="s">
        <v>23</v>
      </c>
    </row>
    <row r="19" spans="1:6" x14ac:dyDescent="0.2">
      <c r="A19" t="s">
        <v>123</v>
      </c>
      <c r="C19" t="s">
        <v>111</v>
      </c>
      <c r="E19" t="s">
        <v>128</v>
      </c>
      <c r="F19" t="s">
        <v>23</v>
      </c>
    </row>
    <row r="20" spans="1:6" x14ac:dyDescent="0.2">
      <c r="A20" t="s">
        <v>123</v>
      </c>
      <c r="C20" t="s">
        <v>112</v>
      </c>
      <c r="E20" t="s">
        <v>128</v>
      </c>
      <c r="F20" t="s">
        <v>23</v>
      </c>
    </row>
    <row r="21" spans="1:6" x14ac:dyDescent="0.2">
      <c r="A21" t="s">
        <v>123</v>
      </c>
      <c r="C21" t="s">
        <v>113</v>
      </c>
      <c r="E21" t="s">
        <v>128</v>
      </c>
      <c r="F21" t="s">
        <v>23</v>
      </c>
    </row>
    <row r="22" spans="1:6" x14ac:dyDescent="0.2">
      <c r="A22" t="s">
        <v>123</v>
      </c>
      <c r="C22" t="s">
        <v>114</v>
      </c>
      <c r="E22" t="s">
        <v>88</v>
      </c>
      <c r="F22" t="s">
        <v>23</v>
      </c>
    </row>
    <row r="23" spans="1:6" x14ac:dyDescent="0.2">
      <c r="A23" t="s">
        <v>123</v>
      </c>
      <c r="C23" t="s">
        <v>115</v>
      </c>
      <c r="E23" t="s">
        <v>88</v>
      </c>
      <c r="F23" t="s">
        <v>23</v>
      </c>
    </row>
    <row r="24" spans="1:6" x14ac:dyDescent="0.2">
      <c r="A24" t="s">
        <v>123</v>
      </c>
      <c r="C24" t="s">
        <v>72</v>
      </c>
      <c r="E24" t="s">
        <v>129</v>
      </c>
      <c r="F24" t="s">
        <v>23</v>
      </c>
    </row>
    <row r="25" spans="1:6" x14ac:dyDescent="0.2">
      <c r="A25" t="s">
        <v>123</v>
      </c>
      <c r="C25" t="s">
        <v>116</v>
      </c>
      <c r="E25" t="s">
        <v>90</v>
      </c>
      <c r="F25" t="s">
        <v>9</v>
      </c>
    </row>
    <row r="26" spans="1:6" x14ac:dyDescent="0.2">
      <c r="A26" t="s">
        <v>123</v>
      </c>
      <c r="C26" t="s">
        <v>117</v>
      </c>
      <c r="E26" t="s">
        <v>90</v>
      </c>
      <c r="F26" t="s">
        <v>9</v>
      </c>
    </row>
    <row r="27" spans="1:6" x14ac:dyDescent="0.2">
      <c r="A27" t="s">
        <v>123</v>
      </c>
      <c r="C27" t="s">
        <v>118</v>
      </c>
      <c r="E27" t="s">
        <v>91</v>
      </c>
      <c r="F27" t="s">
        <v>9</v>
      </c>
    </row>
    <row r="28" spans="1:6" x14ac:dyDescent="0.2">
      <c r="A28" t="s">
        <v>123</v>
      </c>
      <c r="C28" t="s">
        <v>119</v>
      </c>
      <c r="E28" t="s">
        <v>91</v>
      </c>
      <c r="F28" t="s">
        <v>9</v>
      </c>
    </row>
    <row r="29" spans="1:6" x14ac:dyDescent="0.2">
      <c r="A29" t="s">
        <v>123</v>
      </c>
      <c r="C29" t="s">
        <v>120</v>
      </c>
      <c r="E29" t="s">
        <v>130</v>
      </c>
      <c r="F29" t="s">
        <v>6</v>
      </c>
    </row>
    <row r="30" spans="1:6" x14ac:dyDescent="0.2">
      <c r="A30" t="s">
        <v>123</v>
      </c>
      <c r="C30" t="s">
        <v>121</v>
      </c>
      <c r="E30" t="s">
        <v>130</v>
      </c>
      <c r="F30" t="s">
        <v>6</v>
      </c>
    </row>
    <row r="31" spans="1:6" x14ac:dyDescent="0.2">
      <c r="A31" t="s">
        <v>123</v>
      </c>
      <c r="C31" t="s">
        <v>122</v>
      </c>
      <c r="E31" t="s">
        <v>130</v>
      </c>
      <c r="F31" t="s">
        <v>6</v>
      </c>
    </row>
    <row r="32" spans="1:6" x14ac:dyDescent="0.2">
      <c r="A32" t="s">
        <v>238</v>
      </c>
      <c r="B32" t="s">
        <v>52</v>
      </c>
      <c r="C32" t="s">
        <v>131</v>
      </c>
      <c r="D32" t="s">
        <v>125</v>
      </c>
      <c r="F32" t="s">
        <v>7</v>
      </c>
    </row>
    <row r="33" spans="1:6" x14ac:dyDescent="0.2">
      <c r="A33" t="s">
        <v>238</v>
      </c>
      <c r="B33" t="s">
        <v>52</v>
      </c>
      <c r="C33" t="s">
        <v>132</v>
      </c>
      <c r="D33" t="s">
        <v>125</v>
      </c>
      <c r="F33" t="s">
        <v>7</v>
      </c>
    </row>
    <row r="34" spans="1:6" x14ac:dyDescent="0.2">
      <c r="A34" t="s">
        <v>238</v>
      </c>
      <c r="B34" t="s">
        <v>52</v>
      </c>
      <c r="C34" t="s">
        <v>133</v>
      </c>
      <c r="D34" t="s">
        <v>125</v>
      </c>
      <c r="F34" t="s">
        <v>7</v>
      </c>
    </row>
    <row r="35" spans="1:6" x14ac:dyDescent="0.2">
      <c r="A35" t="s">
        <v>238</v>
      </c>
      <c r="B35" t="s">
        <v>52</v>
      </c>
      <c r="C35" t="s">
        <v>134</v>
      </c>
      <c r="D35" t="s">
        <v>125</v>
      </c>
      <c r="F35" t="s">
        <v>7</v>
      </c>
    </row>
    <row r="36" spans="1:6" x14ac:dyDescent="0.2">
      <c r="A36" t="s">
        <v>238</v>
      </c>
      <c r="B36" t="s">
        <v>52</v>
      </c>
      <c r="C36" t="s">
        <v>135</v>
      </c>
      <c r="D36" t="s">
        <v>125</v>
      </c>
      <c r="F36" t="s">
        <v>7</v>
      </c>
    </row>
    <row r="37" spans="1:6" x14ac:dyDescent="0.2">
      <c r="A37" t="s">
        <v>238</v>
      </c>
      <c r="B37" t="s">
        <v>52</v>
      </c>
      <c r="C37" t="s">
        <v>136</v>
      </c>
      <c r="D37" t="s">
        <v>125</v>
      </c>
      <c r="F37" t="s">
        <v>7</v>
      </c>
    </row>
    <row r="38" spans="1:6" x14ac:dyDescent="0.2">
      <c r="A38" t="s">
        <v>238</v>
      </c>
      <c r="B38" t="s">
        <v>52</v>
      </c>
      <c r="C38" t="s">
        <v>137</v>
      </c>
      <c r="D38" t="s">
        <v>125</v>
      </c>
      <c r="F38" t="s">
        <v>7</v>
      </c>
    </row>
    <row r="39" spans="1:6" x14ac:dyDescent="0.2">
      <c r="A39" t="s">
        <v>238</v>
      </c>
      <c r="B39" t="s">
        <v>52</v>
      </c>
      <c r="C39" t="s">
        <v>138</v>
      </c>
      <c r="D39" t="s">
        <v>125</v>
      </c>
      <c r="F39" t="s">
        <v>7</v>
      </c>
    </row>
    <row r="40" spans="1:6" x14ac:dyDescent="0.2">
      <c r="A40" t="s">
        <v>238</v>
      </c>
      <c r="B40" t="s">
        <v>52</v>
      </c>
      <c r="C40" t="s">
        <v>139</v>
      </c>
      <c r="D40" t="s">
        <v>125</v>
      </c>
      <c r="F40" t="s">
        <v>7</v>
      </c>
    </row>
    <row r="41" spans="1:6" x14ac:dyDescent="0.2">
      <c r="A41" t="s">
        <v>238</v>
      </c>
      <c r="B41" t="s">
        <v>52</v>
      </c>
      <c r="C41" t="s">
        <v>140</v>
      </c>
      <c r="D41" t="s">
        <v>141</v>
      </c>
      <c r="F41" t="s">
        <v>7</v>
      </c>
    </row>
    <row r="42" spans="1:6" x14ac:dyDescent="0.2">
      <c r="A42" t="s">
        <v>238</v>
      </c>
      <c r="B42" t="s">
        <v>52</v>
      </c>
      <c r="C42" t="s">
        <v>239</v>
      </c>
      <c r="D42" t="s">
        <v>141</v>
      </c>
      <c r="F42" t="s">
        <v>7</v>
      </c>
    </row>
    <row r="43" spans="1:6" x14ac:dyDescent="0.2">
      <c r="A43" t="s">
        <v>238</v>
      </c>
      <c r="B43" t="s">
        <v>52</v>
      </c>
      <c r="C43" t="s">
        <v>240</v>
      </c>
      <c r="D43" t="s">
        <v>141</v>
      </c>
      <c r="F43" t="s">
        <v>7</v>
      </c>
    </row>
    <row r="44" spans="1:6" x14ac:dyDescent="0.2">
      <c r="A44" t="s">
        <v>238</v>
      </c>
      <c r="B44" t="s">
        <v>52</v>
      </c>
      <c r="C44" t="s">
        <v>142</v>
      </c>
      <c r="D44" t="s">
        <v>141</v>
      </c>
      <c r="F44" t="s">
        <v>7</v>
      </c>
    </row>
    <row r="45" spans="1:6" x14ac:dyDescent="0.2">
      <c r="A45" t="s">
        <v>238</v>
      </c>
      <c r="B45" t="s">
        <v>52</v>
      </c>
      <c r="C45" t="s">
        <v>143</v>
      </c>
      <c r="D45" t="s">
        <v>144</v>
      </c>
      <c r="F45" t="s">
        <v>7</v>
      </c>
    </row>
    <row r="46" spans="1:6" x14ac:dyDescent="0.2">
      <c r="A46" t="s">
        <v>238</v>
      </c>
      <c r="B46" t="s">
        <v>52</v>
      </c>
      <c r="C46" t="s">
        <v>145</v>
      </c>
      <c r="D46" t="s">
        <v>144</v>
      </c>
      <c r="F46" t="s">
        <v>7</v>
      </c>
    </row>
    <row r="47" spans="1:6" x14ac:dyDescent="0.2">
      <c r="A47" t="s">
        <v>238</v>
      </c>
      <c r="B47" t="s">
        <v>52</v>
      </c>
      <c r="C47" t="s">
        <v>146</v>
      </c>
      <c r="D47" t="s">
        <v>147</v>
      </c>
      <c r="F47" t="s">
        <v>7</v>
      </c>
    </row>
    <row r="48" spans="1:6" x14ac:dyDescent="0.2">
      <c r="A48" t="s">
        <v>238</v>
      </c>
      <c r="B48" t="s">
        <v>52</v>
      </c>
      <c r="C48" t="s">
        <v>148</v>
      </c>
      <c r="D48" t="s">
        <v>147</v>
      </c>
      <c r="F48" t="s">
        <v>7</v>
      </c>
    </row>
    <row r="49" spans="1:6" x14ac:dyDescent="0.2">
      <c r="A49" t="s">
        <v>238</v>
      </c>
      <c r="B49" t="s">
        <v>52</v>
      </c>
      <c r="C49" t="s">
        <v>149</v>
      </c>
      <c r="D49" t="s">
        <v>147</v>
      </c>
      <c r="F49" t="s">
        <v>7</v>
      </c>
    </row>
    <row r="50" spans="1:6" x14ac:dyDescent="0.2">
      <c r="A50" t="s">
        <v>238</v>
      </c>
      <c r="B50" t="s">
        <v>52</v>
      </c>
      <c r="C50" t="s">
        <v>150</v>
      </c>
      <c r="D50" t="s">
        <v>151</v>
      </c>
      <c r="F50" t="s">
        <v>7</v>
      </c>
    </row>
    <row r="51" spans="1:6" x14ac:dyDescent="0.2">
      <c r="A51" t="s">
        <v>238</v>
      </c>
      <c r="B51" t="s">
        <v>52</v>
      </c>
      <c r="C51" t="s">
        <v>152</v>
      </c>
      <c r="D51" t="s">
        <v>153</v>
      </c>
      <c r="F51" t="s">
        <v>7</v>
      </c>
    </row>
    <row r="52" spans="1:6" x14ac:dyDescent="0.2">
      <c r="A52" t="s">
        <v>238</v>
      </c>
      <c r="B52" t="s">
        <v>49</v>
      </c>
      <c r="C52" t="s">
        <v>154</v>
      </c>
      <c r="D52" t="s">
        <v>141</v>
      </c>
      <c r="F52" t="s">
        <v>7</v>
      </c>
    </row>
    <row r="53" spans="1:6" x14ac:dyDescent="0.2">
      <c r="A53" t="s">
        <v>238</v>
      </c>
      <c r="B53" t="s">
        <v>54</v>
      </c>
      <c r="C53" t="s">
        <v>155</v>
      </c>
      <c r="D53" t="s">
        <v>156</v>
      </c>
      <c r="F53" t="s">
        <v>7</v>
      </c>
    </row>
    <row r="54" spans="1:6" x14ac:dyDescent="0.2">
      <c r="A54" t="s">
        <v>238</v>
      </c>
      <c r="B54" t="s">
        <v>55</v>
      </c>
      <c r="C54" t="s">
        <v>157</v>
      </c>
      <c r="D54" t="s">
        <v>125</v>
      </c>
      <c r="F54" t="s">
        <v>7</v>
      </c>
    </row>
    <row r="55" spans="1:6" x14ac:dyDescent="0.2">
      <c r="A55" t="s">
        <v>238</v>
      </c>
      <c r="B55" t="s">
        <v>61</v>
      </c>
      <c r="C55" t="s">
        <v>158</v>
      </c>
      <c r="D55" t="s">
        <v>147</v>
      </c>
      <c r="F55" t="s">
        <v>7</v>
      </c>
    </row>
    <row r="56" spans="1:6" x14ac:dyDescent="0.2">
      <c r="A56" t="s">
        <v>238</v>
      </c>
      <c r="B56" t="s">
        <v>43</v>
      </c>
      <c r="C56" t="s">
        <v>159</v>
      </c>
      <c r="D56" t="s">
        <v>125</v>
      </c>
      <c r="F56" t="s">
        <v>7</v>
      </c>
    </row>
    <row r="57" spans="1:6" x14ac:dyDescent="0.2">
      <c r="A57" t="s">
        <v>238</v>
      </c>
      <c r="B57" t="s">
        <v>47</v>
      </c>
      <c r="C57" t="s">
        <v>160</v>
      </c>
      <c r="D57" t="s">
        <v>125</v>
      </c>
      <c r="F57" t="s">
        <v>7</v>
      </c>
    </row>
    <row r="58" spans="1:6" x14ac:dyDescent="0.2">
      <c r="A58" t="s">
        <v>238</v>
      </c>
      <c r="B58" t="s">
        <v>60</v>
      </c>
      <c r="C58" t="s">
        <v>161</v>
      </c>
      <c r="D58" t="s">
        <v>125</v>
      </c>
      <c r="F58" t="s">
        <v>7</v>
      </c>
    </row>
    <row r="59" spans="1:6" x14ac:dyDescent="0.2">
      <c r="A59" t="s">
        <v>238</v>
      </c>
      <c r="B59" t="s">
        <v>46</v>
      </c>
      <c r="C59" t="s">
        <v>162</v>
      </c>
      <c r="D59" t="s">
        <v>125</v>
      </c>
      <c r="F59" t="s">
        <v>7</v>
      </c>
    </row>
    <row r="60" spans="1:6" x14ac:dyDescent="0.2">
      <c r="A60" t="s">
        <v>238</v>
      </c>
      <c r="B60" t="s">
        <v>51</v>
      </c>
      <c r="C60" t="s">
        <v>163</v>
      </c>
      <c r="D60" t="s">
        <v>125</v>
      </c>
      <c r="F60" t="s">
        <v>7</v>
      </c>
    </row>
    <row r="61" spans="1:6" x14ac:dyDescent="0.2">
      <c r="A61" t="s">
        <v>238</v>
      </c>
      <c r="B61" t="s">
        <v>53</v>
      </c>
      <c r="C61" t="s">
        <v>164</v>
      </c>
      <c r="D61" t="s">
        <v>125</v>
      </c>
      <c r="F61" t="s">
        <v>7</v>
      </c>
    </row>
    <row r="62" spans="1:6" x14ac:dyDescent="0.2">
      <c r="A62" t="s">
        <v>238</v>
      </c>
      <c r="B62" t="s">
        <v>57</v>
      </c>
      <c r="C62" t="s">
        <v>165</v>
      </c>
      <c r="D62" t="s">
        <v>125</v>
      </c>
      <c r="F62" t="s">
        <v>7</v>
      </c>
    </row>
    <row r="63" spans="1:6" x14ac:dyDescent="0.2">
      <c r="A63" t="s">
        <v>238</v>
      </c>
      <c r="B63" t="s">
        <v>50</v>
      </c>
      <c r="C63" t="s">
        <v>166</v>
      </c>
      <c r="D63" t="s">
        <v>167</v>
      </c>
      <c r="F63" t="s">
        <v>7</v>
      </c>
    </row>
    <row r="64" spans="1:6" x14ac:dyDescent="0.2">
      <c r="A64" t="s">
        <v>238</v>
      </c>
      <c r="B64" t="s">
        <v>44</v>
      </c>
      <c r="C64" t="s">
        <v>168</v>
      </c>
      <c r="D64" t="s">
        <v>125</v>
      </c>
      <c r="F64" t="s">
        <v>7</v>
      </c>
    </row>
    <row r="65" spans="1:6" x14ac:dyDescent="0.2">
      <c r="A65" t="s">
        <v>238</v>
      </c>
      <c r="B65" t="s">
        <v>44</v>
      </c>
      <c r="C65" t="s">
        <v>169</v>
      </c>
      <c r="D65" t="s">
        <v>125</v>
      </c>
      <c r="F65" t="s">
        <v>7</v>
      </c>
    </row>
    <row r="66" spans="1:6" x14ac:dyDescent="0.2">
      <c r="A66" t="s">
        <v>238</v>
      </c>
      <c r="B66" t="s">
        <v>44</v>
      </c>
      <c r="C66" t="s">
        <v>170</v>
      </c>
      <c r="D66" t="s">
        <v>125</v>
      </c>
      <c r="F66" t="s">
        <v>7</v>
      </c>
    </row>
    <row r="67" spans="1:6" x14ac:dyDescent="0.2">
      <c r="A67" t="s">
        <v>238</v>
      </c>
      <c r="B67" t="s">
        <v>44</v>
      </c>
      <c r="C67" t="s">
        <v>171</v>
      </c>
      <c r="D67" t="s">
        <v>125</v>
      </c>
      <c r="F67" t="s">
        <v>7</v>
      </c>
    </row>
    <row r="68" spans="1:6" x14ac:dyDescent="0.2">
      <c r="A68" t="s">
        <v>238</v>
      </c>
      <c r="B68" t="s">
        <v>44</v>
      </c>
      <c r="C68" t="s">
        <v>172</v>
      </c>
      <c r="D68" t="s">
        <v>125</v>
      </c>
      <c r="F68" t="s">
        <v>7</v>
      </c>
    </row>
    <row r="69" spans="1:6" x14ac:dyDescent="0.2">
      <c r="A69" t="s">
        <v>238</v>
      </c>
      <c r="B69" t="s">
        <v>44</v>
      </c>
      <c r="C69" t="s">
        <v>173</v>
      </c>
      <c r="D69" t="s">
        <v>141</v>
      </c>
      <c r="F69" t="s">
        <v>7</v>
      </c>
    </row>
    <row r="70" spans="1:6" x14ac:dyDescent="0.2">
      <c r="A70" t="s">
        <v>238</v>
      </c>
      <c r="B70" t="s">
        <v>44</v>
      </c>
      <c r="C70" t="s">
        <v>174</v>
      </c>
      <c r="D70" t="s">
        <v>147</v>
      </c>
      <c r="F70" t="s">
        <v>7</v>
      </c>
    </row>
    <row r="71" spans="1:6" x14ac:dyDescent="0.2">
      <c r="A71" t="s">
        <v>238</v>
      </c>
      <c r="B71" t="s">
        <v>48</v>
      </c>
      <c r="C71" t="s">
        <v>175</v>
      </c>
      <c r="D71" t="s">
        <v>125</v>
      </c>
      <c r="F71" t="s">
        <v>7</v>
      </c>
    </row>
    <row r="72" spans="1:6" x14ac:dyDescent="0.2">
      <c r="A72" t="s">
        <v>238</v>
      </c>
      <c r="B72" t="s">
        <v>45</v>
      </c>
      <c r="C72" t="s">
        <v>241</v>
      </c>
      <c r="D72" t="s">
        <v>125</v>
      </c>
      <c r="F72" t="s">
        <v>7</v>
      </c>
    </row>
    <row r="73" spans="1:6" x14ac:dyDescent="0.2">
      <c r="A73" t="s">
        <v>238</v>
      </c>
      <c r="B73" t="s">
        <v>58</v>
      </c>
      <c r="C73" t="s">
        <v>176</v>
      </c>
      <c r="D73" t="s">
        <v>141</v>
      </c>
      <c r="F73" t="s">
        <v>7</v>
      </c>
    </row>
    <row r="74" spans="1:6" x14ac:dyDescent="0.2">
      <c r="A74" t="s">
        <v>238</v>
      </c>
      <c r="B74" t="s">
        <v>52</v>
      </c>
      <c r="C74" t="s">
        <v>177</v>
      </c>
      <c r="D74" t="s">
        <v>178</v>
      </c>
      <c r="F74" t="s">
        <v>23</v>
      </c>
    </row>
    <row r="75" spans="1:6" x14ac:dyDescent="0.2">
      <c r="A75" t="s">
        <v>238</v>
      </c>
      <c r="B75" t="s">
        <v>50</v>
      </c>
      <c r="C75" t="s">
        <v>179</v>
      </c>
      <c r="D75" t="s">
        <v>178</v>
      </c>
      <c r="F75" t="s">
        <v>23</v>
      </c>
    </row>
    <row r="76" spans="1:6" x14ac:dyDescent="0.2">
      <c r="A76" t="s">
        <v>238</v>
      </c>
      <c r="B76" t="s">
        <v>52</v>
      </c>
      <c r="C76" t="s">
        <v>180</v>
      </c>
      <c r="D76" t="s">
        <v>178</v>
      </c>
      <c r="F76" t="s">
        <v>23</v>
      </c>
    </row>
    <row r="77" spans="1:6" x14ac:dyDescent="0.2">
      <c r="A77" t="s">
        <v>238</v>
      </c>
      <c r="B77" t="s">
        <v>52</v>
      </c>
      <c r="C77" t="s">
        <v>181</v>
      </c>
      <c r="D77" t="s">
        <v>178</v>
      </c>
      <c r="F77" t="s">
        <v>23</v>
      </c>
    </row>
    <row r="78" spans="1:6" x14ac:dyDescent="0.2">
      <c r="A78" t="s">
        <v>238</v>
      </c>
      <c r="B78" t="s">
        <v>52</v>
      </c>
      <c r="C78" t="s">
        <v>182</v>
      </c>
      <c r="D78" t="s">
        <v>183</v>
      </c>
      <c r="F78" t="s">
        <v>23</v>
      </c>
    </row>
    <row r="79" spans="1:6" x14ac:dyDescent="0.2">
      <c r="A79" t="s">
        <v>238</v>
      </c>
      <c r="B79" t="s">
        <v>48</v>
      </c>
      <c r="C79" t="s">
        <v>184</v>
      </c>
      <c r="D79" t="s">
        <v>178</v>
      </c>
      <c r="F79" t="s">
        <v>23</v>
      </c>
    </row>
    <row r="80" spans="1:6" x14ac:dyDescent="0.2">
      <c r="A80" t="s">
        <v>238</v>
      </c>
      <c r="B80" t="s">
        <v>52</v>
      </c>
      <c r="C80" t="s">
        <v>185</v>
      </c>
      <c r="D80" t="s">
        <v>183</v>
      </c>
      <c r="F80" t="s">
        <v>23</v>
      </c>
    </row>
    <row r="81" spans="1:6" x14ac:dyDescent="0.2">
      <c r="A81" t="s">
        <v>238</v>
      </c>
      <c r="B81" t="s">
        <v>52</v>
      </c>
      <c r="C81" t="s">
        <v>186</v>
      </c>
      <c r="D81" t="s">
        <v>178</v>
      </c>
      <c r="F81" t="s">
        <v>23</v>
      </c>
    </row>
    <row r="82" spans="1:6" x14ac:dyDescent="0.2">
      <c r="A82" t="s">
        <v>238</v>
      </c>
      <c r="B82" t="s">
        <v>52</v>
      </c>
      <c r="C82" t="s">
        <v>187</v>
      </c>
      <c r="D82" t="s">
        <v>178</v>
      </c>
      <c r="F82" t="s">
        <v>23</v>
      </c>
    </row>
    <row r="83" spans="1:6" x14ac:dyDescent="0.2">
      <c r="A83" t="s">
        <v>238</v>
      </c>
      <c r="B83" t="s">
        <v>52</v>
      </c>
      <c r="C83" t="s">
        <v>188</v>
      </c>
      <c r="D83" t="s">
        <v>88</v>
      </c>
      <c r="F83" t="s">
        <v>23</v>
      </c>
    </row>
    <row r="84" spans="1:6" x14ac:dyDescent="0.2">
      <c r="A84" t="s">
        <v>238</v>
      </c>
      <c r="B84" t="s">
        <v>52</v>
      </c>
      <c r="C84" t="s">
        <v>189</v>
      </c>
      <c r="D84" t="s">
        <v>204</v>
      </c>
      <c r="F84" t="s">
        <v>23</v>
      </c>
    </row>
    <row r="85" spans="1:6" x14ac:dyDescent="0.2">
      <c r="A85" t="s">
        <v>238</v>
      </c>
      <c r="B85" t="s">
        <v>49</v>
      </c>
      <c r="C85" t="s">
        <v>190</v>
      </c>
      <c r="D85" t="s">
        <v>178</v>
      </c>
      <c r="F85" t="s">
        <v>23</v>
      </c>
    </row>
    <row r="86" spans="1:6" x14ac:dyDescent="0.2">
      <c r="A86" t="s">
        <v>238</v>
      </c>
      <c r="B86" t="s">
        <v>54</v>
      </c>
      <c r="C86" t="s">
        <v>191</v>
      </c>
      <c r="D86" t="s">
        <v>88</v>
      </c>
      <c r="F86" t="s">
        <v>23</v>
      </c>
    </row>
    <row r="87" spans="1:6" x14ac:dyDescent="0.2">
      <c r="A87" t="s">
        <v>238</v>
      </c>
      <c r="B87" t="s">
        <v>55</v>
      </c>
      <c r="C87" t="s">
        <v>192</v>
      </c>
      <c r="D87" t="s">
        <v>88</v>
      </c>
      <c r="F87" t="s">
        <v>23</v>
      </c>
    </row>
    <row r="88" spans="1:6" x14ac:dyDescent="0.2">
      <c r="A88" t="s">
        <v>238</v>
      </c>
      <c r="B88" t="s">
        <v>61</v>
      </c>
      <c r="C88" t="s">
        <v>193</v>
      </c>
      <c r="D88" t="s">
        <v>88</v>
      </c>
      <c r="F88" t="s">
        <v>23</v>
      </c>
    </row>
    <row r="89" spans="1:6" x14ac:dyDescent="0.2">
      <c r="A89" t="s">
        <v>238</v>
      </c>
      <c r="B89" t="s">
        <v>43</v>
      </c>
      <c r="C89" t="s">
        <v>194</v>
      </c>
      <c r="D89" t="s">
        <v>178</v>
      </c>
      <c r="F89" t="s">
        <v>23</v>
      </c>
    </row>
    <row r="90" spans="1:6" x14ac:dyDescent="0.2">
      <c r="A90" t="s">
        <v>238</v>
      </c>
      <c r="B90" t="s">
        <v>47</v>
      </c>
      <c r="C90" t="s">
        <v>195</v>
      </c>
      <c r="D90" t="s">
        <v>178</v>
      </c>
      <c r="F90" t="s">
        <v>23</v>
      </c>
    </row>
    <row r="91" spans="1:6" x14ac:dyDescent="0.2">
      <c r="A91" t="s">
        <v>238</v>
      </c>
      <c r="B91" t="s">
        <v>60</v>
      </c>
      <c r="C91" t="s">
        <v>196</v>
      </c>
      <c r="D91" t="s">
        <v>178</v>
      </c>
      <c r="F91" t="s">
        <v>23</v>
      </c>
    </row>
    <row r="92" spans="1:6" x14ac:dyDescent="0.2">
      <c r="A92" t="s">
        <v>238</v>
      </c>
      <c r="B92" t="s">
        <v>56</v>
      </c>
      <c r="C92" t="s">
        <v>197</v>
      </c>
      <c r="D92" t="s">
        <v>178</v>
      </c>
      <c r="F92" t="s">
        <v>23</v>
      </c>
    </row>
    <row r="93" spans="1:6" x14ac:dyDescent="0.2">
      <c r="A93" t="s">
        <v>238</v>
      </c>
      <c r="B93" t="s">
        <v>46</v>
      </c>
      <c r="C93" t="s">
        <v>198</v>
      </c>
      <c r="D93" t="s">
        <v>88</v>
      </c>
      <c r="F93" t="s">
        <v>23</v>
      </c>
    </row>
    <row r="94" spans="1:6" x14ac:dyDescent="0.2">
      <c r="A94" t="s">
        <v>238</v>
      </c>
      <c r="B94" t="s">
        <v>51</v>
      </c>
      <c r="C94" t="s">
        <v>199</v>
      </c>
      <c r="D94" t="s">
        <v>178</v>
      </c>
      <c r="F94" t="s">
        <v>23</v>
      </c>
    </row>
    <row r="95" spans="1:6" x14ac:dyDescent="0.2">
      <c r="A95" t="s">
        <v>238</v>
      </c>
      <c r="B95" t="s">
        <v>51</v>
      </c>
      <c r="C95" t="s">
        <v>200</v>
      </c>
      <c r="D95" t="s">
        <v>178</v>
      </c>
      <c r="F95" t="s">
        <v>23</v>
      </c>
    </row>
    <row r="96" spans="1:6" x14ac:dyDescent="0.2">
      <c r="A96" t="s">
        <v>238</v>
      </c>
      <c r="B96" t="s">
        <v>53</v>
      </c>
      <c r="C96" t="s">
        <v>201</v>
      </c>
      <c r="D96" t="s">
        <v>88</v>
      </c>
      <c r="F96" t="s">
        <v>23</v>
      </c>
    </row>
    <row r="97" spans="1:6" x14ac:dyDescent="0.2">
      <c r="A97" t="s">
        <v>238</v>
      </c>
      <c r="B97" t="s">
        <v>57</v>
      </c>
      <c r="C97" t="s">
        <v>202</v>
      </c>
      <c r="D97" t="s">
        <v>178</v>
      </c>
      <c r="F97" t="s">
        <v>23</v>
      </c>
    </row>
    <row r="98" spans="1:6" x14ac:dyDescent="0.2">
      <c r="A98" t="s">
        <v>238</v>
      </c>
      <c r="B98" t="s">
        <v>44</v>
      </c>
      <c r="C98" t="s">
        <v>108</v>
      </c>
      <c r="D98" t="s">
        <v>178</v>
      </c>
      <c r="F98" t="s">
        <v>23</v>
      </c>
    </row>
    <row r="99" spans="1:6" x14ac:dyDescent="0.2">
      <c r="A99" t="s">
        <v>238</v>
      </c>
      <c r="B99" t="s">
        <v>44</v>
      </c>
      <c r="C99" t="s">
        <v>203</v>
      </c>
      <c r="D99" t="s">
        <v>204</v>
      </c>
      <c r="F99" t="s">
        <v>23</v>
      </c>
    </row>
    <row r="100" spans="1:6" x14ac:dyDescent="0.2">
      <c r="A100" t="s">
        <v>238</v>
      </c>
      <c r="B100" t="s">
        <v>44</v>
      </c>
      <c r="C100" t="s">
        <v>205</v>
      </c>
      <c r="D100" t="s">
        <v>178</v>
      </c>
      <c r="F100" t="s">
        <v>23</v>
      </c>
    </row>
    <row r="101" spans="1:6" x14ac:dyDescent="0.2">
      <c r="A101" t="s">
        <v>238</v>
      </c>
      <c r="B101" t="s">
        <v>44</v>
      </c>
      <c r="C101" t="s">
        <v>206</v>
      </c>
      <c r="D101" t="s">
        <v>178</v>
      </c>
      <c r="F101" t="s">
        <v>23</v>
      </c>
    </row>
    <row r="102" spans="1:6" x14ac:dyDescent="0.2">
      <c r="A102" t="s">
        <v>238</v>
      </c>
      <c r="B102" t="s">
        <v>59</v>
      </c>
      <c r="C102" t="s">
        <v>207</v>
      </c>
      <c r="D102" t="s">
        <v>88</v>
      </c>
      <c r="F102" t="s">
        <v>23</v>
      </c>
    </row>
    <row r="103" spans="1:6" x14ac:dyDescent="0.2">
      <c r="A103" t="s">
        <v>238</v>
      </c>
      <c r="B103" t="s">
        <v>45</v>
      </c>
      <c r="C103" t="s">
        <v>208</v>
      </c>
      <c r="D103" t="s">
        <v>209</v>
      </c>
      <c r="F103" t="s">
        <v>23</v>
      </c>
    </row>
    <row r="104" spans="1:6" x14ac:dyDescent="0.2">
      <c r="A104" t="s">
        <v>238</v>
      </c>
      <c r="B104" t="s">
        <v>52</v>
      </c>
      <c r="C104" t="s">
        <v>210</v>
      </c>
      <c r="D104" t="s">
        <v>90</v>
      </c>
      <c r="F104" t="s">
        <v>9</v>
      </c>
    </row>
    <row r="105" spans="1:6" x14ac:dyDescent="0.2">
      <c r="A105" t="s">
        <v>238</v>
      </c>
      <c r="B105" t="s">
        <v>52</v>
      </c>
      <c r="C105" t="s">
        <v>211</v>
      </c>
      <c r="D105" t="s">
        <v>90</v>
      </c>
      <c r="F105" t="s">
        <v>9</v>
      </c>
    </row>
    <row r="106" spans="1:6" x14ac:dyDescent="0.2">
      <c r="A106" t="s">
        <v>238</v>
      </c>
      <c r="B106" t="s">
        <v>52</v>
      </c>
      <c r="C106" t="s">
        <v>212</v>
      </c>
      <c r="D106" t="s">
        <v>90</v>
      </c>
      <c r="F106" t="s">
        <v>9</v>
      </c>
    </row>
    <row r="107" spans="1:6" x14ac:dyDescent="0.2">
      <c r="A107" t="s">
        <v>238</v>
      </c>
      <c r="B107" t="s">
        <v>52</v>
      </c>
      <c r="C107" t="s">
        <v>213</v>
      </c>
      <c r="D107" t="s">
        <v>91</v>
      </c>
      <c r="F107" t="s">
        <v>9</v>
      </c>
    </row>
    <row r="108" spans="1:6" x14ac:dyDescent="0.2">
      <c r="A108" t="s">
        <v>238</v>
      </c>
      <c r="B108" t="s">
        <v>56</v>
      </c>
      <c r="C108" t="s">
        <v>214</v>
      </c>
      <c r="D108" t="s">
        <v>91</v>
      </c>
      <c r="F108" t="s">
        <v>9</v>
      </c>
    </row>
    <row r="109" spans="1:6" x14ac:dyDescent="0.2">
      <c r="A109" t="s">
        <v>238</v>
      </c>
      <c r="B109" t="s">
        <v>44</v>
      </c>
      <c r="C109" t="s">
        <v>215</v>
      </c>
      <c r="D109" t="s">
        <v>90</v>
      </c>
      <c r="F109" t="s">
        <v>9</v>
      </c>
    </row>
    <row r="110" spans="1:6" x14ac:dyDescent="0.2">
      <c r="A110" t="s">
        <v>238</v>
      </c>
      <c r="B110" t="s">
        <v>44</v>
      </c>
      <c r="C110" t="s">
        <v>216</v>
      </c>
      <c r="D110" t="s">
        <v>90</v>
      </c>
      <c r="F110" t="s">
        <v>9</v>
      </c>
    </row>
    <row r="111" spans="1:6" x14ac:dyDescent="0.2">
      <c r="A111" t="s">
        <v>238</v>
      </c>
      <c r="B111" t="s">
        <v>52</v>
      </c>
      <c r="C111" t="s">
        <v>217</v>
      </c>
      <c r="D111" t="s">
        <v>92</v>
      </c>
      <c r="F111" t="s">
        <v>9</v>
      </c>
    </row>
    <row r="112" spans="1:6" x14ac:dyDescent="0.2">
      <c r="A112" t="s">
        <v>238</v>
      </c>
      <c r="B112" t="s">
        <v>51</v>
      </c>
      <c r="C112" t="s">
        <v>218</v>
      </c>
      <c r="D112" t="s">
        <v>91</v>
      </c>
      <c r="F112" t="s">
        <v>9</v>
      </c>
    </row>
    <row r="113" spans="1:6" x14ac:dyDescent="0.2">
      <c r="A113" t="s">
        <v>238</v>
      </c>
      <c r="B113" t="s">
        <v>46</v>
      </c>
      <c r="C113" t="s">
        <v>219</v>
      </c>
      <c r="D113" t="s">
        <v>90</v>
      </c>
      <c r="F113" t="s">
        <v>9</v>
      </c>
    </row>
    <row r="114" spans="1:6" x14ac:dyDescent="0.2">
      <c r="A114" t="s">
        <v>238</v>
      </c>
      <c r="B114" t="s">
        <v>58</v>
      </c>
      <c r="C114" t="s">
        <v>220</v>
      </c>
      <c r="D114" t="s">
        <v>91</v>
      </c>
      <c r="F114" t="s">
        <v>9</v>
      </c>
    </row>
    <row r="115" spans="1:6" x14ac:dyDescent="0.2">
      <c r="A115" t="s">
        <v>238</v>
      </c>
      <c r="B115" t="s">
        <v>53</v>
      </c>
      <c r="C115" t="s">
        <v>221</v>
      </c>
      <c r="D115" t="s">
        <v>90</v>
      </c>
      <c r="F115" t="s">
        <v>9</v>
      </c>
    </row>
    <row r="116" spans="1:6" x14ac:dyDescent="0.2">
      <c r="A116" t="s">
        <v>238</v>
      </c>
      <c r="B116" t="s">
        <v>59</v>
      </c>
      <c r="C116" t="s">
        <v>222</v>
      </c>
      <c r="D116" t="s">
        <v>90</v>
      </c>
      <c r="F116" t="s">
        <v>9</v>
      </c>
    </row>
    <row r="117" spans="1:6" x14ac:dyDescent="0.2">
      <c r="A117" t="s">
        <v>238</v>
      </c>
      <c r="B117" t="s">
        <v>52</v>
      </c>
      <c r="C117" t="s">
        <v>223</v>
      </c>
      <c r="D117" t="s">
        <v>130</v>
      </c>
      <c r="F117" t="s">
        <v>6</v>
      </c>
    </row>
    <row r="118" spans="1:6" x14ac:dyDescent="0.2">
      <c r="A118" t="s">
        <v>238</v>
      </c>
      <c r="B118" t="s">
        <v>52</v>
      </c>
      <c r="C118" t="s">
        <v>224</v>
      </c>
      <c r="D118" t="s">
        <v>130</v>
      </c>
      <c r="F118" t="s">
        <v>6</v>
      </c>
    </row>
    <row r="119" spans="1:6" x14ac:dyDescent="0.2">
      <c r="A119" t="s">
        <v>238</v>
      </c>
      <c r="B119" t="s">
        <v>52</v>
      </c>
      <c r="C119" t="s">
        <v>225</v>
      </c>
      <c r="D119" t="s">
        <v>130</v>
      </c>
      <c r="F119" t="s">
        <v>6</v>
      </c>
    </row>
    <row r="120" spans="1:6" x14ac:dyDescent="0.2">
      <c r="A120" t="s">
        <v>238</v>
      </c>
      <c r="B120" t="s">
        <v>56</v>
      </c>
      <c r="C120" t="s">
        <v>226</v>
      </c>
      <c r="D120" t="s">
        <v>130</v>
      </c>
      <c r="F120" t="s">
        <v>6</v>
      </c>
    </row>
    <row r="121" spans="1:6" x14ac:dyDescent="0.2">
      <c r="A121" t="s">
        <v>238</v>
      </c>
      <c r="B121" t="s">
        <v>58</v>
      </c>
      <c r="C121" t="s">
        <v>227</v>
      </c>
      <c r="D121" t="s">
        <v>130</v>
      </c>
      <c r="F121" t="s">
        <v>6</v>
      </c>
    </row>
    <row r="122" spans="1:6" x14ac:dyDescent="0.2">
      <c r="A122" t="s">
        <v>238</v>
      </c>
      <c r="B122" t="s">
        <v>44</v>
      </c>
      <c r="C122" t="s">
        <v>228</v>
      </c>
      <c r="D122" t="s">
        <v>130</v>
      </c>
      <c r="F122" t="s">
        <v>6</v>
      </c>
    </row>
    <row r="123" spans="1:6" x14ac:dyDescent="0.2">
      <c r="A123" t="s">
        <v>238</v>
      </c>
      <c r="B123" t="s">
        <v>45</v>
      </c>
      <c r="C123" t="s">
        <v>229</v>
      </c>
      <c r="D123" t="s">
        <v>130</v>
      </c>
      <c r="F123" t="s">
        <v>6</v>
      </c>
    </row>
    <row r="124" spans="1:6" x14ac:dyDescent="0.2">
      <c r="A124" t="s">
        <v>238</v>
      </c>
      <c r="B124" t="s">
        <v>44</v>
      </c>
      <c r="C124" t="s">
        <v>230</v>
      </c>
      <c r="D124" t="s">
        <v>130</v>
      </c>
      <c r="F124" t="s">
        <v>6</v>
      </c>
    </row>
    <row r="125" spans="1:6" x14ac:dyDescent="0.2">
      <c r="A125" t="s">
        <v>238</v>
      </c>
      <c r="B125" t="s">
        <v>52</v>
      </c>
      <c r="C125" t="s">
        <v>231</v>
      </c>
      <c r="D125" t="s">
        <v>16</v>
      </c>
      <c r="F125" t="s">
        <v>16</v>
      </c>
    </row>
    <row r="126" spans="1:6" x14ac:dyDescent="0.2">
      <c r="A126" t="s">
        <v>238</v>
      </c>
      <c r="B126" t="s">
        <v>52</v>
      </c>
      <c r="C126" t="s">
        <v>232</v>
      </c>
      <c r="D126" t="s">
        <v>233</v>
      </c>
      <c r="F126" t="s">
        <v>233</v>
      </c>
    </row>
    <row r="127" spans="1:6" x14ac:dyDescent="0.2">
      <c r="A127" t="s">
        <v>238</v>
      </c>
      <c r="B127" t="s">
        <v>52</v>
      </c>
      <c r="C127" t="s">
        <v>234</v>
      </c>
      <c r="D127" t="s">
        <v>11</v>
      </c>
      <c r="F127" t="s">
        <v>11</v>
      </c>
    </row>
    <row r="128" spans="1:6" x14ac:dyDescent="0.2">
      <c r="A128" t="s">
        <v>238</v>
      </c>
      <c r="B128" t="s">
        <v>52</v>
      </c>
      <c r="C128" t="s">
        <v>235</v>
      </c>
      <c r="D128" t="s">
        <v>130</v>
      </c>
      <c r="F128" t="s">
        <v>6</v>
      </c>
    </row>
    <row r="129" spans="1:6" x14ac:dyDescent="0.2">
      <c r="A129" t="s">
        <v>238</v>
      </c>
      <c r="B129" t="s">
        <v>51</v>
      </c>
      <c r="C129" t="s">
        <v>236</v>
      </c>
      <c r="D129" t="s">
        <v>130</v>
      </c>
      <c r="F129" t="s">
        <v>6</v>
      </c>
    </row>
    <row r="130" spans="1:6" x14ac:dyDescent="0.2">
      <c r="A130" t="s">
        <v>238</v>
      </c>
      <c r="B130" t="s">
        <v>60</v>
      </c>
      <c r="C130" t="s">
        <v>237</v>
      </c>
      <c r="D130" t="s">
        <v>130</v>
      </c>
      <c r="F130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5ED1-476A-7543-98BD-94BC19007019}">
  <dimension ref="A1:V22"/>
  <sheetViews>
    <sheetView topLeftCell="D1" zoomScale="79" workbookViewId="0">
      <selection activeCell="Q18" sqref="Q18"/>
    </sheetView>
  </sheetViews>
  <sheetFormatPr baseColWidth="10" defaultRowHeight="15" x14ac:dyDescent="0.2"/>
  <sheetData>
    <row r="1" spans="1:22" ht="48" x14ac:dyDescent="0.2">
      <c r="A1" s="5" t="s">
        <v>63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 t="s">
        <v>23</v>
      </c>
      <c r="K1" s="144"/>
      <c r="L1" s="144"/>
      <c r="M1" s="144"/>
      <c r="N1" s="144"/>
      <c r="O1" s="144" t="s">
        <v>9</v>
      </c>
      <c r="P1" s="144"/>
      <c r="Q1" s="144"/>
      <c r="R1" s="5" t="s">
        <v>6</v>
      </c>
      <c r="S1" s="5" t="s">
        <v>233</v>
      </c>
      <c r="T1" s="5" t="s">
        <v>16</v>
      </c>
      <c r="U1" s="5" t="s">
        <v>11</v>
      </c>
      <c r="V1" s="145" t="s">
        <v>62</v>
      </c>
    </row>
    <row r="2" spans="1:22" ht="48" x14ac:dyDescent="0.2">
      <c r="A2" s="5" t="s">
        <v>97</v>
      </c>
      <c r="B2" s="6" t="s">
        <v>147</v>
      </c>
      <c r="C2" s="7" t="s">
        <v>153</v>
      </c>
      <c r="D2" s="6" t="s">
        <v>125</v>
      </c>
      <c r="E2" s="6" t="s">
        <v>167</v>
      </c>
      <c r="F2" s="7" t="s">
        <v>156</v>
      </c>
      <c r="G2" s="6" t="s">
        <v>151</v>
      </c>
      <c r="H2" s="7" t="s">
        <v>141</v>
      </c>
      <c r="I2" s="6" t="s">
        <v>144</v>
      </c>
      <c r="J2" s="7" t="s">
        <v>88</v>
      </c>
      <c r="K2" s="6" t="s">
        <v>183</v>
      </c>
      <c r="L2" s="6" t="s">
        <v>204</v>
      </c>
      <c r="M2" s="6" t="s">
        <v>178</v>
      </c>
      <c r="N2" s="6" t="s">
        <v>209</v>
      </c>
      <c r="O2" s="6" t="s">
        <v>91</v>
      </c>
      <c r="P2" s="7" t="s">
        <v>90</v>
      </c>
      <c r="Q2" s="6" t="s">
        <v>92</v>
      </c>
      <c r="R2" s="5" t="s">
        <v>130</v>
      </c>
      <c r="S2" s="6" t="s">
        <v>233</v>
      </c>
      <c r="T2" s="5" t="s">
        <v>16</v>
      </c>
      <c r="U2" s="5" t="s">
        <v>11</v>
      </c>
      <c r="V2" s="145"/>
    </row>
    <row r="3" spans="1:22" x14ac:dyDescent="0.2">
      <c r="A3" s="8" t="s">
        <v>43</v>
      </c>
      <c r="B3" s="8">
        <v>0</v>
      </c>
      <c r="C3" s="8">
        <v>0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1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f>SUM(B3:U3)</f>
        <v>2</v>
      </c>
    </row>
    <row r="4" spans="1:22" x14ac:dyDescent="0.2">
      <c r="A4" s="8" t="s">
        <v>44</v>
      </c>
      <c r="B4" s="8">
        <v>1</v>
      </c>
      <c r="C4" s="8">
        <v>0</v>
      </c>
      <c r="D4" s="8">
        <v>5</v>
      </c>
      <c r="E4" s="8">
        <v>0</v>
      </c>
      <c r="F4" s="8">
        <v>0</v>
      </c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1</v>
      </c>
      <c r="M4" s="8">
        <v>3</v>
      </c>
      <c r="N4" s="8">
        <v>0</v>
      </c>
      <c r="O4" s="8">
        <v>0</v>
      </c>
      <c r="P4" s="8">
        <v>2</v>
      </c>
      <c r="Q4" s="8">
        <v>0</v>
      </c>
      <c r="R4" s="8">
        <v>2</v>
      </c>
      <c r="S4" s="8">
        <v>0</v>
      </c>
      <c r="T4" s="8">
        <v>0</v>
      </c>
      <c r="U4" s="8">
        <v>0</v>
      </c>
      <c r="V4" s="8">
        <f t="shared" ref="V4:V22" si="0">SUM(B4:U4)</f>
        <v>15</v>
      </c>
    </row>
    <row r="5" spans="1:22" x14ac:dyDescent="0.2">
      <c r="A5" s="8" t="s">
        <v>45</v>
      </c>
      <c r="B5" s="8">
        <v>0</v>
      </c>
      <c r="C5" s="8">
        <v>0</v>
      </c>
      <c r="D5" s="8">
        <v>1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1</v>
      </c>
      <c r="O5" s="8">
        <v>0</v>
      </c>
      <c r="P5" s="8">
        <v>0</v>
      </c>
      <c r="Q5" s="8">
        <v>0</v>
      </c>
      <c r="R5" s="8">
        <v>1</v>
      </c>
      <c r="S5" s="8">
        <v>0</v>
      </c>
      <c r="T5" s="8">
        <v>0</v>
      </c>
      <c r="U5" s="8">
        <v>0</v>
      </c>
      <c r="V5" s="8">
        <f t="shared" si="0"/>
        <v>3</v>
      </c>
    </row>
    <row r="6" spans="1:22" x14ac:dyDescent="0.2">
      <c r="A6" s="8" t="s">
        <v>46</v>
      </c>
      <c r="B6" s="8">
        <v>0</v>
      </c>
      <c r="C6" s="8">
        <v>0</v>
      </c>
      <c r="D6" s="8">
        <v>1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f t="shared" si="0"/>
        <v>3</v>
      </c>
    </row>
    <row r="7" spans="1:22" x14ac:dyDescent="0.2">
      <c r="A7" s="8" t="s">
        <v>47</v>
      </c>
      <c r="B7" s="8">
        <v>0</v>
      </c>
      <c r="C7" s="8">
        <v>0</v>
      </c>
      <c r="D7" s="8">
        <v>1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f t="shared" si="0"/>
        <v>2</v>
      </c>
    </row>
    <row r="8" spans="1:22" x14ac:dyDescent="0.2">
      <c r="A8" s="8" t="s">
        <v>49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f t="shared" si="0"/>
        <v>2</v>
      </c>
    </row>
    <row r="9" spans="1:22" x14ac:dyDescent="0.2">
      <c r="A9" s="8" t="s">
        <v>48</v>
      </c>
      <c r="B9" s="8">
        <v>0</v>
      </c>
      <c r="C9" s="8">
        <v>0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f>SUM(B9:U9)</f>
        <v>2</v>
      </c>
    </row>
    <row r="10" spans="1:22" x14ac:dyDescent="0.2">
      <c r="A10" s="8" t="s">
        <v>50</v>
      </c>
      <c r="B10" s="8">
        <v>0</v>
      </c>
      <c r="C10" s="8">
        <v>0</v>
      </c>
      <c r="D10" s="8">
        <v>0</v>
      </c>
      <c r="E10" s="8">
        <v>1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f t="shared" si="0"/>
        <v>2</v>
      </c>
    </row>
    <row r="11" spans="1:22" x14ac:dyDescent="0.2">
      <c r="A11" s="8" t="s">
        <v>51</v>
      </c>
      <c r="B11" s="8">
        <v>0</v>
      </c>
      <c r="C11" s="8">
        <v>0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2</v>
      </c>
      <c r="N11" s="8">
        <v>0</v>
      </c>
      <c r="O11" s="8">
        <v>1</v>
      </c>
      <c r="P11" s="8">
        <v>0</v>
      </c>
      <c r="Q11" s="8">
        <v>0</v>
      </c>
      <c r="R11" s="8">
        <v>1</v>
      </c>
      <c r="S11" s="8">
        <v>0</v>
      </c>
      <c r="T11" s="8">
        <v>0</v>
      </c>
      <c r="U11" s="8">
        <v>0</v>
      </c>
      <c r="V11" s="8">
        <f t="shared" si="0"/>
        <v>5</v>
      </c>
    </row>
    <row r="12" spans="1:22" x14ac:dyDescent="0.2">
      <c r="A12" s="8" t="s">
        <v>52</v>
      </c>
      <c r="B12" s="8">
        <v>3</v>
      </c>
      <c r="C12" s="8">
        <v>1</v>
      </c>
      <c r="D12" s="8">
        <v>9</v>
      </c>
      <c r="E12" s="8">
        <v>0</v>
      </c>
      <c r="F12" s="8">
        <v>0</v>
      </c>
      <c r="G12" s="8">
        <v>1</v>
      </c>
      <c r="H12" s="8">
        <v>4</v>
      </c>
      <c r="I12" s="8">
        <v>2</v>
      </c>
      <c r="J12" s="8">
        <v>1</v>
      </c>
      <c r="K12" s="8">
        <v>2</v>
      </c>
      <c r="L12" s="8">
        <v>1</v>
      </c>
      <c r="M12" s="8">
        <v>5</v>
      </c>
      <c r="N12" s="8">
        <v>0</v>
      </c>
      <c r="O12" s="8">
        <v>1</v>
      </c>
      <c r="P12" s="8">
        <v>3</v>
      </c>
      <c r="Q12" s="8">
        <v>1</v>
      </c>
      <c r="R12" s="8">
        <v>4</v>
      </c>
      <c r="S12" s="8">
        <v>1</v>
      </c>
      <c r="T12" s="8">
        <v>1</v>
      </c>
      <c r="U12" s="8">
        <v>1</v>
      </c>
      <c r="V12" s="8">
        <f t="shared" si="0"/>
        <v>41</v>
      </c>
    </row>
    <row r="13" spans="1:22" x14ac:dyDescent="0.2">
      <c r="A13" s="8" t="s">
        <v>53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f t="shared" si="0"/>
        <v>3</v>
      </c>
    </row>
    <row r="14" spans="1:22" x14ac:dyDescent="0.2">
      <c r="A14" s="8" t="s">
        <v>54</v>
      </c>
      <c r="B14" s="8">
        <v>0</v>
      </c>
      <c r="C14" s="8">
        <v>0</v>
      </c>
      <c r="D14" s="8">
        <v>0</v>
      </c>
      <c r="E14" s="8">
        <v>0</v>
      </c>
      <c r="F14" s="8">
        <v>1</v>
      </c>
      <c r="G14" s="8">
        <v>0</v>
      </c>
      <c r="H14" s="8">
        <v>0</v>
      </c>
      <c r="I14" s="8">
        <v>0</v>
      </c>
      <c r="J14" s="8">
        <v>1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f t="shared" si="0"/>
        <v>2</v>
      </c>
    </row>
    <row r="15" spans="1:22" x14ac:dyDescent="0.2">
      <c r="A15" s="8" t="s">
        <v>56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1</v>
      </c>
      <c r="P15" s="8">
        <v>0</v>
      </c>
      <c r="Q15" s="8">
        <v>0</v>
      </c>
      <c r="R15" s="8">
        <v>1</v>
      </c>
      <c r="S15" s="8">
        <v>0</v>
      </c>
      <c r="T15" s="8">
        <v>0</v>
      </c>
      <c r="U15" s="8">
        <v>0</v>
      </c>
      <c r="V15" s="8">
        <f t="shared" si="0"/>
        <v>3</v>
      </c>
    </row>
    <row r="16" spans="1:22" x14ac:dyDescent="0.2">
      <c r="A16" s="8" t="s">
        <v>55</v>
      </c>
      <c r="B16" s="8">
        <v>0</v>
      </c>
      <c r="C16" s="8">
        <v>0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f t="shared" si="0"/>
        <v>2</v>
      </c>
    </row>
    <row r="17" spans="1:22" x14ac:dyDescent="0.2">
      <c r="A17" s="8" t="s">
        <v>58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0</v>
      </c>
      <c r="Q17" s="8">
        <v>0</v>
      </c>
      <c r="R17" s="8">
        <v>1</v>
      </c>
      <c r="S17" s="8">
        <v>0</v>
      </c>
      <c r="T17" s="8">
        <v>0</v>
      </c>
      <c r="U17" s="8">
        <v>0</v>
      </c>
      <c r="V17" s="8">
        <f t="shared" si="0"/>
        <v>3</v>
      </c>
    </row>
    <row r="18" spans="1:22" x14ac:dyDescent="0.2">
      <c r="A18" s="8" t="s">
        <v>57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1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f t="shared" si="0"/>
        <v>2</v>
      </c>
    </row>
    <row r="19" spans="1:22" x14ac:dyDescent="0.2">
      <c r="A19" s="8" t="s">
        <v>59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f t="shared" si="0"/>
        <v>2</v>
      </c>
    </row>
    <row r="20" spans="1:22" x14ac:dyDescent="0.2">
      <c r="A20" s="8" t="s">
        <v>60</v>
      </c>
      <c r="B20" s="8">
        <v>0</v>
      </c>
      <c r="C20" s="8">
        <v>0</v>
      </c>
      <c r="D20" s="8">
        <v>1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1</v>
      </c>
      <c r="N20" s="8">
        <v>0</v>
      </c>
      <c r="O20" s="8">
        <v>0</v>
      </c>
      <c r="P20" s="8">
        <v>0</v>
      </c>
      <c r="Q20" s="8">
        <v>0</v>
      </c>
      <c r="R20" s="8">
        <v>1</v>
      </c>
      <c r="S20" s="8">
        <v>0</v>
      </c>
      <c r="T20" s="8">
        <v>0</v>
      </c>
      <c r="U20" s="8">
        <v>0</v>
      </c>
      <c r="V20" s="8">
        <f>SUM(B20:U20)</f>
        <v>3</v>
      </c>
    </row>
    <row r="21" spans="1:22" x14ac:dyDescent="0.2">
      <c r="A21" s="8" t="s">
        <v>61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f t="shared" si="0"/>
        <v>2</v>
      </c>
    </row>
    <row r="22" spans="1:22" x14ac:dyDescent="0.2">
      <c r="A22" s="8" t="s">
        <v>62</v>
      </c>
      <c r="B22" s="8">
        <f>SUM(B3:B21)</f>
        <v>5</v>
      </c>
      <c r="C22" s="8">
        <f t="shared" ref="C22:U22" si="1">SUM(C3:C21)</f>
        <v>1</v>
      </c>
      <c r="D22" s="8">
        <f t="shared" si="1"/>
        <v>24</v>
      </c>
      <c r="E22" s="8">
        <f t="shared" si="1"/>
        <v>1</v>
      </c>
      <c r="F22" s="8">
        <f t="shared" si="1"/>
        <v>1</v>
      </c>
      <c r="G22" s="8">
        <f t="shared" si="1"/>
        <v>1</v>
      </c>
      <c r="H22" s="8">
        <f t="shared" si="1"/>
        <v>7</v>
      </c>
      <c r="I22" s="8">
        <f t="shared" si="1"/>
        <v>2</v>
      </c>
      <c r="J22" s="8">
        <f t="shared" si="1"/>
        <v>7</v>
      </c>
      <c r="K22" s="8">
        <f t="shared" si="1"/>
        <v>2</v>
      </c>
      <c r="L22" s="8">
        <f t="shared" si="1"/>
        <v>2</v>
      </c>
      <c r="M22" s="8">
        <f t="shared" si="1"/>
        <v>18</v>
      </c>
      <c r="N22" s="8">
        <f t="shared" si="1"/>
        <v>1</v>
      </c>
      <c r="O22" s="8">
        <f t="shared" si="1"/>
        <v>4</v>
      </c>
      <c r="P22" s="8">
        <f t="shared" si="1"/>
        <v>8</v>
      </c>
      <c r="Q22" s="8">
        <f t="shared" si="1"/>
        <v>1</v>
      </c>
      <c r="R22" s="8">
        <f t="shared" si="1"/>
        <v>11</v>
      </c>
      <c r="S22" s="8">
        <f t="shared" si="1"/>
        <v>1</v>
      </c>
      <c r="T22" s="8">
        <f t="shared" si="1"/>
        <v>1</v>
      </c>
      <c r="U22" s="8">
        <f t="shared" si="1"/>
        <v>1</v>
      </c>
      <c r="V22" s="8">
        <f t="shared" si="0"/>
        <v>99</v>
      </c>
    </row>
  </sheetData>
  <mergeCells count="4">
    <mergeCell ref="B1:I1"/>
    <mergeCell ref="J1:N1"/>
    <mergeCell ref="O1:Q1"/>
    <mergeCell ref="V1:V2"/>
  </mergeCell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12CA-3570-7149-A147-2D29312251E5}">
  <dimension ref="A1:I24"/>
  <sheetViews>
    <sheetView showGridLines="0" view="pageLayout" zoomScaleNormal="125" workbookViewId="0">
      <selection activeCell="J14" sqref="J14"/>
    </sheetView>
  </sheetViews>
  <sheetFormatPr baseColWidth="10" defaultColWidth="8.83203125" defaultRowHeight="15" x14ac:dyDescent="0.2"/>
  <cols>
    <col min="1" max="1" width="15" style="9" customWidth="1"/>
    <col min="2" max="3" width="11.33203125" style="39" customWidth="1"/>
    <col min="4" max="4" width="12.1640625" style="39" customWidth="1"/>
    <col min="5" max="5" width="13.83203125" style="39" customWidth="1"/>
    <col min="6" max="6" width="11.1640625" style="9" customWidth="1"/>
    <col min="7" max="7" width="12.1640625" style="9" customWidth="1"/>
    <col min="8" max="16384" width="8.83203125" style="9"/>
  </cols>
  <sheetData>
    <row r="1" spans="1:9" ht="40" customHeight="1" thickBot="1" x14ac:dyDescent="0.25">
      <c r="A1" s="186" t="s">
        <v>275</v>
      </c>
      <c r="B1" s="186"/>
      <c r="C1" s="186"/>
      <c r="D1" s="186"/>
      <c r="E1" s="186"/>
      <c r="F1" s="186"/>
      <c r="G1" s="186"/>
      <c r="H1" s="186"/>
      <c r="I1" s="186"/>
    </row>
    <row r="2" spans="1:9" ht="33" customHeight="1" x14ac:dyDescent="0.2">
      <c r="A2" s="108" t="s">
        <v>19</v>
      </c>
      <c r="B2" s="109" t="s">
        <v>3</v>
      </c>
      <c r="C2" s="149" t="s">
        <v>2</v>
      </c>
      <c r="D2" s="109" t="s">
        <v>249</v>
      </c>
      <c r="E2" s="109" t="s">
        <v>250</v>
      </c>
      <c r="F2" s="146" t="s">
        <v>248</v>
      </c>
      <c r="G2" s="147"/>
      <c r="H2" s="109" t="s">
        <v>246</v>
      </c>
      <c r="I2" s="111" t="s">
        <v>0</v>
      </c>
    </row>
    <row r="3" spans="1:9" x14ac:dyDescent="0.2">
      <c r="A3" s="45" t="s">
        <v>52</v>
      </c>
      <c r="B3" s="39">
        <v>1053066</v>
      </c>
      <c r="C3" s="150">
        <v>933197</v>
      </c>
      <c r="D3" s="39">
        <v>4417</v>
      </c>
      <c r="E3" s="39">
        <v>359988</v>
      </c>
      <c r="F3" s="15">
        <f t="shared" ref="F3:F21" si="0">SUM(D3:E3)</f>
        <v>364405</v>
      </c>
      <c r="G3" s="19">
        <f t="shared" ref="G3:G22" si="1">F3/C3</f>
        <v>0.39049096814498974</v>
      </c>
      <c r="H3" s="39">
        <v>9527</v>
      </c>
      <c r="I3" s="112">
        <v>18358</v>
      </c>
    </row>
    <row r="4" spans="1:9" x14ac:dyDescent="0.2">
      <c r="A4" s="45" t="s">
        <v>44</v>
      </c>
      <c r="B4" s="39">
        <v>411087</v>
      </c>
      <c r="C4" s="150">
        <v>371983</v>
      </c>
      <c r="D4" s="39">
        <v>2412</v>
      </c>
      <c r="E4" s="39">
        <v>161848</v>
      </c>
      <c r="F4" s="15">
        <f t="shared" si="0"/>
        <v>164260</v>
      </c>
      <c r="G4" s="19">
        <f t="shared" si="1"/>
        <v>0.44157931948503021</v>
      </c>
      <c r="H4" s="39">
        <v>5617</v>
      </c>
      <c r="I4" s="112">
        <v>8596</v>
      </c>
    </row>
    <row r="5" spans="1:9" x14ac:dyDescent="0.2">
      <c r="A5" s="45" t="s">
        <v>51</v>
      </c>
      <c r="B5" s="39">
        <v>142659</v>
      </c>
      <c r="C5" s="150">
        <v>130093</v>
      </c>
      <c r="D5" s="39">
        <v>869</v>
      </c>
      <c r="E5" s="39">
        <v>71190</v>
      </c>
      <c r="F5" s="15">
        <f t="shared" si="0"/>
        <v>72059</v>
      </c>
      <c r="G5" s="19">
        <f t="shared" si="1"/>
        <v>0.55390374578186374</v>
      </c>
      <c r="H5" s="39">
        <v>1458</v>
      </c>
      <c r="I5" s="112">
        <v>2534</v>
      </c>
    </row>
    <row r="6" spans="1:9" x14ac:dyDescent="0.2">
      <c r="A6" s="45" t="s">
        <v>56</v>
      </c>
      <c r="B6" s="39">
        <v>91089</v>
      </c>
      <c r="C6" s="150">
        <v>81579</v>
      </c>
      <c r="D6" s="39">
        <v>460</v>
      </c>
      <c r="E6" s="39">
        <v>49323</v>
      </c>
      <c r="F6" s="15">
        <f t="shared" si="0"/>
        <v>49783</v>
      </c>
      <c r="G6" s="19">
        <f t="shared" si="1"/>
        <v>0.61024283210139862</v>
      </c>
      <c r="H6" s="39">
        <v>809</v>
      </c>
      <c r="I6" s="112">
        <v>927</v>
      </c>
    </row>
    <row r="7" spans="1:9" x14ac:dyDescent="0.2">
      <c r="A7" s="45" t="s">
        <v>61</v>
      </c>
      <c r="B7" s="39">
        <v>44083</v>
      </c>
      <c r="C7" s="150">
        <v>40570</v>
      </c>
      <c r="D7" s="9">
        <v>310</v>
      </c>
      <c r="E7" s="9">
        <v>22690</v>
      </c>
      <c r="F7" s="15">
        <f t="shared" si="0"/>
        <v>23000</v>
      </c>
      <c r="G7" s="19">
        <f t="shared" si="1"/>
        <v>0.56692137047079127</v>
      </c>
      <c r="H7" s="39">
        <v>532</v>
      </c>
      <c r="I7" s="112">
        <v>648</v>
      </c>
    </row>
    <row r="8" spans="1:9" x14ac:dyDescent="0.2">
      <c r="A8" s="45" t="s">
        <v>45</v>
      </c>
      <c r="B8" s="39">
        <v>74926</v>
      </c>
      <c r="C8" s="150">
        <v>69163</v>
      </c>
      <c r="D8" s="39">
        <v>546</v>
      </c>
      <c r="E8" s="40">
        <v>36609</v>
      </c>
      <c r="F8" s="15">
        <f t="shared" si="0"/>
        <v>37155</v>
      </c>
      <c r="G8" s="19">
        <f t="shared" si="1"/>
        <v>0.53720920145164319</v>
      </c>
      <c r="H8" s="39">
        <v>844</v>
      </c>
      <c r="I8" s="112">
        <v>826</v>
      </c>
    </row>
    <row r="9" spans="1:9" x14ac:dyDescent="0.2">
      <c r="A9" s="45" t="s">
        <v>55</v>
      </c>
      <c r="B9" s="39">
        <v>63764</v>
      </c>
      <c r="C9" s="150">
        <v>58324</v>
      </c>
      <c r="D9" s="39">
        <v>476</v>
      </c>
      <c r="E9" s="39">
        <v>29251</v>
      </c>
      <c r="F9" s="15">
        <f t="shared" si="0"/>
        <v>29727</v>
      </c>
      <c r="G9" s="19">
        <f t="shared" si="1"/>
        <v>0.50968726424799393</v>
      </c>
      <c r="H9" s="39">
        <v>820</v>
      </c>
      <c r="I9" s="112">
        <v>1093</v>
      </c>
    </row>
    <row r="10" spans="1:9" x14ac:dyDescent="0.2">
      <c r="A10" s="45" t="s">
        <v>43</v>
      </c>
      <c r="B10" s="39">
        <v>64640</v>
      </c>
      <c r="C10" s="150">
        <v>58178</v>
      </c>
      <c r="D10" s="39">
        <v>302</v>
      </c>
      <c r="E10" s="39">
        <v>34450</v>
      </c>
      <c r="F10" s="15">
        <f t="shared" si="0"/>
        <v>34752</v>
      </c>
      <c r="G10" s="19">
        <f t="shared" si="1"/>
        <v>0.5973392003850253</v>
      </c>
      <c r="H10" s="39">
        <v>513</v>
      </c>
      <c r="I10" s="112">
        <v>669</v>
      </c>
    </row>
    <row r="11" spans="1:9" x14ac:dyDescent="0.2">
      <c r="A11" s="45" t="s">
        <v>58</v>
      </c>
      <c r="B11" s="39">
        <v>105642</v>
      </c>
      <c r="C11" s="150">
        <v>96191</v>
      </c>
      <c r="D11" s="39">
        <v>620</v>
      </c>
      <c r="E11" s="39">
        <v>50838</v>
      </c>
      <c r="F11" s="15">
        <f t="shared" si="0"/>
        <v>51458</v>
      </c>
      <c r="G11" s="19">
        <f t="shared" si="1"/>
        <v>0.53495649281117774</v>
      </c>
      <c r="H11" s="39">
        <v>1100</v>
      </c>
      <c r="I11" s="112">
        <v>1081</v>
      </c>
    </row>
    <row r="12" spans="1:9" x14ac:dyDescent="0.2">
      <c r="A12" s="45" t="s">
        <v>53</v>
      </c>
      <c r="B12" s="39">
        <v>98237</v>
      </c>
      <c r="C12" s="150">
        <v>89219</v>
      </c>
      <c r="D12" s="39">
        <v>639</v>
      </c>
      <c r="E12" s="39">
        <v>43897</v>
      </c>
      <c r="F12" s="15">
        <f t="shared" si="0"/>
        <v>44536</v>
      </c>
      <c r="G12" s="19">
        <f t="shared" si="1"/>
        <v>0.49917618444501732</v>
      </c>
      <c r="H12" s="39">
        <v>997</v>
      </c>
      <c r="I12" s="112">
        <v>1276</v>
      </c>
    </row>
    <row r="13" spans="1:9" x14ac:dyDescent="0.2">
      <c r="A13" s="45" t="s">
        <v>54</v>
      </c>
      <c r="B13" s="39">
        <v>47138</v>
      </c>
      <c r="C13" s="150">
        <v>42511</v>
      </c>
      <c r="D13" s="39">
        <v>298</v>
      </c>
      <c r="E13" s="40">
        <v>21828</v>
      </c>
      <c r="F13" s="15">
        <f t="shared" si="0"/>
        <v>22126</v>
      </c>
      <c r="G13" s="19">
        <f t="shared" si="1"/>
        <v>0.52047705299804758</v>
      </c>
      <c r="H13" s="39">
        <v>533</v>
      </c>
      <c r="I13" s="112">
        <v>614</v>
      </c>
    </row>
    <row r="14" spans="1:9" x14ac:dyDescent="0.2">
      <c r="A14" s="45" t="s">
        <v>59</v>
      </c>
      <c r="B14" s="39">
        <v>75619</v>
      </c>
      <c r="C14" s="150">
        <v>69021</v>
      </c>
      <c r="D14" s="39">
        <v>467</v>
      </c>
      <c r="E14" s="39">
        <v>33429</v>
      </c>
      <c r="F14" s="15">
        <f t="shared" si="0"/>
        <v>33896</v>
      </c>
      <c r="G14" s="19">
        <f t="shared" si="1"/>
        <v>0.4910969125338665</v>
      </c>
      <c r="H14" s="39">
        <v>876</v>
      </c>
      <c r="I14" s="112">
        <v>1099</v>
      </c>
    </row>
    <row r="15" spans="1:9" x14ac:dyDescent="0.2">
      <c r="A15" s="45" t="s">
        <v>46</v>
      </c>
      <c r="B15" s="39">
        <v>107775</v>
      </c>
      <c r="C15" s="150">
        <v>98806</v>
      </c>
      <c r="D15" s="39">
        <v>698</v>
      </c>
      <c r="E15" s="39">
        <v>47609</v>
      </c>
      <c r="F15" s="15">
        <f t="shared" si="0"/>
        <v>48307</v>
      </c>
      <c r="G15" s="19">
        <f t="shared" si="1"/>
        <v>0.48890755622128212</v>
      </c>
      <c r="H15" s="39">
        <v>1228</v>
      </c>
      <c r="I15" s="112">
        <v>1907</v>
      </c>
    </row>
    <row r="16" spans="1:9" x14ac:dyDescent="0.2">
      <c r="A16" s="45" t="s">
        <v>247</v>
      </c>
      <c r="B16" s="39">
        <v>85589</v>
      </c>
      <c r="C16" s="150">
        <v>79510</v>
      </c>
      <c r="D16" s="39">
        <v>634</v>
      </c>
      <c r="E16" s="40">
        <v>39091</v>
      </c>
      <c r="F16" s="15">
        <f t="shared" si="0"/>
        <v>39725</v>
      </c>
      <c r="G16" s="19">
        <f t="shared" si="1"/>
        <v>0.49962268896994089</v>
      </c>
      <c r="H16" s="39">
        <v>1033</v>
      </c>
      <c r="I16" s="112">
        <v>1515</v>
      </c>
    </row>
    <row r="17" spans="1:9" x14ac:dyDescent="0.2">
      <c r="A17" s="45" t="s">
        <v>48</v>
      </c>
      <c r="B17" s="39">
        <v>59574</v>
      </c>
      <c r="C17" s="150">
        <v>55303</v>
      </c>
      <c r="D17" s="39">
        <v>391</v>
      </c>
      <c r="E17" s="39">
        <v>28132</v>
      </c>
      <c r="F17" s="15">
        <f t="shared" si="0"/>
        <v>28523</v>
      </c>
      <c r="G17" s="19">
        <f t="shared" si="1"/>
        <v>0.5157586387718569</v>
      </c>
      <c r="H17" s="39">
        <v>629</v>
      </c>
      <c r="I17" s="112">
        <v>990</v>
      </c>
    </row>
    <row r="18" spans="1:9" x14ac:dyDescent="0.2">
      <c r="A18" s="45" t="s">
        <v>49</v>
      </c>
      <c r="B18" s="39">
        <v>22838</v>
      </c>
      <c r="C18" s="150">
        <v>21129</v>
      </c>
      <c r="D18" s="39">
        <v>123</v>
      </c>
      <c r="E18" s="39">
        <v>11960</v>
      </c>
      <c r="F18" s="15">
        <f t="shared" si="0"/>
        <v>12083</v>
      </c>
      <c r="G18" s="19">
        <f t="shared" si="1"/>
        <v>0.57186804865350938</v>
      </c>
      <c r="H18" s="39">
        <v>218</v>
      </c>
      <c r="I18" s="112">
        <v>294</v>
      </c>
    </row>
    <row r="19" spans="1:9" x14ac:dyDescent="0.2">
      <c r="A19" s="45" t="s">
        <v>47</v>
      </c>
      <c r="B19" s="39">
        <v>51787</v>
      </c>
      <c r="C19" s="150">
        <v>48055</v>
      </c>
      <c r="D19" s="39">
        <v>392</v>
      </c>
      <c r="E19" s="39">
        <v>26939</v>
      </c>
      <c r="F19" s="15">
        <f t="shared" si="0"/>
        <v>27331</v>
      </c>
      <c r="G19" s="19">
        <f t="shared" si="1"/>
        <v>0.56874414733118306</v>
      </c>
      <c r="H19" s="39">
        <v>453</v>
      </c>
      <c r="I19" s="112">
        <v>605</v>
      </c>
    </row>
    <row r="20" spans="1:9" x14ac:dyDescent="0.2">
      <c r="A20" s="45" t="s">
        <v>50</v>
      </c>
      <c r="B20" s="39">
        <v>52537</v>
      </c>
      <c r="C20" s="150">
        <v>48717</v>
      </c>
      <c r="D20" s="39">
        <v>368</v>
      </c>
      <c r="E20" s="39">
        <v>29160</v>
      </c>
      <c r="F20" s="15">
        <f t="shared" si="0"/>
        <v>29528</v>
      </c>
      <c r="G20" s="19">
        <f t="shared" si="1"/>
        <v>0.60611285588193031</v>
      </c>
      <c r="H20" s="39">
        <v>575</v>
      </c>
      <c r="I20" s="112">
        <v>688</v>
      </c>
    </row>
    <row r="21" spans="1:9" x14ac:dyDescent="0.2">
      <c r="A21" s="45" t="s">
        <v>60</v>
      </c>
      <c r="B21" s="39">
        <v>81075</v>
      </c>
      <c r="C21" s="150">
        <v>74962</v>
      </c>
      <c r="D21" s="39">
        <v>484</v>
      </c>
      <c r="E21" s="39">
        <v>41201</v>
      </c>
      <c r="F21" s="15">
        <f t="shared" si="0"/>
        <v>41685</v>
      </c>
      <c r="G21" s="19">
        <f t="shared" si="1"/>
        <v>0.55608174808569677</v>
      </c>
      <c r="H21" s="39">
        <v>929</v>
      </c>
      <c r="I21" s="112">
        <v>877</v>
      </c>
    </row>
    <row r="22" spans="1:9" s="34" customFormat="1" ht="22" customHeight="1" thickBot="1" x14ac:dyDescent="0.25">
      <c r="A22" s="48" t="s">
        <v>243</v>
      </c>
      <c r="B22" s="113">
        <f>SUM(B3:B21)</f>
        <v>2733125</v>
      </c>
      <c r="C22" s="151">
        <f t="shared" ref="C22:I22" si="2">SUM(C3:C21)</f>
        <v>2466511</v>
      </c>
      <c r="D22" s="113">
        <f t="shared" si="2"/>
        <v>14906</v>
      </c>
      <c r="E22" s="113">
        <f t="shared" si="2"/>
        <v>1139433</v>
      </c>
      <c r="F22" s="114">
        <f t="shared" si="2"/>
        <v>1154339</v>
      </c>
      <c r="G22" s="52">
        <f t="shared" si="1"/>
        <v>0.46800480516810994</v>
      </c>
      <c r="H22" s="113">
        <f t="shared" si="2"/>
        <v>28691</v>
      </c>
      <c r="I22" s="115">
        <f t="shared" si="2"/>
        <v>44597</v>
      </c>
    </row>
    <row r="24" spans="1:9" x14ac:dyDescent="0.2">
      <c r="E24" s="188" t="s">
        <v>263</v>
      </c>
      <c r="F24" s="188"/>
      <c r="G24" s="188"/>
      <c r="H24" s="188"/>
      <c r="I24" s="188"/>
    </row>
  </sheetData>
  <mergeCells count="3">
    <mergeCell ref="F2:G2"/>
    <mergeCell ref="A1:I1"/>
    <mergeCell ref="E24:I24"/>
  </mergeCells>
  <pageMargins left="0.7" right="0.7" top="0.75" bottom="0.75" header="0.3" footer="0.3"/>
  <pageSetup paperSize="9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9FEF-152C-0D40-B0FB-02AFF5462054}">
  <dimension ref="A1:C7"/>
  <sheetViews>
    <sheetView workbookViewId="0">
      <selection activeCell="K19" sqref="K19"/>
    </sheetView>
  </sheetViews>
  <sheetFormatPr baseColWidth="10" defaultColWidth="8.83203125" defaultRowHeight="15" x14ac:dyDescent="0.2"/>
  <cols>
    <col min="1" max="1" width="14.33203125" customWidth="1"/>
  </cols>
  <sheetData>
    <row r="1" spans="1:3" x14ac:dyDescent="0.2">
      <c r="A1" t="s">
        <v>24</v>
      </c>
      <c r="B1" t="s">
        <v>25</v>
      </c>
      <c r="C1" t="s">
        <v>26</v>
      </c>
    </row>
    <row r="2" spans="1:3" x14ac:dyDescent="0.2">
      <c r="A2" t="s">
        <v>7</v>
      </c>
      <c r="B2" t="s">
        <v>27</v>
      </c>
      <c r="C2">
        <v>309307</v>
      </c>
    </row>
    <row r="3" spans="1:3" x14ac:dyDescent="0.2">
      <c r="A3" t="s">
        <v>7</v>
      </c>
      <c r="B3" t="s">
        <v>28</v>
      </c>
      <c r="C3">
        <v>234909</v>
      </c>
    </row>
    <row r="4" spans="1:3" x14ac:dyDescent="0.2">
      <c r="A4" t="s">
        <v>7</v>
      </c>
      <c r="B4" t="s">
        <v>29</v>
      </c>
      <c r="C4">
        <v>172471</v>
      </c>
    </row>
    <row r="5" spans="1:3" x14ac:dyDescent="0.2">
      <c r="A5" t="s">
        <v>7</v>
      </c>
      <c r="B5" t="s">
        <v>30</v>
      </c>
      <c r="C5">
        <v>123520</v>
      </c>
    </row>
    <row r="6" spans="1:3" x14ac:dyDescent="0.2">
      <c r="A6" t="s">
        <v>7</v>
      </c>
      <c r="B6" t="s">
        <v>31</v>
      </c>
      <c r="C6">
        <v>96391</v>
      </c>
    </row>
    <row r="7" spans="1:3" x14ac:dyDescent="0.2">
      <c r="A7" t="s">
        <v>7</v>
      </c>
      <c r="B7" t="s">
        <v>32</v>
      </c>
      <c r="C7">
        <v>41836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695B-A5D1-1D46-A2D3-ADDA59DA0354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24</v>
      </c>
      <c r="B1" t="s">
        <v>25</v>
      </c>
      <c r="C1" t="s">
        <v>26</v>
      </c>
    </row>
    <row r="2" spans="1:3" x14ac:dyDescent="0.2">
      <c r="A2" t="s">
        <v>33</v>
      </c>
      <c r="B2" t="s">
        <v>34</v>
      </c>
      <c r="C2">
        <v>471975</v>
      </c>
    </row>
    <row r="3" spans="1:3" x14ac:dyDescent="0.2">
      <c r="A3" t="s">
        <v>33</v>
      </c>
      <c r="B3" t="s">
        <v>35</v>
      </c>
      <c r="C3">
        <v>143532</v>
      </c>
    </row>
    <row r="4" spans="1:3" x14ac:dyDescent="0.2">
      <c r="A4" t="s">
        <v>33</v>
      </c>
      <c r="B4" t="s">
        <v>36</v>
      </c>
      <c r="C4">
        <v>108750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F8C1-6521-3B4A-929B-CA26D29A663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24</v>
      </c>
      <c r="B1" t="s">
        <v>25</v>
      </c>
      <c r="C1" t="s">
        <v>26</v>
      </c>
    </row>
    <row r="2" spans="1:3" x14ac:dyDescent="0.2">
      <c r="A2" t="s">
        <v>37</v>
      </c>
      <c r="B2" t="s">
        <v>38</v>
      </c>
      <c r="C2">
        <v>141159</v>
      </c>
    </row>
    <row r="3" spans="1:3" x14ac:dyDescent="0.2">
      <c r="A3" t="s">
        <v>37</v>
      </c>
      <c r="B3" t="s">
        <v>39</v>
      </c>
      <c r="C3">
        <v>119859</v>
      </c>
    </row>
    <row r="4" spans="1:3" x14ac:dyDescent="0.2">
      <c r="A4" t="s">
        <v>37</v>
      </c>
      <c r="B4" t="s">
        <v>40</v>
      </c>
      <c r="C4">
        <v>44598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D943-BE71-4448-9C66-01B0201E982A}">
  <dimension ref="A1:N26"/>
  <sheetViews>
    <sheetView showGridLines="0" view="pageLayout" zoomScale="96" zoomScaleNormal="100" zoomScalePageLayoutView="96" workbookViewId="0">
      <selection activeCell="F7" sqref="F7"/>
    </sheetView>
  </sheetViews>
  <sheetFormatPr baseColWidth="10" defaultColWidth="8.6640625" defaultRowHeight="15" x14ac:dyDescent="0.2"/>
  <cols>
    <col min="1" max="1" width="16.5" customWidth="1"/>
    <col min="2" max="4" width="11.33203125" customWidth="1"/>
    <col min="5" max="5" width="11.33203125" style="2" customWidth="1"/>
    <col min="6" max="6" width="11.33203125" customWidth="1"/>
    <col min="7" max="7" width="11.33203125" style="2" customWidth="1"/>
    <col min="8" max="8" width="9.6640625" customWidth="1"/>
    <col min="9" max="9" width="9.6640625" style="2" customWidth="1"/>
    <col min="10" max="10" width="9.6640625" customWidth="1"/>
    <col min="11" max="11" width="9.6640625" style="2" customWidth="1"/>
    <col min="12" max="12" width="11.83203125" hidden="1" customWidth="1"/>
    <col min="13" max="13" width="11.83203125" style="2" hidden="1" customWidth="1"/>
    <col min="14" max="14" width="11.83203125" hidden="1" customWidth="1"/>
  </cols>
  <sheetData>
    <row r="1" spans="1:14" ht="39" customHeight="1" thickBot="1" x14ac:dyDescent="0.25">
      <c r="A1" s="177" t="s">
        <v>265</v>
      </c>
      <c r="B1" s="159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</row>
    <row r="2" spans="1:14" ht="27" customHeight="1" x14ac:dyDescent="0.2">
      <c r="A2" s="119" t="s">
        <v>19</v>
      </c>
      <c r="B2" s="117" t="s">
        <v>41</v>
      </c>
      <c r="C2" s="121" t="s">
        <v>77</v>
      </c>
      <c r="D2" s="117" t="s">
        <v>7</v>
      </c>
      <c r="E2" s="117"/>
      <c r="F2" s="123" t="s">
        <v>23</v>
      </c>
      <c r="G2" s="123"/>
      <c r="H2" s="117" t="s">
        <v>245</v>
      </c>
      <c r="I2" s="117"/>
      <c r="J2" s="117" t="s">
        <v>42</v>
      </c>
      <c r="K2" s="124"/>
      <c r="L2" s="21" t="s">
        <v>2</v>
      </c>
      <c r="M2" s="22" t="s">
        <v>77</v>
      </c>
      <c r="N2" s="21" t="s">
        <v>41</v>
      </c>
    </row>
    <row r="3" spans="1:14" ht="27" customHeight="1" x14ac:dyDescent="0.2">
      <c r="A3" s="120"/>
      <c r="B3" s="118"/>
      <c r="C3" s="122"/>
      <c r="D3" s="118" t="s">
        <v>94</v>
      </c>
      <c r="E3" s="118"/>
      <c r="F3" s="118" t="s">
        <v>95</v>
      </c>
      <c r="G3" s="118"/>
      <c r="H3" s="118"/>
      <c r="I3" s="118"/>
      <c r="J3" s="118"/>
      <c r="K3" s="125"/>
      <c r="L3" s="38"/>
      <c r="M3" s="22"/>
      <c r="N3" s="38"/>
    </row>
    <row r="4" spans="1:14" ht="17" customHeight="1" x14ac:dyDescent="0.2">
      <c r="A4" s="120"/>
      <c r="B4" s="42" t="s">
        <v>26</v>
      </c>
      <c r="C4" s="43" t="s">
        <v>78</v>
      </c>
      <c r="D4" s="42" t="s">
        <v>26</v>
      </c>
      <c r="E4" s="42" t="s">
        <v>78</v>
      </c>
      <c r="F4" s="42" t="s">
        <v>26</v>
      </c>
      <c r="G4" s="42" t="s">
        <v>78</v>
      </c>
      <c r="H4" s="42" t="s">
        <v>26</v>
      </c>
      <c r="I4" s="42" t="s">
        <v>78</v>
      </c>
      <c r="J4" s="42" t="s">
        <v>26</v>
      </c>
      <c r="K4" s="44" t="s">
        <v>78</v>
      </c>
      <c r="L4" s="24" t="s">
        <v>26</v>
      </c>
      <c r="M4" s="24" t="s">
        <v>78</v>
      </c>
      <c r="N4" s="24" t="s">
        <v>26</v>
      </c>
    </row>
    <row r="5" spans="1:14" x14ac:dyDescent="0.2">
      <c r="A5" s="45" t="s">
        <v>52</v>
      </c>
      <c r="B5" s="27">
        <v>1053116</v>
      </c>
      <c r="C5" s="26">
        <v>0.88800284109252925</v>
      </c>
      <c r="D5" s="9">
        <v>507346</v>
      </c>
      <c r="E5" s="19">
        <f t="shared" ref="E5:E24" si="0">D5/L5</f>
        <v>0.54251740325288456</v>
      </c>
      <c r="F5" s="9">
        <v>383991</v>
      </c>
      <c r="G5" s="19">
        <f t="shared" ref="G5:G24" si="1">F5/L5</f>
        <v>0.41061090496914998</v>
      </c>
      <c r="H5" s="9">
        <v>13924</v>
      </c>
      <c r="I5" s="19">
        <f t="shared" ref="I5:I23" si="2">H5/L5</f>
        <v>1.4889271469358513E-2</v>
      </c>
      <c r="J5" s="9">
        <v>22240</v>
      </c>
      <c r="K5" s="46">
        <f t="shared" ref="K5:K23" si="3">J5/L5</f>
        <v>2.3781772298084841E-2</v>
      </c>
      <c r="L5" s="9">
        <v>935170</v>
      </c>
      <c r="M5" s="17">
        <f t="shared" ref="M5:M23" si="4">L5/N5</f>
        <v>0.88800284109252925</v>
      </c>
      <c r="N5" s="9">
        <v>1053116</v>
      </c>
    </row>
    <row r="6" spans="1:14" x14ac:dyDescent="0.2">
      <c r="A6" s="45" t="s">
        <v>44</v>
      </c>
      <c r="B6" s="27">
        <v>411393</v>
      </c>
      <c r="C6" s="26">
        <v>0.90522444475234143</v>
      </c>
      <c r="D6" s="9">
        <v>189577</v>
      </c>
      <c r="E6" s="19">
        <f t="shared" si="0"/>
        <v>0.50906410528379198</v>
      </c>
      <c r="F6" s="9">
        <v>165350</v>
      </c>
      <c r="G6" s="19">
        <f t="shared" si="1"/>
        <v>0.44400823838690878</v>
      </c>
      <c r="H6" s="9">
        <v>6006</v>
      </c>
      <c r="I6" s="19">
        <f t="shared" si="2"/>
        <v>1.6127689626560474E-2</v>
      </c>
      <c r="J6" s="9">
        <v>8686</v>
      </c>
      <c r="K6" s="46">
        <f t="shared" si="3"/>
        <v>2.3324194488229151E-2</v>
      </c>
      <c r="L6" s="9">
        <v>372403</v>
      </c>
      <c r="M6" s="17">
        <f t="shared" si="4"/>
        <v>0.90522444475234143</v>
      </c>
      <c r="N6" s="9">
        <v>411393</v>
      </c>
    </row>
    <row r="7" spans="1:14" x14ac:dyDescent="0.2">
      <c r="A7" s="45" t="s">
        <v>51</v>
      </c>
      <c r="B7" s="27">
        <v>142818</v>
      </c>
      <c r="C7" s="26">
        <v>0.91141872873167251</v>
      </c>
      <c r="D7" s="9">
        <v>48768</v>
      </c>
      <c r="E7" s="19">
        <f t="shared" si="0"/>
        <v>0.37465717117241698</v>
      </c>
      <c r="F7" s="9">
        <v>74193</v>
      </c>
      <c r="G7" s="19">
        <f t="shared" si="1"/>
        <v>0.56998317545921773</v>
      </c>
      <c r="H7" s="9">
        <v>2193</v>
      </c>
      <c r="I7" s="19">
        <f t="shared" si="2"/>
        <v>1.6847588098365944E-2</v>
      </c>
      <c r="J7" s="9">
        <v>3576</v>
      </c>
      <c r="K7" s="46">
        <f t="shared" si="3"/>
        <v>2.7472400838922308E-2</v>
      </c>
      <c r="L7" s="9">
        <v>130167</v>
      </c>
      <c r="M7" s="17">
        <f t="shared" si="4"/>
        <v>0.91141872873167251</v>
      </c>
      <c r="N7" s="9">
        <v>142818</v>
      </c>
    </row>
    <row r="8" spans="1:14" x14ac:dyDescent="0.2">
      <c r="A8" s="45" t="s">
        <v>55</v>
      </c>
      <c r="B8" s="27">
        <v>63808</v>
      </c>
      <c r="C8" s="26">
        <v>0.91400764794383149</v>
      </c>
      <c r="D8" s="9">
        <v>24129</v>
      </c>
      <c r="E8" s="19">
        <f t="shared" si="0"/>
        <v>0.41372747380874814</v>
      </c>
      <c r="F8" s="9">
        <v>30736</v>
      </c>
      <c r="G8" s="19">
        <f t="shared" si="1"/>
        <v>0.52701428301983844</v>
      </c>
      <c r="H8" s="9">
        <v>1195</v>
      </c>
      <c r="I8" s="19">
        <f t="shared" si="2"/>
        <v>2.0490046466967303E-2</v>
      </c>
      <c r="J8" s="9">
        <v>1472</v>
      </c>
      <c r="K8" s="46">
        <f t="shared" si="3"/>
        <v>2.5239622091527924E-2</v>
      </c>
      <c r="L8" s="9">
        <v>58321</v>
      </c>
      <c r="M8" s="17">
        <f t="shared" si="4"/>
        <v>0.91400764794383149</v>
      </c>
      <c r="N8" s="9">
        <v>63808</v>
      </c>
    </row>
    <row r="9" spans="1:14" x14ac:dyDescent="0.2">
      <c r="A9" s="45" t="s">
        <v>61</v>
      </c>
      <c r="B9" s="27">
        <v>44159</v>
      </c>
      <c r="C9" s="26">
        <v>0.91775176068298647</v>
      </c>
      <c r="D9" s="9">
        <v>14155</v>
      </c>
      <c r="E9" s="19">
        <f t="shared" si="0"/>
        <v>0.34927332395686828</v>
      </c>
      <c r="F9" s="9">
        <v>23702</v>
      </c>
      <c r="G9" s="19">
        <f t="shared" si="1"/>
        <v>0.58484467145359886</v>
      </c>
      <c r="H9" s="9">
        <v>626</v>
      </c>
      <c r="I9" s="19">
        <f t="shared" si="2"/>
        <v>1.544649246181558E-2</v>
      </c>
      <c r="J9" s="9">
        <v>885</v>
      </c>
      <c r="K9" s="46">
        <f t="shared" si="3"/>
        <v>2.1837293656081131E-2</v>
      </c>
      <c r="L9" s="9">
        <v>40527</v>
      </c>
      <c r="M9" s="17">
        <f t="shared" si="4"/>
        <v>0.91775176068298647</v>
      </c>
      <c r="N9" s="9">
        <v>44159</v>
      </c>
    </row>
    <row r="10" spans="1:14" x14ac:dyDescent="0.2">
      <c r="A10" s="45" t="s">
        <v>45</v>
      </c>
      <c r="B10" s="27">
        <v>75011</v>
      </c>
      <c r="C10" s="26">
        <v>0.92033168468624604</v>
      </c>
      <c r="D10" s="9">
        <v>26466</v>
      </c>
      <c r="E10" s="19">
        <f t="shared" si="0"/>
        <v>0.3833707539653799</v>
      </c>
      <c r="F10" s="9">
        <v>38620</v>
      </c>
      <c r="G10" s="19">
        <f t="shared" si="1"/>
        <v>0.55942637792424132</v>
      </c>
      <c r="H10" s="9">
        <v>1052</v>
      </c>
      <c r="I10" s="19">
        <f t="shared" si="2"/>
        <v>1.5238647063083944E-2</v>
      </c>
      <c r="J10" s="9">
        <v>1083</v>
      </c>
      <c r="K10" s="46">
        <f t="shared" si="3"/>
        <v>1.5687694647642501E-2</v>
      </c>
      <c r="L10" s="9">
        <v>69035</v>
      </c>
      <c r="M10" s="17">
        <f t="shared" si="4"/>
        <v>0.92033168468624604</v>
      </c>
      <c r="N10" s="9">
        <v>75011</v>
      </c>
    </row>
    <row r="11" spans="1:14" x14ac:dyDescent="0.2">
      <c r="A11" s="45" t="s">
        <v>56</v>
      </c>
      <c r="B11" s="27">
        <v>91135</v>
      </c>
      <c r="C11" s="26">
        <v>0.89197344598672301</v>
      </c>
      <c r="D11" s="9">
        <v>24029</v>
      </c>
      <c r="E11" s="19">
        <f t="shared" si="0"/>
        <v>0.2955960142698979</v>
      </c>
      <c r="F11" s="9">
        <v>52842</v>
      </c>
      <c r="G11" s="19">
        <f t="shared" si="1"/>
        <v>0.65004305572641163</v>
      </c>
      <c r="H11" s="9">
        <v>1216</v>
      </c>
      <c r="I11" s="19">
        <f t="shared" si="2"/>
        <v>1.4958789519006028E-2</v>
      </c>
      <c r="J11" s="9">
        <v>1060</v>
      </c>
      <c r="K11" s="46">
        <f t="shared" si="3"/>
        <v>1.3039734284659859E-2</v>
      </c>
      <c r="L11" s="9">
        <v>81290</v>
      </c>
      <c r="M11" s="17">
        <f t="shared" si="4"/>
        <v>0.89197344598672301</v>
      </c>
      <c r="N11" s="9">
        <v>91135</v>
      </c>
    </row>
    <row r="12" spans="1:14" x14ac:dyDescent="0.2">
      <c r="A12" s="45" t="s">
        <v>43</v>
      </c>
      <c r="B12" s="27">
        <v>64657</v>
      </c>
      <c r="C12" s="26">
        <v>0.89534002505529175</v>
      </c>
      <c r="D12" s="9">
        <v>19800</v>
      </c>
      <c r="E12" s="19">
        <f t="shared" si="0"/>
        <v>0.34202798410779062</v>
      </c>
      <c r="F12" s="9">
        <v>34958</v>
      </c>
      <c r="G12" s="19">
        <f t="shared" si="1"/>
        <v>0.60386940749697704</v>
      </c>
      <c r="H12" s="9">
        <v>671</v>
      </c>
      <c r="I12" s="19">
        <f t="shared" si="2"/>
        <v>1.1590948350319572E-2</v>
      </c>
      <c r="J12" s="9">
        <v>746</v>
      </c>
      <c r="K12" s="46">
        <f t="shared" si="3"/>
        <v>1.2886508896182414E-2</v>
      </c>
      <c r="L12" s="9">
        <v>57890</v>
      </c>
      <c r="M12" s="17">
        <f t="shared" si="4"/>
        <v>0.89534002505529175</v>
      </c>
      <c r="N12" s="9">
        <v>64657</v>
      </c>
    </row>
    <row r="13" spans="1:14" x14ac:dyDescent="0.2">
      <c r="A13" s="45" t="s">
        <v>58</v>
      </c>
      <c r="B13" s="27">
        <v>105719</v>
      </c>
      <c r="C13" s="26">
        <v>0.90850272893235839</v>
      </c>
      <c r="D13" s="9">
        <v>43398</v>
      </c>
      <c r="E13" s="19">
        <f t="shared" si="0"/>
        <v>0.45184599046290319</v>
      </c>
      <c r="F13" s="9">
        <v>48240</v>
      </c>
      <c r="G13" s="19">
        <f t="shared" si="1"/>
        <v>0.50225933406909185</v>
      </c>
      <c r="H13" s="9">
        <v>1448</v>
      </c>
      <c r="I13" s="19">
        <f t="shared" si="2"/>
        <v>1.5076109364262957E-2</v>
      </c>
      <c r="J13" s="9">
        <v>1279</v>
      </c>
      <c r="K13" s="46">
        <f t="shared" si="3"/>
        <v>1.3316535826583096E-2</v>
      </c>
      <c r="L13" s="9">
        <v>96046</v>
      </c>
      <c r="M13" s="17">
        <f t="shared" si="4"/>
        <v>0.90850272893235839</v>
      </c>
      <c r="N13" s="9">
        <v>105719</v>
      </c>
    </row>
    <row r="14" spans="1:14" x14ac:dyDescent="0.2">
      <c r="A14" s="45" t="s">
        <v>53</v>
      </c>
      <c r="B14" s="27">
        <v>98407</v>
      </c>
      <c r="C14" s="26">
        <v>0.90876665277876578</v>
      </c>
      <c r="D14" s="9">
        <v>40114</v>
      </c>
      <c r="E14" s="19">
        <f t="shared" si="0"/>
        <v>0.44855695579733645</v>
      </c>
      <c r="F14" s="9">
        <v>43404</v>
      </c>
      <c r="G14" s="19">
        <f t="shared" si="1"/>
        <v>0.48534591687260287</v>
      </c>
      <c r="H14" s="9">
        <v>1305</v>
      </c>
      <c r="I14" s="19">
        <f t="shared" si="2"/>
        <v>1.459258182468774E-2</v>
      </c>
      <c r="J14" s="9">
        <v>1767</v>
      </c>
      <c r="K14" s="46">
        <f t="shared" si="3"/>
        <v>1.9758691252278342E-2</v>
      </c>
      <c r="L14" s="9">
        <v>89429</v>
      </c>
      <c r="M14" s="17">
        <f t="shared" si="4"/>
        <v>0.90876665277876578</v>
      </c>
      <c r="N14" s="9">
        <v>98407</v>
      </c>
    </row>
    <row r="15" spans="1:14" x14ac:dyDescent="0.2">
      <c r="A15" s="45" t="s">
        <v>54</v>
      </c>
      <c r="B15" s="27">
        <v>47152</v>
      </c>
      <c r="C15" s="26">
        <v>0.89871055310485237</v>
      </c>
      <c r="D15" s="9">
        <v>17485</v>
      </c>
      <c r="E15" s="19">
        <f t="shared" si="0"/>
        <v>0.41261563148952235</v>
      </c>
      <c r="F15" s="9">
        <v>22953</v>
      </c>
      <c r="G15" s="19">
        <f t="shared" si="1"/>
        <v>0.54165093449122148</v>
      </c>
      <c r="H15" s="9">
        <v>613</v>
      </c>
      <c r="I15" s="19">
        <f t="shared" si="2"/>
        <v>1.4465735321880309E-2</v>
      </c>
      <c r="J15" s="9">
        <v>747</v>
      </c>
      <c r="K15" s="46">
        <f t="shared" si="3"/>
        <v>1.7627902586369645E-2</v>
      </c>
      <c r="L15" s="9">
        <v>42376</v>
      </c>
      <c r="M15" s="17">
        <f t="shared" si="4"/>
        <v>0.89871055310485237</v>
      </c>
      <c r="N15" s="9">
        <v>47152</v>
      </c>
    </row>
    <row r="16" spans="1:14" x14ac:dyDescent="0.2">
      <c r="A16" s="45" t="s">
        <v>59</v>
      </c>
      <c r="B16" s="27">
        <v>75718</v>
      </c>
      <c r="C16" s="26">
        <v>0.91184394727805806</v>
      </c>
      <c r="D16" s="9">
        <v>30453</v>
      </c>
      <c r="E16" s="19">
        <f t="shared" si="0"/>
        <v>0.44107295453557926</v>
      </c>
      <c r="F16" s="9">
        <v>34318</v>
      </c>
      <c r="G16" s="19">
        <f t="shared" si="1"/>
        <v>0.49705256144721405</v>
      </c>
      <c r="H16" s="9">
        <v>1027</v>
      </c>
      <c r="I16" s="19">
        <f t="shared" si="2"/>
        <v>1.4874788175484844E-2</v>
      </c>
      <c r="J16" s="9">
        <v>1454</v>
      </c>
      <c r="K16" s="46">
        <f t="shared" si="3"/>
        <v>2.1059339831699084E-2</v>
      </c>
      <c r="L16" s="9">
        <v>69043</v>
      </c>
      <c r="M16" s="17">
        <f t="shared" si="4"/>
        <v>0.91184394727805806</v>
      </c>
      <c r="N16" s="9">
        <v>75718</v>
      </c>
    </row>
    <row r="17" spans="1:14" x14ac:dyDescent="0.2">
      <c r="A17" s="45" t="s">
        <v>46</v>
      </c>
      <c r="B17" s="27">
        <v>107819</v>
      </c>
      <c r="C17" s="26">
        <v>0.91594245912130512</v>
      </c>
      <c r="D17" s="9">
        <v>41946</v>
      </c>
      <c r="E17" s="19">
        <f t="shared" si="0"/>
        <v>0.42474381303414477</v>
      </c>
      <c r="F17" s="9">
        <v>52111</v>
      </c>
      <c r="G17" s="19">
        <f t="shared" si="1"/>
        <v>0.52767426789258376</v>
      </c>
      <c r="H17" s="9">
        <v>1425</v>
      </c>
      <c r="I17" s="19">
        <f t="shared" si="2"/>
        <v>1.4429503017538176E-2</v>
      </c>
      <c r="J17" s="9">
        <v>1894</v>
      </c>
      <c r="K17" s="46">
        <f t="shared" si="3"/>
        <v>1.9178581554538457E-2</v>
      </c>
      <c r="L17" s="9">
        <v>98756</v>
      </c>
      <c r="M17" s="17">
        <f t="shared" si="4"/>
        <v>0.91594245912130512</v>
      </c>
      <c r="N17" s="9">
        <v>107819</v>
      </c>
    </row>
    <row r="18" spans="1:14" x14ac:dyDescent="0.2">
      <c r="A18" s="45" t="s">
        <v>57</v>
      </c>
      <c r="B18" s="27">
        <v>85654</v>
      </c>
      <c r="C18" s="26">
        <v>0.92746398300137767</v>
      </c>
      <c r="D18" s="9">
        <v>35178</v>
      </c>
      <c r="E18" s="19">
        <f t="shared" si="0"/>
        <v>0.44281919915408918</v>
      </c>
      <c r="F18" s="9">
        <v>40247</v>
      </c>
      <c r="G18" s="19">
        <f t="shared" si="1"/>
        <v>0.50662756007603127</v>
      </c>
      <c r="H18" s="9">
        <v>1323</v>
      </c>
      <c r="I18" s="19">
        <f t="shared" si="2"/>
        <v>1.665386890900165E-2</v>
      </c>
      <c r="J18" s="9">
        <v>1649</v>
      </c>
      <c r="K18" s="46">
        <f t="shared" si="3"/>
        <v>2.0757543334046651E-2</v>
      </c>
      <c r="L18" s="9">
        <v>79441</v>
      </c>
      <c r="M18" s="17">
        <f t="shared" si="4"/>
        <v>0.92746398300137767</v>
      </c>
      <c r="N18" s="9">
        <v>85654</v>
      </c>
    </row>
    <row r="19" spans="1:14" x14ac:dyDescent="0.2">
      <c r="A19" s="45" t="s">
        <v>49</v>
      </c>
      <c r="B19" s="27">
        <v>22842</v>
      </c>
      <c r="C19" s="26">
        <v>0.92312406969617367</v>
      </c>
      <c r="D19" s="9">
        <v>6990</v>
      </c>
      <c r="E19" s="19">
        <f t="shared" si="0"/>
        <v>0.33149957317651524</v>
      </c>
      <c r="F19" s="9">
        <v>13102</v>
      </c>
      <c r="G19" s="19">
        <f t="shared" si="1"/>
        <v>0.62136014417148822</v>
      </c>
      <c r="H19" s="9">
        <v>356</v>
      </c>
      <c r="I19" s="19">
        <f t="shared" si="2"/>
        <v>1.6883240064497772E-2</v>
      </c>
      <c r="J19" s="9">
        <v>372</v>
      </c>
      <c r="K19" s="46">
        <f t="shared" si="3"/>
        <v>1.7642037370767333E-2</v>
      </c>
      <c r="L19" s="9">
        <v>21086</v>
      </c>
      <c r="M19" s="17">
        <f t="shared" si="4"/>
        <v>0.92312406969617367</v>
      </c>
      <c r="N19" s="9">
        <v>22842</v>
      </c>
    </row>
    <row r="20" spans="1:14" x14ac:dyDescent="0.2">
      <c r="A20" s="45" t="s">
        <v>48</v>
      </c>
      <c r="B20" s="27">
        <v>59678</v>
      </c>
      <c r="C20" s="26">
        <v>0.9288515030664567</v>
      </c>
      <c r="D20" s="9">
        <v>22419</v>
      </c>
      <c r="E20" s="19">
        <f t="shared" si="0"/>
        <v>0.40444147784673112</v>
      </c>
      <c r="F20" s="9">
        <v>29257</v>
      </c>
      <c r="G20" s="19">
        <f t="shared" si="1"/>
        <v>0.52779982681483617</v>
      </c>
      <c r="H20" s="9">
        <v>878</v>
      </c>
      <c r="I20" s="19">
        <f t="shared" si="2"/>
        <v>1.5839226439601672E-2</v>
      </c>
      <c r="J20" s="9">
        <v>1231</v>
      </c>
      <c r="K20" s="46">
        <f t="shared" si="3"/>
        <v>2.2207389233655651E-2</v>
      </c>
      <c r="L20" s="9">
        <v>55432</v>
      </c>
      <c r="M20" s="17">
        <f t="shared" si="4"/>
        <v>0.9288515030664567</v>
      </c>
      <c r="N20" s="9">
        <v>59678</v>
      </c>
    </row>
    <row r="21" spans="1:14" x14ac:dyDescent="0.2">
      <c r="A21" s="45" t="s">
        <v>47</v>
      </c>
      <c r="B21" s="27">
        <v>51960</v>
      </c>
      <c r="C21" s="26">
        <v>0.92580831408775976</v>
      </c>
      <c r="D21" s="9">
        <v>17905</v>
      </c>
      <c r="E21" s="19">
        <f t="shared" si="0"/>
        <v>0.37220663132730486</v>
      </c>
      <c r="F21" s="9">
        <v>26948</v>
      </c>
      <c r="G21" s="19">
        <f t="shared" si="1"/>
        <v>0.56019124831098643</v>
      </c>
      <c r="H21" s="9">
        <v>768</v>
      </c>
      <c r="I21" s="19">
        <f t="shared" si="2"/>
        <v>1.5965076395385094E-2</v>
      </c>
      <c r="J21" s="9">
        <v>915</v>
      </c>
      <c r="K21" s="46">
        <f t="shared" si="3"/>
        <v>1.9020891799189272E-2</v>
      </c>
      <c r="L21" s="9">
        <v>48105</v>
      </c>
      <c r="M21" s="17">
        <f t="shared" si="4"/>
        <v>0.92580831408775976</v>
      </c>
      <c r="N21" s="9">
        <v>51960</v>
      </c>
    </row>
    <row r="22" spans="1:14" x14ac:dyDescent="0.2">
      <c r="A22" s="45" t="s">
        <v>50</v>
      </c>
      <c r="B22" s="27">
        <v>52577</v>
      </c>
      <c r="C22" s="26">
        <v>0.92584209825589137</v>
      </c>
      <c r="D22" s="9">
        <v>15934</v>
      </c>
      <c r="E22" s="19">
        <f t="shared" si="0"/>
        <v>0.32733473026829368</v>
      </c>
      <c r="F22" s="9">
        <v>30249</v>
      </c>
      <c r="G22" s="19">
        <f t="shared" si="1"/>
        <v>0.62141008258350794</v>
      </c>
      <c r="H22" s="9">
        <v>792</v>
      </c>
      <c r="I22" s="19">
        <f t="shared" si="2"/>
        <v>1.6270183655860963E-2</v>
      </c>
      <c r="J22" s="9">
        <v>928</v>
      </c>
      <c r="K22" s="46">
        <f t="shared" si="3"/>
        <v>1.9064053576564363E-2</v>
      </c>
      <c r="L22" s="9">
        <v>48678</v>
      </c>
      <c r="M22" s="17">
        <f t="shared" si="4"/>
        <v>0.92584209825589137</v>
      </c>
      <c r="N22" s="9">
        <v>52577</v>
      </c>
    </row>
    <row r="23" spans="1:14" x14ac:dyDescent="0.2">
      <c r="A23" s="45" t="s">
        <v>60</v>
      </c>
      <c r="B23" s="27">
        <v>81190</v>
      </c>
      <c r="C23" s="26">
        <v>0.92171449685921913</v>
      </c>
      <c r="D23" s="9">
        <v>26179</v>
      </c>
      <c r="E23" s="19">
        <f t="shared" si="0"/>
        <v>0.34982761846219634</v>
      </c>
      <c r="F23" s="9">
        <v>44092</v>
      </c>
      <c r="G23" s="19">
        <f t="shared" si="1"/>
        <v>0.58919742363096983</v>
      </c>
      <c r="H23" s="9">
        <v>1206</v>
      </c>
      <c r="I23" s="19">
        <f t="shared" si="2"/>
        <v>1.6115669348157256E-2</v>
      </c>
      <c r="J23" s="9">
        <v>1209</v>
      </c>
      <c r="K23" s="46">
        <f t="shared" si="3"/>
        <v>1.6155758077879039E-2</v>
      </c>
      <c r="L23" s="9">
        <v>74834</v>
      </c>
      <c r="M23" s="17">
        <f t="shared" si="4"/>
        <v>0.92171449685921913</v>
      </c>
      <c r="N23" s="9">
        <v>81190</v>
      </c>
    </row>
    <row r="24" spans="1:14" ht="20" customHeight="1" thickBot="1" x14ac:dyDescent="0.25">
      <c r="A24" s="48" t="s">
        <v>243</v>
      </c>
      <c r="B24" s="49">
        <f>SUM(B5:B23)</f>
        <v>2734813</v>
      </c>
      <c r="C24" s="50">
        <v>0.90244890601295225</v>
      </c>
      <c r="D24" s="51">
        <f>SUM(D5:D23)</f>
        <v>1152271</v>
      </c>
      <c r="E24" s="52">
        <f t="shared" si="0"/>
        <v>0.4668790358622204</v>
      </c>
      <c r="F24" s="51">
        <f>SUM(F5:F23)</f>
        <v>1189313</v>
      </c>
      <c r="G24" s="52">
        <f t="shared" si="1"/>
        <v>0.48188777360395685</v>
      </c>
      <c r="H24" s="51">
        <f>SUM(H5:H23)</f>
        <v>38024</v>
      </c>
      <c r="I24" s="52">
        <f t="shared" ref="I24" si="5">H24/L24</f>
        <v>1.5406626097181192E-2</v>
      </c>
      <c r="J24" s="53">
        <f>SUM(J5:J23)</f>
        <v>53193</v>
      </c>
      <c r="K24" s="54">
        <f t="shared" ref="K24" si="6">J24/L24</f>
        <v>2.1552826162091289E-2</v>
      </c>
      <c r="L24" s="11">
        <f>SUM(L5:L23)</f>
        <v>2468029</v>
      </c>
      <c r="M24" s="25">
        <f t="shared" ref="M24" si="7">L24/N24</f>
        <v>0.90244890601295225</v>
      </c>
      <c r="N24" s="11">
        <f>SUM(N5:N23)</f>
        <v>2734813</v>
      </c>
    </row>
    <row r="25" spans="1:14" ht="11" customHeight="1" x14ac:dyDescent="0.2">
      <c r="A25" s="9"/>
      <c r="B25" s="9"/>
      <c r="C25" s="9"/>
      <c r="D25" s="9"/>
      <c r="E25" s="17"/>
      <c r="F25" s="9"/>
      <c r="G25" s="17"/>
      <c r="H25" s="9"/>
      <c r="I25" s="17"/>
      <c r="J25" s="9"/>
      <c r="K25" s="17"/>
      <c r="L25" s="9"/>
      <c r="M25" s="17"/>
      <c r="N25" s="9"/>
    </row>
    <row r="26" spans="1:14" x14ac:dyDescent="0.2">
      <c r="F26" s="157" t="s">
        <v>263</v>
      </c>
      <c r="G26" s="157"/>
      <c r="H26" s="157"/>
      <c r="I26" s="157"/>
      <c r="J26" s="157"/>
      <c r="K26" s="157"/>
      <c r="L26" s="9"/>
      <c r="M26" s="17"/>
      <c r="N26" s="9"/>
    </row>
  </sheetData>
  <mergeCells count="11">
    <mergeCell ref="F26:K26"/>
    <mergeCell ref="D2:E2"/>
    <mergeCell ref="F3:G3"/>
    <mergeCell ref="A2:A4"/>
    <mergeCell ref="A1:N1"/>
    <mergeCell ref="B2:B3"/>
    <mergeCell ref="C2:C3"/>
    <mergeCell ref="D3:E3"/>
    <mergeCell ref="F2:G2"/>
    <mergeCell ref="H2:I3"/>
    <mergeCell ref="J2:K3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0C7A-41FB-EF49-814D-F7088EB65B84}">
  <dimension ref="A1:AL27"/>
  <sheetViews>
    <sheetView showGridLines="0" view="pageLayout" topLeftCell="C1" zoomScale="75" zoomScaleNormal="75" zoomScalePageLayoutView="75" workbookViewId="0">
      <selection activeCell="AD24" sqref="AD24"/>
    </sheetView>
  </sheetViews>
  <sheetFormatPr baseColWidth="10" defaultColWidth="8.83203125" defaultRowHeight="15" x14ac:dyDescent="0.2"/>
  <cols>
    <col min="1" max="1" width="15" style="9" customWidth="1"/>
    <col min="2" max="3" width="12.33203125" style="9" customWidth="1"/>
    <col min="4" max="4" width="11.1640625" style="9" customWidth="1"/>
    <col min="5" max="5" width="11.1640625" style="31" customWidth="1"/>
    <col min="6" max="6" width="11.1640625" style="9" customWidth="1"/>
    <col min="7" max="7" width="11.1640625" style="31" customWidth="1"/>
    <col min="8" max="8" width="11.1640625" style="9" customWidth="1"/>
    <col min="9" max="9" width="11.1640625" style="31" customWidth="1"/>
    <col min="10" max="10" width="11.1640625" style="9" customWidth="1"/>
    <col min="11" max="11" width="11.1640625" style="31" customWidth="1"/>
    <col min="12" max="12" width="11.1640625" style="9" customWidth="1"/>
    <col min="13" max="13" width="11.1640625" style="31" customWidth="1"/>
    <col min="14" max="14" width="11.1640625" style="9" customWidth="1"/>
    <col min="15" max="15" width="11.1640625" style="31" customWidth="1"/>
    <col min="16" max="16" width="11.1640625" style="9" customWidth="1"/>
    <col min="17" max="19" width="11.1640625" style="31" customWidth="1"/>
    <col min="20" max="21" width="11.1640625" style="31" hidden="1" customWidth="1"/>
    <col min="22" max="22" width="11.1640625" style="9" hidden="1" customWidth="1"/>
    <col min="23" max="23" width="11.1640625" style="31" hidden="1" customWidth="1"/>
    <col min="24" max="24" width="11.1640625" style="9" hidden="1" customWidth="1"/>
    <col min="25" max="25" width="11.1640625" style="31" hidden="1" customWidth="1"/>
    <col min="26" max="26" width="11.1640625" style="9" hidden="1" customWidth="1"/>
    <col min="27" max="27" width="11.83203125" style="31" hidden="1" customWidth="1"/>
    <col min="28" max="28" width="11.83203125" style="9" hidden="1" customWidth="1"/>
    <col min="29" max="29" width="11.83203125" style="31" hidden="1" customWidth="1"/>
    <col min="30" max="30" width="10.83203125" style="9" customWidth="1"/>
    <col min="31" max="31" width="10.83203125" style="31" customWidth="1"/>
    <col min="32" max="32" width="10.83203125" style="9" customWidth="1"/>
    <col min="33" max="33" width="10.83203125" style="31" customWidth="1"/>
    <col min="34" max="34" width="11.1640625" style="9" hidden="1" customWidth="1"/>
    <col min="35" max="35" width="11.1640625" style="31" hidden="1" customWidth="1"/>
    <col min="36" max="36" width="11.1640625" style="9" hidden="1" customWidth="1"/>
    <col min="37" max="37" width="11.1640625" style="9" customWidth="1"/>
    <col min="38" max="16384" width="8.83203125" style="9"/>
  </cols>
  <sheetData>
    <row r="1" spans="1:36" ht="40" customHeight="1" thickBot="1" x14ac:dyDescent="0.25">
      <c r="A1" s="176" t="s">
        <v>264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</row>
    <row r="2" spans="1:36" ht="19" customHeight="1" x14ac:dyDescent="0.2">
      <c r="A2" s="127" t="s">
        <v>19</v>
      </c>
      <c r="B2" s="191" t="s">
        <v>3</v>
      </c>
      <c r="C2" s="192" t="s">
        <v>77</v>
      </c>
      <c r="D2" s="193" t="s">
        <v>22</v>
      </c>
      <c r="E2" s="193"/>
      <c r="F2" s="193" t="s">
        <v>23</v>
      </c>
      <c r="G2" s="193"/>
      <c r="H2" s="193" t="s">
        <v>9</v>
      </c>
      <c r="I2" s="193"/>
      <c r="J2" s="193" t="s">
        <v>21</v>
      </c>
      <c r="K2" s="193"/>
      <c r="L2" s="193" t="s">
        <v>276</v>
      </c>
      <c r="M2" s="193"/>
      <c r="N2" s="193" t="s">
        <v>11</v>
      </c>
      <c r="O2" s="193"/>
      <c r="P2" s="193" t="s">
        <v>16</v>
      </c>
      <c r="Q2" s="193"/>
      <c r="R2" s="193" t="s">
        <v>79</v>
      </c>
      <c r="S2" s="193"/>
      <c r="T2" s="193" t="s">
        <v>80</v>
      </c>
      <c r="U2" s="193"/>
      <c r="V2" s="193" t="s">
        <v>12</v>
      </c>
      <c r="W2" s="193"/>
      <c r="X2" s="193" t="s">
        <v>14</v>
      </c>
      <c r="Y2" s="193"/>
      <c r="Z2" s="193" t="s">
        <v>20</v>
      </c>
      <c r="AA2" s="193"/>
      <c r="AB2" s="193" t="s">
        <v>18</v>
      </c>
      <c r="AC2" s="193"/>
      <c r="AD2" s="193" t="s">
        <v>0</v>
      </c>
      <c r="AE2" s="193"/>
      <c r="AF2" s="193" t="s">
        <v>246</v>
      </c>
      <c r="AG2" s="196"/>
      <c r="AH2" s="29" t="s">
        <v>2</v>
      </c>
      <c r="AI2" s="30" t="s">
        <v>77</v>
      </c>
      <c r="AJ2" s="29" t="s">
        <v>3</v>
      </c>
    </row>
    <row r="3" spans="1:36" ht="20" customHeight="1" x14ac:dyDescent="0.2">
      <c r="A3" s="189"/>
      <c r="B3" s="64" t="s">
        <v>26</v>
      </c>
      <c r="C3" s="190" t="s">
        <v>78</v>
      </c>
      <c r="D3" s="194" t="s">
        <v>26</v>
      </c>
      <c r="E3" s="190" t="s">
        <v>78</v>
      </c>
      <c r="F3" s="194" t="s">
        <v>26</v>
      </c>
      <c r="G3" s="190" t="s">
        <v>78</v>
      </c>
      <c r="H3" s="195" t="s">
        <v>26</v>
      </c>
      <c r="I3" s="195" t="s">
        <v>78</v>
      </c>
      <c r="J3" s="194" t="s">
        <v>26</v>
      </c>
      <c r="K3" s="190" t="s">
        <v>78</v>
      </c>
      <c r="L3" s="194" t="s">
        <v>26</v>
      </c>
      <c r="M3" s="190" t="s">
        <v>78</v>
      </c>
      <c r="N3" s="194" t="s">
        <v>26</v>
      </c>
      <c r="O3" s="190" t="s">
        <v>78</v>
      </c>
      <c r="P3" s="195" t="s">
        <v>26</v>
      </c>
      <c r="Q3" s="195" t="s">
        <v>78</v>
      </c>
      <c r="R3" s="194" t="s">
        <v>26</v>
      </c>
      <c r="S3" s="190" t="s">
        <v>78</v>
      </c>
      <c r="T3" s="195" t="s">
        <v>26</v>
      </c>
      <c r="U3" s="195" t="s">
        <v>78</v>
      </c>
      <c r="V3" s="195" t="s">
        <v>26</v>
      </c>
      <c r="W3" s="195" t="s">
        <v>78</v>
      </c>
      <c r="X3" s="195" t="s">
        <v>26</v>
      </c>
      <c r="Y3" s="195" t="s">
        <v>78</v>
      </c>
      <c r="Z3" s="195" t="s">
        <v>26</v>
      </c>
      <c r="AA3" s="195" t="s">
        <v>78</v>
      </c>
      <c r="AB3" s="195" t="s">
        <v>26</v>
      </c>
      <c r="AC3" s="195" t="s">
        <v>78</v>
      </c>
      <c r="AD3" s="194" t="s">
        <v>26</v>
      </c>
      <c r="AE3" s="190" t="s">
        <v>78</v>
      </c>
      <c r="AF3" s="194" t="s">
        <v>26</v>
      </c>
      <c r="AG3" s="197" t="s">
        <v>78</v>
      </c>
      <c r="AH3" s="10" t="s">
        <v>26</v>
      </c>
      <c r="AI3" s="10" t="s">
        <v>78</v>
      </c>
      <c r="AJ3" s="10" t="s">
        <v>26</v>
      </c>
    </row>
    <row r="4" spans="1:36" ht="16" x14ac:dyDescent="0.2">
      <c r="A4" s="55" t="s">
        <v>52</v>
      </c>
      <c r="B4" s="12">
        <v>1053066</v>
      </c>
      <c r="C4" s="32">
        <f>AH4/B4</f>
        <v>0.88617142705205565</v>
      </c>
      <c r="D4" s="9">
        <v>438839</v>
      </c>
      <c r="E4" s="32">
        <f t="shared" ref="E4:E22" si="0">D4/$AH4</f>
        <v>0.47025333343334796</v>
      </c>
      <c r="F4" s="9">
        <v>214675</v>
      </c>
      <c r="G4" s="32">
        <f t="shared" ref="G4:G22" si="1">F4/$AH4</f>
        <v>0.23004253121259499</v>
      </c>
      <c r="H4" s="9">
        <v>98559</v>
      </c>
      <c r="I4" s="32">
        <f t="shared" ref="I4:I22" si="2">H4/$AH4</f>
        <v>0.10561435581125957</v>
      </c>
      <c r="J4" s="9">
        <v>76410</v>
      </c>
      <c r="K4" s="32">
        <f t="shared" ref="K4:K22" si="3">J4/$AH4</f>
        <v>8.187981744476247E-2</v>
      </c>
      <c r="L4" s="15">
        <v>15978</v>
      </c>
      <c r="M4" s="32">
        <f t="shared" ref="M4:M22" si="4">L4/$AH4</f>
        <v>1.7121786718131329E-2</v>
      </c>
      <c r="N4" s="9">
        <v>11715</v>
      </c>
      <c r="O4" s="32">
        <f t="shared" ref="O4:O22" si="5">N4/$AH4</f>
        <v>1.2553619439410971E-2</v>
      </c>
      <c r="P4" s="9">
        <v>12415</v>
      </c>
      <c r="Q4" s="32">
        <f t="shared" ref="Q4:Q22" si="6">P4/$AH4</f>
        <v>1.3303729008987384E-2</v>
      </c>
      <c r="R4" s="23">
        <f t="shared" ref="R4:R22" si="7">SUM(V4,X4,Z4,AB4)</f>
        <v>24768</v>
      </c>
      <c r="S4" s="19">
        <f t="shared" ref="S4:S22" si="8">R4/AH4</f>
        <v>2.6541019741812288E-2</v>
      </c>
      <c r="T4" s="23">
        <f t="shared" ref="T4:T22" si="9">SUM(AD4,AF4)</f>
        <v>27885</v>
      </c>
      <c r="U4" s="17">
        <f t="shared" ref="U4:U22" si="10">T4/AH4</f>
        <v>2.9881150496626114E-2</v>
      </c>
      <c r="V4" s="9">
        <v>720</v>
      </c>
      <c r="W4" s="31">
        <f t="shared" ref="W4:W22" si="11">V4/$AH4</f>
        <v>7.7154127156431069E-4</v>
      </c>
      <c r="X4" s="9">
        <v>3079</v>
      </c>
      <c r="Y4" s="31">
        <f t="shared" ref="Y4:Y22" si="12">X4/$AH4</f>
        <v>3.2994105210368231E-3</v>
      </c>
      <c r="Z4" s="9">
        <v>10888</v>
      </c>
      <c r="AA4" s="31">
        <f t="shared" ref="AA4:AA22" si="13">Z4/$AH4</f>
        <v>1.1667418562211408E-2</v>
      </c>
      <c r="AB4" s="9">
        <v>10081</v>
      </c>
      <c r="AC4" s="31">
        <f t="shared" ref="AC4:AC22" si="14">AB4/$AH4</f>
        <v>1.0802649386999744E-2</v>
      </c>
      <c r="AD4" s="9">
        <v>18358</v>
      </c>
      <c r="AE4" s="32">
        <f t="shared" ref="AE4:AE22" si="15">AD4/$AH4</f>
        <v>1.9672159254691131E-2</v>
      </c>
      <c r="AF4" s="9">
        <v>9527</v>
      </c>
      <c r="AG4" s="56">
        <f t="shared" ref="AG4:AG22" si="16">AF4/$AH4</f>
        <v>1.0208991241934983E-2</v>
      </c>
      <c r="AH4" s="9">
        <v>933197</v>
      </c>
      <c r="AI4" s="31">
        <f t="shared" ref="AI4:AI22" si="17">AH4/AJ4</f>
        <v>0.88617142705205565</v>
      </c>
      <c r="AJ4" s="9">
        <v>1053066</v>
      </c>
    </row>
    <row r="5" spans="1:36" ht="16" x14ac:dyDescent="0.2">
      <c r="A5" s="55" t="s">
        <v>44</v>
      </c>
      <c r="B5" s="12">
        <v>411087</v>
      </c>
      <c r="C5" s="32">
        <f t="shared" ref="C5:C23" si="18">AH5/B5</f>
        <v>0.90487658330231802</v>
      </c>
      <c r="D5" s="9">
        <v>158221</v>
      </c>
      <c r="E5" s="32">
        <f t="shared" si="0"/>
        <v>0.42534470661293661</v>
      </c>
      <c r="F5" s="9">
        <v>101417</v>
      </c>
      <c r="G5" s="32">
        <f t="shared" si="1"/>
        <v>0.27263880338617624</v>
      </c>
      <c r="H5" s="9">
        <v>35177</v>
      </c>
      <c r="I5" s="32">
        <f t="shared" si="2"/>
        <v>9.4566149528338667E-2</v>
      </c>
      <c r="J5" s="9">
        <v>35202</v>
      </c>
      <c r="K5" s="32">
        <f t="shared" si="3"/>
        <v>9.4633356900718585E-2</v>
      </c>
      <c r="L5" s="15">
        <v>6409</v>
      </c>
      <c r="M5" s="32">
        <f t="shared" si="4"/>
        <v>1.7229281983316441E-2</v>
      </c>
      <c r="N5" s="9">
        <v>5347</v>
      </c>
      <c r="O5" s="32">
        <f t="shared" si="5"/>
        <v>1.4374312804617415E-2</v>
      </c>
      <c r="P5" s="9">
        <v>3601</v>
      </c>
      <c r="Q5" s="32">
        <f t="shared" si="6"/>
        <v>9.6805499176037622E-3</v>
      </c>
      <c r="R5" s="23">
        <f t="shared" si="7"/>
        <v>7557</v>
      </c>
      <c r="S5" s="19">
        <f t="shared" si="8"/>
        <v>2.0315444523002397E-2</v>
      </c>
      <c r="T5" s="23">
        <f t="shared" si="9"/>
        <v>14213</v>
      </c>
      <c r="U5" s="17">
        <f t="shared" si="10"/>
        <v>3.8208735345432454E-2</v>
      </c>
      <c r="V5" s="9">
        <v>219</v>
      </c>
      <c r="W5" s="31">
        <f t="shared" si="11"/>
        <v>5.8873658204810434E-4</v>
      </c>
      <c r="X5" s="9">
        <v>1093</v>
      </c>
      <c r="Y5" s="31">
        <f t="shared" si="12"/>
        <v>2.9383063204501281E-3</v>
      </c>
      <c r="Z5" s="9">
        <v>3139</v>
      </c>
      <c r="AA5" s="31">
        <f t="shared" si="13"/>
        <v>8.438557676022829E-3</v>
      </c>
      <c r="AB5" s="9">
        <v>3106</v>
      </c>
      <c r="AC5" s="31">
        <f t="shared" si="14"/>
        <v>8.3498439444813343E-3</v>
      </c>
      <c r="AD5" s="9">
        <v>8596</v>
      </c>
      <c r="AE5" s="32">
        <f t="shared" si="15"/>
        <v>2.3108582919111893E-2</v>
      </c>
      <c r="AF5" s="9">
        <v>5617</v>
      </c>
      <c r="AG5" s="56">
        <f t="shared" si="16"/>
        <v>1.5100152426320557E-2</v>
      </c>
      <c r="AH5" s="9">
        <v>371983</v>
      </c>
      <c r="AI5" s="31">
        <f t="shared" si="17"/>
        <v>0.90487658330231802</v>
      </c>
      <c r="AJ5" s="9">
        <v>411087</v>
      </c>
    </row>
    <row r="6" spans="1:36" ht="16" x14ac:dyDescent="0.2">
      <c r="A6" s="55" t="s">
        <v>51</v>
      </c>
      <c r="B6" s="12">
        <v>142659</v>
      </c>
      <c r="C6" s="32">
        <f t="shared" si="18"/>
        <v>0.91191582725239906</v>
      </c>
      <c r="D6" s="9">
        <v>37496</v>
      </c>
      <c r="E6" s="32">
        <f t="shared" si="0"/>
        <v>0.28822457780203392</v>
      </c>
      <c r="F6" s="9">
        <v>47339</v>
      </c>
      <c r="G6" s="32">
        <f t="shared" si="1"/>
        <v>0.36388583551766812</v>
      </c>
      <c r="H6" s="9">
        <v>15281</v>
      </c>
      <c r="I6" s="32">
        <f t="shared" si="2"/>
        <v>0.11746212325029018</v>
      </c>
      <c r="J6" s="9">
        <v>15751</v>
      </c>
      <c r="K6" s="32">
        <f t="shared" si="3"/>
        <v>0.12107492332408354</v>
      </c>
      <c r="L6" s="15">
        <v>2782</v>
      </c>
      <c r="M6" s="32">
        <f t="shared" si="4"/>
        <v>2.1384701713389652E-2</v>
      </c>
      <c r="N6" s="9">
        <v>1229</v>
      </c>
      <c r="O6" s="32">
        <f t="shared" si="5"/>
        <v>9.4470878525362619E-3</v>
      </c>
      <c r="P6" s="9">
        <v>1437</v>
      </c>
      <c r="Q6" s="32">
        <f t="shared" si="6"/>
        <v>1.1045944055406516E-2</v>
      </c>
      <c r="R6" s="23">
        <f t="shared" si="7"/>
        <v>2648</v>
      </c>
      <c r="S6" s="19">
        <f t="shared" si="8"/>
        <v>2.0354669351925161E-2</v>
      </c>
      <c r="T6" s="23">
        <f t="shared" si="9"/>
        <v>3992</v>
      </c>
      <c r="U6" s="17">
        <f t="shared" si="10"/>
        <v>3.0685740201240652E-2</v>
      </c>
      <c r="V6" s="9">
        <v>61</v>
      </c>
      <c r="W6" s="31">
        <f t="shared" si="11"/>
        <v>4.6889532872637266E-4</v>
      </c>
      <c r="X6" s="9">
        <v>413</v>
      </c>
      <c r="Y6" s="31">
        <f t="shared" si="12"/>
        <v>3.1746519797375724E-3</v>
      </c>
      <c r="Z6" s="9">
        <v>737</v>
      </c>
      <c r="AA6" s="31">
        <f t="shared" si="13"/>
        <v>5.6651779880546992E-3</v>
      </c>
      <c r="AB6" s="9">
        <v>1437</v>
      </c>
      <c r="AC6" s="31">
        <f t="shared" si="14"/>
        <v>1.1045944055406516E-2</v>
      </c>
      <c r="AD6" s="9">
        <v>2534</v>
      </c>
      <c r="AE6" s="32">
        <f t="shared" si="15"/>
        <v>1.9478373163813581E-2</v>
      </c>
      <c r="AF6" s="9">
        <v>1458</v>
      </c>
      <c r="AG6" s="56">
        <f t="shared" si="16"/>
        <v>1.1207367037427071E-2</v>
      </c>
      <c r="AH6" s="9">
        <v>130093</v>
      </c>
      <c r="AI6" s="31">
        <f t="shared" si="17"/>
        <v>0.91191582725239906</v>
      </c>
      <c r="AJ6" s="9">
        <v>142659</v>
      </c>
    </row>
    <row r="7" spans="1:36" ht="16" x14ac:dyDescent="0.2">
      <c r="A7" s="55" t="s">
        <v>55</v>
      </c>
      <c r="B7" s="12">
        <v>63764</v>
      </c>
      <c r="C7" s="32">
        <f t="shared" si="18"/>
        <v>0.91468540242142904</v>
      </c>
      <c r="D7" s="9">
        <v>18903</v>
      </c>
      <c r="E7" s="32">
        <f t="shared" si="0"/>
        <v>0.32410328509704411</v>
      </c>
      <c r="F7" s="9">
        <v>17317</v>
      </c>
      <c r="G7" s="32">
        <f t="shared" si="1"/>
        <v>0.29691036280090527</v>
      </c>
      <c r="H7" s="9">
        <v>5788</v>
      </c>
      <c r="I7" s="32">
        <f t="shared" si="2"/>
        <v>9.9238735340511627E-2</v>
      </c>
      <c r="J7" s="9">
        <v>10553</v>
      </c>
      <c r="K7" s="32">
        <f t="shared" si="3"/>
        <v>0.18093752143200054</v>
      </c>
      <c r="L7" s="15">
        <v>919</v>
      </c>
      <c r="M7" s="32">
        <f t="shared" si="4"/>
        <v>1.5756806803374254E-2</v>
      </c>
      <c r="N7" s="9">
        <v>348</v>
      </c>
      <c r="O7" s="32">
        <f t="shared" si="5"/>
        <v>5.9666689527467249E-3</v>
      </c>
      <c r="P7" s="9">
        <v>310</v>
      </c>
      <c r="Q7" s="32">
        <f t="shared" si="6"/>
        <v>5.3151361360674852E-3</v>
      </c>
      <c r="R7" s="23">
        <f t="shared" si="7"/>
        <v>1055</v>
      </c>
      <c r="S7" s="19">
        <f t="shared" si="8"/>
        <v>1.8088608463068378E-2</v>
      </c>
      <c r="T7" s="23">
        <f t="shared" si="9"/>
        <v>1913</v>
      </c>
      <c r="U7" s="17">
        <f t="shared" si="10"/>
        <v>3.279953363966806E-2</v>
      </c>
      <c r="V7" s="9">
        <v>38</v>
      </c>
      <c r="W7" s="31">
        <f t="shared" si="11"/>
        <v>6.515328166792401E-4</v>
      </c>
      <c r="X7" s="9">
        <v>85</v>
      </c>
      <c r="Y7" s="31">
        <f t="shared" si="12"/>
        <v>1.4573760373088266E-3</v>
      </c>
      <c r="Z7" s="9">
        <v>502</v>
      </c>
      <c r="AA7" s="31">
        <f t="shared" si="13"/>
        <v>8.6070914203415401E-3</v>
      </c>
      <c r="AB7" s="9">
        <v>430</v>
      </c>
      <c r="AC7" s="31">
        <f t="shared" si="14"/>
        <v>7.3726081887387695E-3</v>
      </c>
      <c r="AD7" s="9">
        <v>1093</v>
      </c>
      <c r="AE7" s="32">
        <f t="shared" si="15"/>
        <v>1.8740141279747616E-2</v>
      </c>
      <c r="AF7" s="9">
        <v>820</v>
      </c>
      <c r="AG7" s="56">
        <f t="shared" si="16"/>
        <v>1.4059392359920445E-2</v>
      </c>
      <c r="AH7" s="9">
        <v>58324</v>
      </c>
      <c r="AI7" s="31">
        <f t="shared" si="17"/>
        <v>0.91468540242142904</v>
      </c>
      <c r="AJ7" s="9">
        <v>63764</v>
      </c>
    </row>
    <row r="8" spans="1:36" ht="16" x14ac:dyDescent="0.2">
      <c r="A8" s="55" t="s">
        <v>61</v>
      </c>
      <c r="B8" s="12">
        <v>44083</v>
      </c>
      <c r="C8" s="32">
        <f t="shared" si="18"/>
        <v>0.92030941632828978</v>
      </c>
      <c r="D8" s="9">
        <v>10553</v>
      </c>
      <c r="E8" s="32">
        <f t="shared" si="0"/>
        <v>0.26011831402514174</v>
      </c>
      <c r="F8" s="9">
        <v>15074</v>
      </c>
      <c r="G8" s="32">
        <f t="shared" si="1"/>
        <v>0.37155533645550898</v>
      </c>
      <c r="H8" s="9">
        <v>3285</v>
      </c>
      <c r="I8" s="32">
        <f t="shared" si="2"/>
        <v>8.0971160956371704E-2</v>
      </c>
      <c r="J8" s="9">
        <v>7922</v>
      </c>
      <c r="K8" s="32">
        <f t="shared" si="3"/>
        <v>0.1952674389943308</v>
      </c>
      <c r="L8" s="15">
        <v>198</v>
      </c>
      <c r="M8" s="32">
        <f t="shared" si="4"/>
        <v>4.8804535370963768E-3</v>
      </c>
      <c r="N8" s="9">
        <v>316</v>
      </c>
      <c r="O8" s="32">
        <f t="shared" si="5"/>
        <v>7.7890066551639138E-3</v>
      </c>
      <c r="P8" s="9">
        <v>143</v>
      </c>
      <c r="Q8" s="32">
        <f t="shared" si="6"/>
        <v>3.5247719990140498E-3</v>
      </c>
      <c r="R8" s="23">
        <f t="shared" si="7"/>
        <v>513</v>
      </c>
      <c r="S8" s="19">
        <f t="shared" si="8"/>
        <v>1.2644811437022431E-2</v>
      </c>
      <c r="T8" s="23">
        <f t="shared" si="9"/>
        <v>1180</v>
      </c>
      <c r="U8" s="17">
        <f t="shared" si="10"/>
        <v>2.9085531180675375E-2</v>
      </c>
      <c r="V8" s="9">
        <v>21</v>
      </c>
      <c r="W8" s="31">
        <f t="shared" si="11"/>
        <v>5.1762385999507021E-4</v>
      </c>
      <c r="X8" s="9">
        <v>75</v>
      </c>
      <c r="Y8" s="31">
        <f t="shared" si="12"/>
        <v>1.8486566428395365E-3</v>
      </c>
      <c r="Z8" s="9">
        <v>164</v>
      </c>
      <c r="AA8" s="31">
        <f t="shared" si="13"/>
        <v>4.0423958590091198E-3</v>
      </c>
      <c r="AB8" s="9">
        <v>253</v>
      </c>
      <c r="AC8" s="31">
        <f t="shared" si="14"/>
        <v>6.2361350751787038E-3</v>
      </c>
      <c r="AD8" s="9">
        <v>648</v>
      </c>
      <c r="AE8" s="32">
        <f t="shared" si="15"/>
        <v>1.5972393394133595E-2</v>
      </c>
      <c r="AF8" s="9">
        <v>532</v>
      </c>
      <c r="AG8" s="56">
        <f t="shared" si="16"/>
        <v>1.311313778654178E-2</v>
      </c>
      <c r="AH8" s="9">
        <v>40570</v>
      </c>
      <c r="AI8" s="31">
        <f t="shared" si="17"/>
        <v>0.92030941632828978</v>
      </c>
      <c r="AJ8" s="9">
        <v>44083</v>
      </c>
    </row>
    <row r="9" spans="1:36" ht="16" x14ac:dyDescent="0.2">
      <c r="A9" s="55" t="s">
        <v>45</v>
      </c>
      <c r="B9" s="12">
        <v>74926</v>
      </c>
      <c r="C9" s="32">
        <f t="shared" si="18"/>
        <v>0.92308410965485943</v>
      </c>
      <c r="D9" s="9">
        <v>19895</v>
      </c>
      <c r="E9" s="32">
        <f t="shared" si="0"/>
        <v>0.28765380333415264</v>
      </c>
      <c r="F9" s="9">
        <v>26215</v>
      </c>
      <c r="G9" s="32">
        <f t="shared" si="1"/>
        <v>0.37903214146292091</v>
      </c>
      <c r="H9" s="9">
        <v>5257</v>
      </c>
      <c r="I9" s="32">
        <f t="shared" si="2"/>
        <v>7.6008848661856768E-2</v>
      </c>
      <c r="J9" s="9">
        <v>12232</v>
      </c>
      <c r="K9" s="32">
        <f t="shared" si="3"/>
        <v>0.17685756835302113</v>
      </c>
      <c r="L9" s="15">
        <v>317</v>
      </c>
      <c r="M9" s="32">
        <f t="shared" si="4"/>
        <v>4.583375504243598E-3</v>
      </c>
      <c r="N9" s="9">
        <v>401</v>
      </c>
      <c r="O9" s="32">
        <f t="shared" si="5"/>
        <v>5.7978977198791257E-3</v>
      </c>
      <c r="P9" s="9">
        <v>259</v>
      </c>
      <c r="Q9" s="32">
        <f t="shared" si="6"/>
        <v>3.7447768315428771E-3</v>
      </c>
      <c r="R9" s="23">
        <f t="shared" si="7"/>
        <v>647</v>
      </c>
      <c r="S9" s="19">
        <f t="shared" si="8"/>
        <v>9.3547127799546003E-3</v>
      </c>
      <c r="T9" s="23">
        <f t="shared" si="9"/>
        <v>1670</v>
      </c>
      <c r="U9" s="17">
        <f t="shared" si="10"/>
        <v>2.4145858334658706E-2</v>
      </c>
      <c r="V9" s="9">
        <v>18</v>
      </c>
      <c r="W9" s="31">
        <f t="shared" si="11"/>
        <v>2.6025476049332735E-4</v>
      </c>
      <c r="X9" s="9">
        <v>64</v>
      </c>
      <c r="Y9" s="31">
        <f t="shared" si="12"/>
        <v>9.2535025953183062E-4</v>
      </c>
      <c r="Z9" s="9">
        <v>215</v>
      </c>
      <c r="AA9" s="31">
        <f t="shared" si="13"/>
        <v>3.1085985281147435E-3</v>
      </c>
      <c r="AB9" s="9">
        <v>350</v>
      </c>
      <c r="AC9" s="31">
        <f t="shared" si="14"/>
        <v>5.0605092318146989E-3</v>
      </c>
      <c r="AD9" s="9">
        <v>826</v>
      </c>
      <c r="AE9" s="32">
        <f t="shared" si="15"/>
        <v>1.1942801787082688E-2</v>
      </c>
      <c r="AF9" s="9">
        <v>844</v>
      </c>
      <c r="AG9" s="56">
        <f t="shared" si="16"/>
        <v>1.2203056547576016E-2</v>
      </c>
      <c r="AH9" s="9">
        <v>69163</v>
      </c>
      <c r="AI9" s="31">
        <f t="shared" si="17"/>
        <v>0.92308410965485943</v>
      </c>
      <c r="AJ9" s="9">
        <v>74926</v>
      </c>
    </row>
    <row r="10" spans="1:36" ht="16" x14ac:dyDescent="0.2">
      <c r="A10" s="55" t="s">
        <v>56</v>
      </c>
      <c r="B10" s="12">
        <v>91089</v>
      </c>
      <c r="C10" s="32">
        <f t="shared" si="18"/>
        <v>0.89559661430029969</v>
      </c>
      <c r="D10" s="9">
        <v>15274</v>
      </c>
      <c r="E10" s="32">
        <f t="shared" si="0"/>
        <v>0.1872295566260925</v>
      </c>
      <c r="F10" s="9">
        <v>20419</v>
      </c>
      <c r="G10" s="32">
        <f t="shared" si="1"/>
        <v>0.25029725787273688</v>
      </c>
      <c r="H10" s="9">
        <v>21256</v>
      </c>
      <c r="I10" s="32">
        <f t="shared" si="2"/>
        <v>0.2605572512533863</v>
      </c>
      <c r="J10" s="9">
        <v>18948</v>
      </c>
      <c r="K10" s="32">
        <f t="shared" si="3"/>
        <v>0.23226565660280218</v>
      </c>
      <c r="L10" s="15">
        <v>181</v>
      </c>
      <c r="M10" s="32">
        <f t="shared" si="4"/>
        <v>2.2187082459946801E-3</v>
      </c>
      <c r="N10" s="9">
        <v>231</v>
      </c>
      <c r="O10" s="32">
        <f t="shared" si="5"/>
        <v>2.8316110763799509E-3</v>
      </c>
      <c r="P10" s="9">
        <v>261</v>
      </c>
      <c r="Q10" s="32">
        <f t="shared" si="6"/>
        <v>3.199352774611113E-3</v>
      </c>
      <c r="R10" s="23">
        <f t="shared" si="7"/>
        <v>717</v>
      </c>
      <c r="S10" s="19">
        <f t="shared" si="8"/>
        <v>8.7890265877247822E-3</v>
      </c>
      <c r="T10" s="23">
        <f t="shared" si="9"/>
        <v>1736</v>
      </c>
      <c r="U10" s="17">
        <f t="shared" si="10"/>
        <v>2.12799862709766E-2</v>
      </c>
      <c r="V10" s="9">
        <v>52</v>
      </c>
      <c r="W10" s="31">
        <f t="shared" si="11"/>
        <v>6.3741894360068159E-4</v>
      </c>
      <c r="X10" s="9">
        <v>86</v>
      </c>
      <c r="Y10" s="31">
        <f t="shared" si="12"/>
        <v>1.0541928682626656E-3</v>
      </c>
      <c r="Z10" s="9">
        <v>318</v>
      </c>
      <c r="AA10" s="31">
        <f t="shared" si="13"/>
        <v>3.8980620012503218E-3</v>
      </c>
      <c r="AB10" s="9">
        <v>261</v>
      </c>
      <c r="AC10" s="31">
        <f t="shared" si="14"/>
        <v>3.199352774611113E-3</v>
      </c>
      <c r="AD10" s="9">
        <v>927</v>
      </c>
      <c r="AE10" s="32">
        <f t="shared" si="15"/>
        <v>1.1363218475342919E-2</v>
      </c>
      <c r="AF10" s="9">
        <v>809</v>
      </c>
      <c r="AG10" s="56">
        <f t="shared" si="16"/>
        <v>9.9167677956336804E-3</v>
      </c>
      <c r="AH10" s="9">
        <v>81579</v>
      </c>
      <c r="AI10" s="31">
        <f t="shared" si="17"/>
        <v>0.89559661430029969</v>
      </c>
      <c r="AJ10" s="9">
        <v>91089</v>
      </c>
    </row>
    <row r="11" spans="1:36" ht="16" x14ac:dyDescent="0.2">
      <c r="A11" s="55" t="s">
        <v>43</v>
      </c>
      <c r="B11" s="12">
        <v>64640</v>
      </c>
      <c r="C11" s="32">
        <f t="shared" si="18"/>
        <v>0.90003094059405941</v>
      </c>
      <c r="D11" s="9">
        <v>15046</v>
      </c>
      <c r="E11" s="32">
        <f t="shared" si="0"/>
        <v>0.25862009694386195</v>
      </c>
      <c r="F11" s="9">
        <v>24224</v>
      </c>
      <c r="G11" s="32">
        <f t="shared" si="1"/>
        <v>0.41637732476193751</v>
      </c>
      <c r="H11" s="9">
        <v>4813</v>
      </c>
      <c r="I11" s="32">
        <f t="shared" si="2"/>
        <v>8.272886658186944E-2</v>
      </c>
      <c r="J11" s="9">
        <v>10084</v>
      </c>
      <c r="K11" s="32">
        <f t="shared" si="3"/>
        <v>0.17333012478943929</v>
      </c>
      <c r="L11" s="15">
        <v>185</v>
      </c>
      <c r="M11" s="32">
        <f t="shared" si="4"/>
        <v>3.1798961806868576E-3</v>
      </c>
      <c r="N11" s="9">
        <v>139</v>
      </c>
      <c r="O11" s="32">
        <f t="shared" si="5"/>
        <v>2.3892192925160714E-3</v>
      </c>
      <c r="P11" s="9">
        <v>151</v>
      </c>
      <c r="Q11" s="32">
        <f t="shared" si="6"/>
        <v>2.5954828285606243E-3</v>
      </c>
      <c r="R11" s="23">
        <f t="shared" si="7"/>
        <v>358</v>
      </c>
      <c r="S11" s="19">
        <f t="shared" si="8"/>
        <v>6.1535288253291619E-3</v>
      </c>
      <c r="T11" s="23">
        <f t="shared" si="9"/>
        <v>1182</v>
      </c>
      <c r="U11" s="17">
        <f t="shared" si="10"/>
        <v>2.0316958300388464E-2</v>
      </c>
      <c r="V11" s="9">
        <v>15</v>
      </c>
      <c r="W11" s="31">
        <f t="shared" si="11"/>
        <v>2.5782942005569113E-4</v>
      </c>
      <c r="X11" s="9">
        <v>54</v>
      </c>
      <c r="Y11" s="31">
        <f t="shared" si="12"/>
        <v>9.2818591220048821E-4</v>
      </c>
      <c r="Z11" s="9">
        <v>152</v>
      </c>
      <c r="AA11" s="31">
        <f t="shared" si="13"/>
        <v>2.6126714565643371E-3</v>
      </c>
      <c r="AB11" s="9">
        <v>137</v>
      </c>
      <c r="AC11" s="31">
        <f t="shared" si="14"/>
        <v>2.3548420365086457E-3</v>
      </c>
      <c r="AD11" s="9">
        <v>669</v>
      </c>
      <c r="AE11" s="32">
        <f t="shared" si="15"/>
        <v>1.1499192134483825E-2</v>
      </c>
      <c r="AF11" s="9">
        <v>513</v>
      </c>
      <c r="AG11" s="56">
        <f t="shared" si="16"/>
        <v>8.8177661659046367E-3</v>
      </c>
      <c r="AH11" s="9">
        <v>58178</v>
      </c>
      <c r="AI11" s="31">
        <f t="shared" si="17"/>
        <v>0.90003094059405941</v>
      </c>
      <c r="AJ11" s="9">
        <v>64640</v>
      </c>
    </row>
    <row r="12" spans="1:36" ht="16" x14ac:dyDescent="0.2">
      <c r="A12" s="55" t="s">
        <v>58</v>
      </c>
      <c r="B12" s="12">
        <v>105642</v>
      </c>
      <c r="C12" s="32">
        <f t="shared" si="18"/>
        <v>0.9105374756252248</v>
      </c>
      <c r="D12" s="9">
        <v>33720</v>
      </c>
      <c r="E12" s="32">
        <f t="shared" si="0"/>
        <v>0.35055254649603396</v>
      </c>
      <c r="F12" s="9">
        <v>21681</v>
      </c>
      <c r="G12" s="32">
        <f t="shared" si="1"/>
        <v>0.22539530725327733</v>
      </c>
      <c r="H12" s="9">
        <v>22001</v>
      </c>
      <c r="I12" s="32">
        <f t="shared" si="2"/>
        <v>0.22872202181077231</v>
      </c>
      <c r="J12" s="9">
        <v>11474</v>
      </c>
      <c r="K12" s="32">
        <f t="shared" si="3"/>
        <v>0.11928350885217952</v>
      </c>
      <c r="L12" s="15">
        <v>506</v>
      </c>
      <c r="M12" s="32">
        <f t="shared" si="4"/>
        <v>5.2603673940389431E-3</v>
      </c>
      <c r="N12" s="9">
        <v>1080</v>
      </c>
      <c r="O12" s="32">
        <f t="shared" si="5"/>
        <v>1.1227661631545571E-2</v>
      </c>
      <c r="P12" s="9">
        <v>561</v>
      </c>
      <c r="Q12" s="32">
        <f t="shared" si="6"/>
        <v>5.8321464586083933E-3</v>
      </c>
      <c r="R12" s="23">
        <f t="shared" si="7"/>
        <v>747</v>
      </c>
      <c r="S12" s="19">
        <f t="shared" si="8"/>
        <v>7.7657992951523534E-3</v>
      </c>
      <c r="T12" s="23">
        <f t="shared" si="9"/>
        <v>2181</v>
      </c>
      <c r="U12" s="17">
        <f t="shared" si="10"/>
        <v>2.267363890592675E-2</v>
      </c>
      <c r="V12" s="9">
        <v>29</v>
      </c>
      <c r="W12" s="31">
        <f t="shared" si="11"/>
        <v>3.0148350677298291E-4</v>
      </c>
      <c r="X12" s="9">
        <v>171</v>
      </c>
      <c r="Y12" s="31">
        <f t="shared" si="12"/>
        <v>1.777713091661382E-3</v>
      </c>
      <c r="Z12" s="9">
        <v>276</v>
      </c>
      <c r="AA12" s="31">
        <f t="shared" si="13"/>
        <v>2.8692913058394236E-3</v>
      </c>
      <c r="AB12" s="9">
        <v>271</v>
      </c>
      <c r="AC12" s="31">
        <f t="shared" si="14"/>
        <v>2.8173113908785646E-3</v>
      </c>
      <c r="AD12" s="9">
        <v>1081</v>
      </c>
      <c r="AE12" s="32">
        <f t="shared" si="15"/>
        <v>1.1238057614537743E-2</v>
      </c>
      <c r="AF12" s="9">
        <v>1100</v>
      </c>
      <c r="AG12" s="56">
        <f t="shared" si="16"/>
        <v>1.1435581291389007E-2</v>
      </c>
      <c r="AH12" s="9">
        <v>96191</v>
      </c>
      <c r="AI12" s="31">
        <f t="shared" si="17"/>
        <v>0.9105374756252248</v>
      </c>
      <c r="AJ12" s="9">
        <v>105642</v>
      </c>
    </row>
    <row r="13" spans="1:36" ht="16" x14ac:dyDescent="0.2">
      <c r="A13" s="55" t="s">
        <v>53</v>
      </c>
      <c r="B13" s="12">
        <v>98237</v>
      </c>
      <c r="C13" s="32">
        <f t="shared" si="18"/>
        <v>0.90820159410405443</v>
      </c>
      <c r="D13" s="9">
        <v>32698</v>
      </c>
      <c r="E13" s="32">
        <f t="shared" si="0"/>
        <v>0.36649144240576559</v>
      </c>
      <c r="F13" s="9">
        <v>28971</v>
      </c>
      <c r="G13" s="32">
        <f t="shared" si="1"/>
        <v>0.3247178291619498</v>
      </c>
      <c r="H13" s="9">
        <v>11378</v>
      </c>
      <c r="I13" s="32">
        <f t="shared" si="2"/>
        <v>0.12752888958629888</v>
      </c>
      <c r="J13" s="9">
        <v>6919</v>
      </c>
      <c r="K13" s="32">
        <f t="shared" si="3"/>
        <v>7.7550745917349437E-2</v>
      </c>
      <c r="L13" s="15">
        <v>1154</v>
      </c>
      <c r="M13" s="32">
        <f t="shared" si="4"/>
        <v>1.293446463197301E-2</v>
      </c>
      <c r="N13" s="9">
        <v>701</v>
      </c>
      <c r="O13" s="32">
        <f t="shared" si="5"/>
        <v>7.8570708033042294E-3</v>
      </c>
      <c r="P13" s="9">
        <v>509</v>
      </c>
      <c r="Q13" s="32">
        <f t="shared" si="6"/>
        <v>5.7050628229413014E-3</v>
      </c>
      <c r="R13" s="23">
        <f t="shared" si="7"/>
        <v>1309</v>
      </c>
      <c r="S13" s="19">
        <f t="shared" si="8"/>
        <v>1.4671762741120165E-2</v>
      </c>
      <c r="T13" s="23">
        <f t="shared" si="9"/>
        <v>2273</v>
      </c>
      <c r="U13" s="17">
        <f t="shared" si="10"/>
        <v>2.5476636142525697E-2</v>
      </c>
      <c r="V13" s="9">
        <v>32</v>
      </c>
      <c r="W13" s="31">
        <f t="shared" si="11"/>
        <v>3.5866799672715455E-4</v>
      </c>
      <c r="X13" s="9">
        <v>158</v>
      </c>
      <c r="Y13" s="31">
        <f t="shared" si="12"/>
        <v>1.7709232338403256E-3</v>
      </c>
      <c r="Z13" s="9">
        <v>677</v>
      </c>
      <c r="AA13" s="31">
        <f t="shared" si="13"/>
        <v>7.5880698057588626E-3</v>
      </c>
      <c r="AB13" s="9">
        <v>442</v>
      </c>
      <c r="AC13" s="31">
        <f t="shared" si="14"/>
        <v>4.9541017047938221E-3</v>
      </c>
      <c r="AD13" s="9">
        <v>1276</v>
      </c>
      <c r="AE13" s="32">
        <f t="shared" si="15"/>
        <v>1.4301886369495287E-2</v>
      </c>
      <c r="AF13" s="9">
        <v>997</v>
      </c>
      <c r="AG13" s="56">
        <f t="shared" si="16"/>
        <v>1.1174749773030408E-2</v>
      </c>
      <c r="AH13" s="9">
        <v>89219</v>
      </c>
      <c r="AI13" s="31">
        <f t="shared" si="17"/>
        <v>0.90820159410405443</v>
      </c>
      <c r="AJ13" s="9">
        <v>98237</v>
      </c>
    </row>
    <row r="14" spans="1:36" ht="16" x14ac:dyDescent="0.2">
      <c r="A14" s="55" t="s">
        <v>54</v>
      </c>
      <c r="B14" s="12">
        <v>47138</v>
      </c>
      <c r="C14" s="32">
        <f t="shared" si="18"/>
        <v>0.90184140184140182</v>
      </c>
      <c r="D14" s="9">
        <v>14263</v>
      </c>
      <c r="E14" s="32">
        <f t="shared" si="0"/>
        <v>0.33551316129942838</v>
      </c>
      <c r="F14" s="9">
        <v>13546</v>
      </c>
      <c r="G14" s="32">
        <f t="shared" si="1"/>
        <v>0.31864693843946273</v>
      </c>
      <c r="H14" s="9">
        <v>6816</v>
      </c>
      <c r="I14" s="32">
        <f t="shared" si="2"/>
        <v>0.16033497212486181</v>
      </c>
      <c r="J14" s="9">
        <v>4604</v>
      </c>
      <c r="K14" s="32">
        <f t="shared" si="3"/>
        <v>0.10830138081908212</v>
      </c>
      <c r="L14" s="15">
        <v>325</v>
      </c>
      <c r="M14" s="32">
        <f t="shared" si="4"/>
        <v>7.6450800969160926E-3</v>
      </c>
      <c r="N14" s="9">
        <v>224</v>
      </c>
      <c r="O14" s="32">
        <f t="shared" si="5"/>
        <v>5.2692244360283223E-3</v>
      </c>
      <c r="P14" s="9">
        <v>286</v>
      </c>
      <c r="Q14" s="32">
        <f t="shared" si="6"/>
        <v>6.7276704852861609E-3</v>
      </c>
      <c r="R14" s="23">
        <f t="shared" si="7"/>
        <v>439</v>
      </c>
      <c r="S14" s="19">
        <f t="shared" si="8"/>
        <v>1.0326738961680506E-2</v>
      </c>
      <c r="T14" s="23">
        <f t="shared" si="9"/>
        <v>1147</v>
      </c>
      <c r="U14" s="17">
        <f t="shared" si="10"/>
        <v>2.6981251911270026E-2</v>
      </c>
      <c r="V14" s="9">
        <v>0</v>
      </c>
      <c r="W14" s="31">
        <f t="shared" si="11"/>
        <v>0</v>
      </c>
      <c r="X14" s="9">
        <v>89</v>
      </c>
      <c r="Y14" s="31">
        <f t="shared" si="12"/>
        <v>2.0935757803862529E-3</v>
      </c>
      <c r="Z14" s="9">
        <v>163</v>
      </c>
      <c r="AA14" s="31">
        <f t="shared" si="13"/>
        <v>3.8343017101456094E-3</v>
      </c>
      <c r="AB14" s="9">
        <v>187</v>
      </c>
      <c r="AC14" s="31">
        <f t="shared" si="14"/>
        <v>4.398861471148644E-3</v>
      </c>
      <c r="AD14" s="9">
        <v>614</v>
      </c>
      <c r="AE14" s="32">
        <f t="shared" si="15"/>
        <v>1.4443320552327632E-2</v>
      </c>
      <c r="AF14" s="9">
        <v>533</v>
      </c>
      <c r="AG14" s="56">
        <f t="shared" si="16"/>
        <v>1.2537931358942392E-2</v>
      </c>
      <c r="AH14" s="9">
        <v>42511</v>
      </c>
      <c r="AI14" s="31">
        <f t="shared" si="17"/>
        <v>0.90184140184140182</v>
      </c>
      <c r="AJ14" s="9">
        <v>47138</v>
      </c>
    </row>
    <row r="15" spans="1:36" ht="16" x14ac:dyDescent="0.2">
      <c r="A15" s="55" t="s">
        <v>59</v>
      </c>
      <c r="B15" s="12">
        <v>75619</v>
      </c>
      <c r="C15" s="32">
        <f t="shared" si="18"/>
        <v>0.91274679644004819</v>
      </c>
      <c r="D15" s="9">
        <v>23386</v>
      </c>
      <c r="E15" s="32">
        <f t="shared" si="0"/>
        <v>0.33882441575752309</v>
      </c>
      <c r="F15" s="9">
        <v>20951</v>
      </c>
      <c r="G15" s="32">
        <f t="shared" si="1"/>
        <v>0.30354529780791356</v>
      </c>
      <c r="H15" s="9">
        <v>10454</v>
      </c>
      <c r="I15" s="32">
        <f t="shared" si="2"/>
        <v>0.15146114950522305</v>
      </c>
      <c r="J15" s="9">
        <v>7620</v>
      </c>
      <c r="K15" s="32">
        <f t="shared" si="3"/>
        <v>0.11040118224888078</v>
      </c>
      <c r="L15" s="15">
        <v>877</v>
      </c>
      <c r="M15" s="32">
        <f t="shared" si="4"/>
        <v>1.2706277799510293E-2</v>
      </c>
      <c r="N15" s="9">
        <v>476</v>
      </c>
      <c r="O15" s="32">
        <f t="shared" si="5"/>
        <v>6.896451804523261E-3</v>
      </c>
      <c r="P15" s="9">
        <v>310</v>
      </c>
      <c r="Q15" s="32">
        <f t="shared" si="6"/>
        <v>4.4913866794164094E-3</v>
      </c>
      <c r="R15" s="23">
        <f t="shared" si="7"/>
        <v>809</v>
      </c>
      <c r="S15" s="19">
        <f t="shared" si="8"/>
        <v>1.1721070398864114E-2</v>
      </c>
      <c r="T15" s="23">
        <f t="shared" si="9"/>
        <v>1975</v>
      </c>
      <c r="U15" s="17">
        <f t="shared" si="10"/>
        <v>2.8614479651120673E-2</v>
      </c>
      <c r="V15" s="9">
        <v>0</v>
      </c>
      <c r="W15" s="31">
        <f t="shared" si="11"/>
        <v>0</v>
      </c>
      <c r="X15" s="9">
        <v>141</v>
      </c>
      <c r="Y15" s="31">
        <f t="shared" si="12"/>
        <v>2.0428565219281088E-3</v>
      </c>
      <c r="Z15" s="9">
        <v>381</v>
      </c>
      <c r="AA15" s="31">
        <f t="shared" si="13"/>
        <v>5.5200591124440384E-3</v>
      </c>
      <c r="AB15" s="9">
        <v>287</v>
      </c>
      <c r="AC15" s="31">
        <f t="shared" si="14"/>
        <v>4.1581547644919661E-3</v>
      </c>
      <c r="AD15" s="9">
        <v>1099</v>
      </c>
      <c r="AE15" s="32">
        <f t="shared" si="15"/>
        <v>1.592269019573753E-2</v>
      </c>
      <c r="AF15" s="9">
        <v>876</v>
      </c>
      <c r="AG15" s="56">
        <f t="shared" si="16"/>
        <v>1.2691789455383145E-2</v>
      </c>
      <c r="AH15" s="9">
        <v>69021</v>
      </c>
      <c r="AI15" s="31">
        <f t="shared" si="17"/>
        <v>0.91274679644004819</v>
      </c>
      <c r="AJ15" s="9">
        <v>75619</v>
      </c>
    </row>
    <row r="16" spans="1:36" ht="16" x14ac:dyDescent="0.2">
      <c r="A16" s="55" t="s">
        <v>46</v>
      </c>
      <c r="B16" s="12">
        <v>107775</v>
      </c>
      <c r="C16" s="32">
        <f t="shared" si="18"/>
        <v>0.9167803293899327</v>
      </c>
      <c r="D16" s="9">
        <v>34068</v>
      </c>
      <c r="E16" s="32">
        <f t="shared" si="0"/>
        <v>0.34479687468372366</v>
      </c>
      <c r="F16" s="9">
        <v>32691</v>
      </c>
      <c r="G16" s="32">
        <f t="shared" si="1"/>
        <v>0.33086047406027974</v>
      </c>
      <c r="H16" s="9">
        <v>15750</v>
      </c>
      <c r="I16" s="32">
        <f t="shared" si="2"/>
        <v>0.15940327510475072</v>
      </c>
      <c r="J16" s="9">
        <v>7099</v>
      </c>
      <c r="K16" s="32">
        <f t="shared" si="3"/>
        <v>7.1847863490071454E-2</v>
      </c>
      <c r="L16" s="15">
        <v>958</v>
      </c>
      <c r="M16" s="32">
        <f t="shared" si="4"/>
        <v>9.6957674635143615E-3</v>
      </c>
      <c r="N16" s="9">
        <v>1104</v>
      </c>
      <c r="O16" s="32">
        <f t="shared" si="5"/>
        <v>1.1173410521628241E-2</v>
      </c>
      <c r="P16" s="9">
        <v>879</v>
      </c>
      <c r="Q16" s="32">
        <f t="shared" si="6"/>
        <v>8.896220877274659E-3</v>
      </c>
      <c r="R16" s="23">
        <f t="shared" si="7"/>
        <v>1098</v>
      </c>
      <c r="S16" s="19">
        <f t="shared" si="8"/>
        <v>1.1112685464445479E-2</v>
      </c>
      <c r="T16" s="23">
        <f t="shared" si="9"/>
        <v>3135</v>
      </c>
      <c r="U16" s="17">
        <f t="shared" si="10"/>
        <v>3.1728842377993241E-2</v>
      </c>
      <c r="V16" s="9">
        <v>47</v>
      </c>
      <c r="W16" s="31">
        <f t="shared" si="11"/>
        <v>4.7567961459830374E-4</v>
      </c>
      <c r="X16" s="9">
        <v>160</v>
      </c>
      <c r="Y16" s="31">
        <f t="shared" si="12"/>
        <v>1.6193348582069914E-3</v>
      </c>
      <c r="Z16" s="9">
        <v>482</v>
      </c>
      <c r="AA16" s="31">
        <f t="shared" si="13"/>
        <v>4.8782462603485614E-3</v>
      </c>
      <c r="AB16" s="9">
        <v>409</v>
      </c>
      <c r="AC16" s="31">
        <f t="shared" si="14"/>
        <v>4.1394247312916219E-3</v>
      </c>
      <c r="AD16" s="9">
        <v>1907</v>
      </c>
      <c r="AE16" s="32">
        <f t="shared" si="15"/>
        <v>1.9300447341254579E-2</v>
      </c>
      <c r="AF16" s="9">
        <v>1228</v>
      </c>
      <c r="AG16" s="56">
        <f t="shared" si="16"/>
        <v>1.2428395036738659E-2</v>
      </c>
      <c r="AH16" s="9">
        <v>98806</v>
      </c>
      <c r="AI16" s="31">
        <f t="shared" si="17"/>
        <v>0.9167803293899327</v>
      </c>
      <c r="AJ16" s="9">
        <v>107775</v>
      </c>
    </row>
    <row r="17" spans="1:36" ht="16" x14ac:dyDescent="0.2">
      <c r="A17" s="55" t="s">
        <v>57</v>
      </c>
      <c r="B17" s="12">
        <v>85589</v>
      </c>
      <c r="C17" s="32">
        <f t="shared" si="18"/>
        <v>0.92897451775344964</v>
      </c>
      <c r="D17" s="9">
        <v>29257</v>
      </c>
      <c r="E17" s="32">
        <f t="shared" si="0"/>
        <v>0.36796629354798138</v>
      </c>
      <c r="F17" s="9">
        <v>26360</v>
      </c>
      <c r="G17" s="32">
        <f t="shared" si="1"/>
        <v>0.33153062507860648</v>
      </c>
      <c r="H17" s="9">
        <v>8140</v>
      </c>
      <c r="I17" s="32">
        <f t="shared" si="2"/>
        <v>0.10237705948937241</v>
      </c>
      <c r="J17" s="9">
        <v>8022</v>
      </c>
      <c r="K17" s="32">
        <f t="shared" si="3"/>
        <v>0.10089296943780657</v>
      </c>
      <c r="L17" s="15">
        <v>897</v>
      </c>
      <c r="M17" s="32">
        <f t="shared" si="4"/>
        <v>1.1281599798767451E-2</v>
      </c>
      <c r="N17" s="9">
        <v>792</v>
      </c>
      <c r="O17" s="32">
        <f t="shared" si="5"/>
        <v>9.9610111935605587E-3</v>
      </c>
      <c r="P17" s="9">
        <v>748</v>
      </c>
      <c r="Q17" s="32">
        <f t="shared" si="6"/>
        <v>9.4076216828071942E-3</v>
      </c>
      <c r="R17" s="23">
        <f t="shared" si="7"/>
        <v>1135</v>
      </c>
      <c r="S17" s="19">
        <f t="shared" si="8"/>
        <v>1.4274933970569739E-2</v>
      </c>
      <c r="T17" s="23">
        <f t="shared" si="9"/>
        <v>2548</v>
      </c>
      <c r="U17" s="17">
        <f t="shared" si="10"/>
        <v>3.2046283486353917E-2</v>
      </c>
      <c r="V17" s="9">
        <v>42</v>
      </c>
      <c r="W17" s="31">
        <f t="shared" si="11"/>
        <v>5.2823544208275685E-4</v>
      </c>
      <c r="X17" s="9">
        <v>161</v>
      </c>
      <c r="Y17" s="31">
        <f t="shared" si="12"/>
        <v>2.0249025279839013E-3</v>
      </c>
      <c r="Z17" s="9">
        <v>520</v>
      </c>
      <c r="AA17" s="31">
        <f t="shared" si="13"/>
        <v>6.5400578543579422E-3</v>
      </c>
      <c r="AB17" s="9">
        <v>412</v>
      </c>
      <c r="AC17" s="31">
        <f t="shared" si="14"/>
        <v>5.1817381461451394E-3</v>
      </c>
      <c r="AD17" s="9">
        <v>1515</v>
      </c>
      <c r="AE17" s="32">
        <f t="shared" si="15"/>
        <v>1.9054207017985159E-2</v>
      </c>
      <c r="AF17" s="9">
        <v>1033</v>
      </c>
      <c r="AG17" s="56">
        <f t="shared" si="16"/>
        <v>1.2992076468368759E-2</v>
      </c>
      <c r="AH17" s="9">
        <v>79510</v>
      </c>
      <c r="AI17" s="31">
        <f t="shared" si="17"/>
        <v>0.92897451775344964</v>
      </c>
      <c r="AJ17" s="9">
        <v>85589</v>
      </c>
    </row>
    <row r="18" spans="1:36" ht="16" x14ac:dyDescent="0.2">
      <c r="A18" s="55" t="s">
        <v>49</v>
      </c>
      <c r="B18" s="12">
        <v>22838</v>
      </c>
      <c r="C18" s="32">
        <f t="shared" si="18"/>
        <v>0.92516857868464841</v>
      </c>
      <c r="D18" s="9">
        <v>5308</v>
      </c>
      <c r="E18" s="32">
        <f t="shared" si="0"/>
        <v>0.25121870415069336</v>
      </c>
      <c r="F18" s="9">
        <v>7357</v>
      </c>
      <c r="G18" s="32">
        <f t="shared" si="1"/>
        <v>0.34819442472431256</v>
      </c>
      <c r="H18" s="9">
        <v>4055</v>
      </c>
      <c r="I18" s="32">
        <f t="shared" si="2"/>
        <v>0.19191632353637181</v>
      </c>
      <c r="J18" s="9">
        <v>2874</v>
      </c>
      <c r="K18" s="32">
        <f t="shared" si="3"/>
        <v>0.1360215817123385</v>
      </c>
      <c r="L18" s="15">
        <v>134</v>
      </c>
      <c r="M18" s="32">
        <f t="shared" si="4"/>
        <v>6.3419944152586496E-3</v>
      </c>
      <c r="N18" s="9">
        <v>204</v>
      </c>
      <c r="O18" s="32">
        <f t="shared" si="5"/>
        <v>9.6549765724833168E-3</v>
      </c>
      <c r="P18" s="9">
        <v>116</v>
      </c>
      <c r="Q18" s="32">
        <f t="shared" si="6"/>
        <v>5.4900847176865917E-3</v>
      </c>
      <c r="R18" s="23">
        <f t="shared" si="7"/>
        <v>187</v>
      </c>
      <c r="S18" s="19">
        <f t="shared" si="8"/>
        <v>8.8503951914430407E-3</v>
      </c>
      <c r="T18" s="23">
        <f t="shared" si="9"/>
        <v>512</v>
      </c>
      <c r="U18" s="17">
        <f t="shared" si="10"/>
        <v>2.4232098064271852E-2</v>
      </c>
      <c r="V18" s="9">
        <v>7</v>
      </c>
      <c r="W18" s="31">
        <f t="shared" si="11"/>
        <v>3.3129821572246674E-4</v>
      </c>
      <c r="X18" s="9">
        <v>39</v>
      </c>
      <c r="Y18" s="31">
        <f t="shared" si="12"/>
        <v>1.8458043447394576E-3</v>
      </c>
      <c r="Z18" s="9">
        <v>70</v>
      </c>
      <c r="AA18" s="31">
        <f t="shared" si="13"/>
        <v>3.3129821572246677E-3</v>
      </c>
      <c r="AB18" s="9">
        <v>71</v>
      </c>
      <c r="AC18" s="31">
        <f t="shared" si="14"/>
        <v>3.3603104737564486E-3</v>
      </c>
      <c r="AD18" s="9">
        <v>294</v>
      </c>
      <c r="AE18" s="32">
        <f t="shared" si="15"/>
        <v>1.3914525060343604E-2</v>
      </c>
      <c r="AF18" s="9">
        <v>218</v>
      </c>
      <c r="AG18" s="56">
        <f t="shared" si="16"/>
        <v>1.031757300392825E-2</v>
      </c>
      <c r="AH18" s="9">
        <v>21129</v>
      </c>
      <c r="AI18" s="31">
        <f t="shared" si="17"/>
        <v>0.92516857868464841</v>
      </c>
      <c r="AJ18" s="9">
        <v>22838</v>
      </c>
    </row>
    <row r="19" spans="1:36" ht="16" x14ac:dyDescent="0.2">
      <c r="A19" s="55" t="s">
        <v>48</v>
      </c>
      <c r="B19" s="12">
        <v>59574</v>
      </c>
      <c r="C19" s="32">
        <f t="shared" si="18"/>
        <v>0.92830765098868639</v>
      </c>
      <c r="D19" s="9">
        <v>17267</v>
      </c>
      <c r="E19" s="32">
        <f t="shared" si="0"/>
        <v>0.31222537656185018</v>
      </c>
      <c r="F19" s="9">
        <v>18809</v>
      </c>
      <c r="G19" s="32">
        <f t="shared" si="1"/>
        <v>0.34010813156609948</v>
      </c>
      <c r="H19" s="9">
        <v>7919</v>
      </c>
      <c r="I19" s="32">
        <f t="shared" si="2"/>
        <v>0.14319295517422201</v>
      </c>
      <c r="J19" s="9">
        <v>5611</v>
      </c>
      <c r="K19" s="32">
        <f t="shared" si="3"/>
        <v>0.10145923367629242</v>
      </c>
      <c r="L19" s="15">
        <v>359</v>
      </c>
      <c r="M19" s="32">
        <f t="shared" si="4"/>
        <v>6.491510406307072E-3</v>
      </c>
      <c r="N19" s="9">
        <v>454</v>
      </c>
      <c r="O19" s="32">
        <f t="shared" si="5"/>
        <v>8.2093195667504483E-3</v>
      </c>
      <c r="P19" s="9">
        <v>405</v>
      </c>
      <c r="Q19" s="32">
        <f t="shared" si="6"/>
        <v>7.3232916839954436E-3</v>
      </c>
      <c r="R19" s="23">
        <f t="shared" si="7"/>
        <v>930</v>
      </c>
      <c r="S19" s="19">
        <f t="shared" si="8"/>
        <v>1.6816447570656205E-2</v>
      </c>
      <c r="T19" s="23">
        <f t="shared" si="9"/>
        <v>1619</v>
      </c>
      <c r="U19" s="17">
        <f t="shared" si="10"/>
        <v>2.9275084534292894E-2</v>
      </c>
      <c r="V19" s="9">
        <v>29</v>
      </c>
      <c r="W19" s="31">
        <f t="shared" si="11"/>
        <v>5.243838489774515E-4</v>
      </c>
      <c r="X19" s="9">
        <v>89</v>
      </c>
      <c r="Y19" s="31">
        <f t="shared" si="12"/>
        <v>1.6093159503101097E-3</v>
      </c>
      <c r="Z19" s="9">
        <v>266</v>
      </c>
      <c r="AA19" s="31">
        <f t="shared" si="13"/>
        <v>4.8098656492414514E-3</v>
      </c>
      <c r="AB19" s="9">
        <v>546</v>
      </c>
      <c r="AC19" s="31">
        <f t="shared" si="14"/>
        <v>9.8728821221271898E-3</v>
      </c>
      <c r="AD19" s="9">
        <v>990</v>
      </c>
      <c r="AE19" s="32">
        <f t="shared" si="15"/>
        <v>1.7901379671988862E-2</v>
      </c>
      <c r="AF19" s="9">
        <v>629</v>
      </c>
      <c r="AG19" s="56">
        <f t="shared" si="16"/>
        <v>1.1373704862304034E-2</v>
      </c>
      <c r="AH19" s="9">
        <v>55303</v>
      </c>
      <c r="AI19" s="31">
        <f t="shared" si="17"/>
        <v>0.92830765098868639</v>
      </c>
      <c r="AJ19" s="9">
        <v>59574</v>
      </c>
    </row>
    <row r="20" spans="1:36" ht="16" x14ac:dyDescent="0.2">
      <c r="A20" s="55" t="s">
        <v>47</v>
      </c>
      <c r="B20" s="12">
        <v>51787</v>
      </c>
      <c r="C20" s="32">
        <f t="shared" si="18"/>
        <v>0.92793558228899142</v>
      </c>
      <c r="D20" s="9">
        <v>13087</v>
      </c>
      <c r="E20" s="32">
        <f t="shared" si="0"/>
        <v>0.27233378420559773</v>
      </c>
      <c r="F20" s="9">
        <v>16577</v>
      </c>
      <c r="G20" s="32">
        <f t="shared" si="1"/>
        <v>0.3449589012589741</v>
      </c>
      <c r="H20" s="9">
        <v>5852</v>
      </c>
      <c r="I20" s="32">
        <f t="shared" si="2"/>
        <v>0.12177713037144938</v>
      </c>
      <c r="J20" s="9">
        <v>8135</v>
      </c>
      <c r="K20" s="32">
        <f t="shared" si="3"/>
        <v>0.1692851940484861</v>
      </c>
      <c r="L20" s="15">
        <v>275</v>
      </c>
      <c r="M20" s="32">
        <f t="shared" si="4"/>
        <v>5.7226095099365314E-3</v>
      </c>
      <c r="N20" s="9">
        <v>258</v>
      </c>
      <c r="O20" s="32">
        <f t="shared" si="5"/>
        <v>5.3688481947768187E-3</v>
      </c>
      <c r="P20" s="9">
        <v>325</v>
      </c>
      <c r="Q20" s="32">
        <f t="shared" si="6"/>
        <v>6.7630839662886277E-3</v>
      </c>
      <c r="R20" s="23">
        <f t="shared" si="7"/>
        <v>703</v>
      </c>
      <c r="S20" s="19">
        <f t="shared" si="8"/>
        <v>1.4629070856310478E-2</v>
      </c>
      <c r="T20" s="23">
        <f t="shared" si="9"/>
        <v>1058</v>
      </c>
      <c r="U20" s="17">
        <f t="shared" si="10"/>
        <v>2.2016439496410363E-2</v>
      </c>
      <c r="V20" s="9">
        <v>21</v>
      </c>
      <c r="W20" s="31">
        <f t="shared" si="11"/>
        <v>4.3699927166788056E-4</v>
      </c>
      <c r="X20" s="9">
        <v>243</v>
      </c>
      <c r="Y20" s="31">
        <f t="shared" si="12"/>
        <v>5.0567058578711889E-3</v>
      </c>
      <c r="Z20" s="9">
        <v>307</v>
      </c>
      <c r="AA20" s="31">
        <f t="shared" si="13"/>
        <v>6.388513162001873E-3</v>
      </c>
      <c r="AB20" s="9">
        <v>132</v>
      </c>
      <c r="AC20" s="31">
        <f t="shared" si="14"/>
        <v>2.7468525647695351E-3</v>
      </c>
      <c r="AD20" s="9">
        <v>605</v>
      </c>
      <c r="AE20" s="32">
        <f t="shared" si="15"/>
        <v>1.2589740921860368E-2</v>
      </c>
      <c r="AF20" s="9">
        <v>453</v>
      </c>
      <c r="AG20" s="56">
        <f t="shared" si="16"/>
        <v>9.4266985745499951E-3</v>
      </c>
      <c r="AH20" s="9">
        <v>48055</v>
      </c>
      <c r="AI20" s="31">
        <f t="shared" si="17"/>
        <v>0.92793558228899142</v>
      </c>
      <c r="AJ20" s="9">
        <v>51787</v>
      </c>
    </row>
    <row r="21" spans="1:36" ht="16" x14ac:dyDescent="0.2">
      <c r="A21" s="55" t="s">
        <v>50</v>
      </c>
      <c r="B21" s="12">
        <v>52537</v>
      </c>
      <c r="C21" s="32">
        <f t="shared" si="18"/>
        <v>0.92728933894207888</v>
      </c>
      <c r="D21" s="9">
        <v>11856</v>
      </c>
      <c r="E21" s="32">
        <f t="shared" si="0"/>
        <v>0.24336473920807933</v>
      </c>
      <c r="F21" s="9">
        <v>17608</v>
      </c>
      <c r="G21" s="32">
        <f t="shared" si="1"/>
        <v>0.36143440688055506</v>
      </c>
      <c r="H21" s="9">
        <v>8198</v>
      </c>
      <c r="I21" s="32">
        <f t="shared" si="2"/>
        <v>0.16827801383500626</v>
      </c>
      <c r="J21" s="9">
        <v>7024</v>
      </c>
      <c r="K21" s="32">
        <f t="shared" si="3"/>
        <v>0.14417964981423323</v>
      </c>
      <c r="L21" s="15">
        <v>491</v>
      </c>
      <c r="M21" s="32">
        <f t="shared" si="4"/>
        <v>1.0078617320442556E-2</v>
      </c>
      <c r="N21" s="9">
        <v>325</v>
      </c>
      <c r="O21" s="32">
        <f t="shared" si="5"/>
        <v>6.6711825440811216E-3</v>
      </c>
      <c r="P21" s="9">
        <v>377</v>
      </c>
      <c r="Q21" s="32">
        <f t="shared" si="6"/>
        <v>7.7385717511341007E-3</v>
      </c>
      <c r="R21" s="23">
        <f t="shared" si="7"/>
        <v>478</v>
      </c>
      <c r="S21" s="19">
        <f t="shared" si="8"/>
        <v>9.8117700186793107E-3</v>
      </c>
      <c r="T21" s="23">
        <f t="shared" si="9"/>
        <v>1263</v>
      </c>
      <c r="U21" s="17">
        <f t="shared" si="10"/>
        <v>2.592524170207525E-2</v>
      </c>
      <c r="V21" s="9">
        <v>21</v>
      </c>
      <c r="W21" s="31">
        <f t="shared" si="11"/>
        <v>4.3106102592524172E-4</v>
      </c>
      <c r="X21" s="9">
        <v>83</v>
      </c>
      <c r="Y21" s="31">
        <f t="shared" si="12"/>
        <v>1.7037173881807172E-3</v>
      </c>
      <c r="Z21" s="9">
        <v>158</v>
      </c>
      <c r="AA21" s="31">
        <f t="shared" si="13"/>
        <v>3.2432210521994376E-3</v>
      </c>
      <c r="AB21" s="9">
        <v>216</v>
      </c>
      <c r="AC21" s="31">
        <f t="shared" si="14"/>
        <v>4.4337705523739149E-3</v>
      </c>
      <c r="AD21" s="9">
        <v>688</v>
      </c>
      <c r="AE21" s="32">
        <f t="shared" si="15"/>
        <v>1.4122380277931728E-2</v>
      </c>
      <c r="AF21" s="9">
        <v>575</v>
      </c>
      <c r="AG21" s="56">
        <f t="shared" si="16"/>
        <v>1.1802861424143522E-2</v>
      </c>
      <c r="AH21" s="9">
        <v>48717</v>
      </c>
      <c r="AI21" s="31">
        <f t="shared" si="17"/>
        <v>0.92728933894207888</v>
      </c>
      <c r="AJ21" s="9">
        <v>52537</v>
      </c>
    </row>
    <row r="22" spans="1:36" ht="16" x14ac:dyDescent="0.2">
      <c r="A22" s="55" t="s">
        <v>60</v>
      </c>
      <c r="B22" s="12">
        <v>81075</v>
      </c>
      <c r="C22" s="32">
        <f t="shared" si="18"/>
        <v>0.92460067838421212</v>
      </c>
      <c r="D22" s="9">
        <v>20239</v>
      </c>
      <c r="E22" s="32">
        <f t="shared" si="0"/>
        <v>0.26999012833168806</v>
      </c>
      <c r="F22" s="9">
        <v>25221</v>
      </c>
      <c r="G22" s="32">
        <f t="shared" si="1"/>
        <v>0.33645046823724017</v>
      </c>
      <c r="H22" s="9">
        <v>10198</v>
      </c>
      <c r="I22" s="32">
        <f t="shared" si="2"/>
        <v>0.13604226141244896</v>
      </c>
      <c r="J22" s="9">
        <v>12252</v>
      </c>
      <c r="K22" s="32">
        <f t="shared" si="3"/>
        <v>0.16344281102425229</v>
      </c>
      <c r="L22" s="15">
        <v>516</v>
      </c>
      <c r="M22" s="32">
        <f t="shared" si="4"/>
        <v>6.8834876337344258E-3</v>
      </c>
      <c r="N22" s="9">
        <v>969</v>
      </c>
      <c r="O22" s="32">
        <f t="shared" si="5"/>
        <v>1.2926549451722205E-2</v>
      </c>
      <c r="P22" s="9">
        <v>487</v>
      </c>
      <c r="Q22" s="32">
        <f t="shared" si="6"/>
        <v>6.4966249566447004E-3</v>
      </c>
      <c r="R22" s="23">
        <f t="shared" si="7"/>
        <v>772</v>
      </c>
      <c r="S22" s="19">
        <f t="shared" si="8"/>
        <v>1.0298551265974761E-2</v>
      </c>
      <c r="T22" s="23">
        <f t="shared" si="9"/>
        <v>1806</v>
      </c>
      <c r="U22" s="17">
        <f t="shared" si="10"/>
        <v>2.409220671807049E-2</v>
      </c>
      <c r="V22" s="9">
        <v>15</v>
      </c>
      <c r="W22" s="31">
        <f t="shared" si="11"/>
        <v>2.0010138470158214E-4</v>
      </c>
      <c r="X22" s="9">
        <v>80</v>
      </c>
      <c r="Y22" s="31">
        <f t="shared" si="12"/>
        <v>1.0672073850751048E-3</v>
      </c>
      <c r="Z22" s="9">
        <v>313</v>
      </c>
      <c r="AA22" s="31">
        <f t="shared" si="13"/>
        <v>4.1754488941063471E-3</v>
      </c>
      <c r="AB22" s="9">
        <v>364</v>
      </c>
      <c r="AC22" s="31">
        <f t="shared" si="14"/>
        <v>4.855793602091726E-3</v>
      </c>
      <c r="AD22" s="9">
        <v>877</v>
      </c>
      <c r="AE22" s="32">
        <f t="shared" si="15"/>
        <v>1.1699260958885835E-2</v>
      </c>
      <c r="AF22" s="9">
        <v>929</v>
      </c>
      <c r="AG22" s="56">
        <f t="shared" si="16"/>
        <v>1.2392945759184653E-2</v>
      </c>
      <c r="AH22" s="9">
        <v>74962</v>
      </c>
      <c r="AI22" s="31">
        <f t="shared" si="17"/>
        <v>0.92460067838421212</v>
      </c>
      <c r="AJ22" s="9">
        <v>81075</v>
      </c>
    </row>
    <row r="23" spans="1:36" s="34" customFormat="1" ht="23" customHeight="1" thickBot="1" x14ac:dyDescent="0.25">
      <c r="A23" s="57" t="s">
        <v>62</v>
      </c>
      <c r="B23" s="58">
        <v>2733125</v>
      </c>
      <c r="C23" s="156">
        <f t="shared" si="18"/>
        <v>0.90245085753487309</v>
      </c>
      <c r="D23" s="51">
        <v>949376</v>
      </c>
      <c r="E23" s="59">
        <f t="shared" ref="E23" si="19">D23/$AH23</f>
        <v>0.38490645288020203</v>
      </c>
      <c r="F23" s="51">
        <v>696452</v>
      </c>
      <c r="G23" s="59">
        <f t="shared" ref="G23" si="20">F23/$AH23</f>
        <v>0.28236322481432274</v>
      </c>
      <c r="H23" s="51">
        <v>300177</v>
      </c>
      <c r="I23" s="59">
        <f t="shared" ref="I23" si="21">H23/$AH23</f>
        <v>0.12170105870194781</v>
      </c>
      <c r="J23" s="51">
        <v>268736</v>
      </c>
      <c r="K23" s="59">
        <f t="shared" ref="K23" si="22">J23/$AH23</f>
        <v>0.10895390290171014</v>
      </c>
      <c r="L23" s="148">
        <v>33461</v>
      </c>
      <c r="M23" s="59">
        <f t="shared" ref="M23" si="23">L23/$AH23</f>
        <v>1.3566126402841909E-2</v>
      </c>
      <c r="N23" s="51">
        <v>26313</v>
      </c>
      <c r="O23" s="59">
        <f t="shared" ref="O23" si="24">N23/$AH23</f>
        <v>1.0668105676398768E-2</v>
      </c>
      <c r="P23" s="51">
        <v>23580</v>
      </c>
      <c r="Q23" s="59">
        <f t="shared" ref="Q23" si="25">P23/$AH23</f>
        <v>9.5600627769347069E-3</v>
      </c>
      <c r="R23" s="60">
        <f t="shared" ref="R23" si="26">SUM(V23,X23,Z23,AB23)</f>
        <v>46870</v>
      </c>
      <c r="S23" s="52">
        <f t="shared" ref="S23" si="27">R23/AH23</f>
        <v>1.9002550566366825E-2</v>
      </c>
      <c r="T23" s="60">
        <f t="shared" ref="T23" si="28">SUM(AD23,AF23)</f>
        <v>73288</v>
      </c>
      <c r="U23" s="61">
        <f t="shared" ref="U23" si="29">T23/AH23</f>
        <v>2.9713226496861356E-2</v>
      </c>
      <c r="V23" s="51">
        <v>1387</v>
      </c>
      <c r="W23" s="62">
        <f t="shared" ref="W23" si="30">V23/$AH23</f>
        <v>5.6233278505548928E-4</v>
      </c>
      <c r="X23" s="51">
        <v>6363</v>
      </c>
      <c r="Y23" s="62">
        <f t="shared" ref="Y23" si="31">X23/$AH23</f>
        <v>2.5797573982033733E-3</v>
      </c>
      <c r="Z23" s="51">
        <v>19728</v>
      </c>
      <c r="AA23" s="62">
        <f t="shared" ref="AA23" si="32">Z23/$AH23</f>
        <v>7.9983425981072047E-3</v>
      </c>
      <c r="AB23" s="51">
        <v>19392</v>
      </c>
      <c r="AC23" s="62">
        <f t="shared" ref="AC23" si="33">AB23/$AH23</f>
        <v>7.8621177850007554E-3</v>
      </c>
      <c r="AD23" s="51">
        <v>44597</v>
      </c>
      <c r="AE23" s="59">
        <f t="shared" ref="AE23" si="34">AD23/$AH23</f>
        <v>1.8081005922941353E-2</v>
      </c>
      <c r="AF23" s="51">
        <v>28691</v>
      </c>
      <c r="AG23" s="63">
        <f t="shared" ref="AG23" si="35">AF23/$AH23</f>
        <v>1.1632220573920002E-2</v>
      </c>
      <c r="AH23" s="34">
        <v>2466511</v>
      </c>
      <c r="AI23" s="35">
        <f t="shared" ref="AI23" si="36">AH23/AJ23</f>
        <v>0.90245085753487309</v>
      </c>
      <c r="AJ23" s="34">
        <v>2733125</v>
      </c>
    </row>
    <row r="24" spans="1:36" ht="23" customHeight="1" x14ac:dyDescent="0.2">
      <c r="AD24" s="9" t="s">
        <v>277</v>
      </c>
    </row>
    <row r="25" spans="1:36" ht="23" customHeight="1" x14ac:dyDescent="0.2"/>
    <row r="26" spans="1:36" x14ac:dyDescent="0.2">
      <c r="F26" s="157" t="s">
        <v>263</v>
      </c>
      <c r="G26" s="157"/>
      <c r="H26" s="157"/>
      <c r="I26" s="157"/>
      <c r="J26" s="157"/>
      <c r="K26" s="157"/>
      <c r="AD26" s="157" t="s">
        <v>263</v>
      </c>
      <c r="AE26" s="157"/>
      <c r="AF26" s="157"/>
      <c r="AG26" s="157"/>
      <c r="AH26" s="157"/>
      <c r="AI26" s="157"/>
    </row>
    <row r="27" spans="1:36" x14ac:dyDescent="0.2">
      <c r="AE27" s="9"/>
      <c r="AG27" s="9"/>
      <c r="AI27" s="9"/>
    </row>
  </sheetData>
  <mergeCells count="19">
    <mergeCell ref="F26:K26"/>
    <mergeCell ref="AD26:AI26"/>
    <mergeCell ref="N1:AJ1"/>
    <mergeCell ref="AF2:AG2"/>
    <mergeCell ref="F2:G2"/>
    <mergeCell ref="AB2:AC2"/>
    <mergeCell ref="AD2:AE2"/>
    <mergeCell ref="A2:A3"/>
    <mergeCell ref="Z2:AA2"/>
    <mergeCell ref="J2:K2"/>
    <mergeCell ref="L2:M2"/>
    <mergeCell ref="N2:O2"/>
    <mergeCell ref="V2:W2"/>
    <mergeCell ref="X2:Y2"/>
    <mergeCell ref="D2:E2"/>
    <mergeCell ref="H2:I2"/>
    <mergeCell ref="P2:Q2"/>
    <mergeCell ref="R2:S2"/>
    <mergeCell ref="T2:U2"/>
  </mergeCells>
  <pageMargins left="0.3968253968253968" right="1.8518518518518517E-2" top="0.75" bottom="0.75" header="0.3" footer="0.3"/>
  <pageSetup paperSize="9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7A7C-5C12-DA4C-8557-0471A523D965}">
  <dimension ref="A1:G21"/>
  <sheetViews>
    <sheetView showGridLines="0" view="pageLayout" zoomScaleNormal="100" workbookViewId="0">
      <selection activeCell="B22" sqref="B22"/>
    </sheetView>
  </sheetViews>
  <sheetFormatPr baseColWidth="10" defaultColWidth="8.83203125" defaultRowHeight="15" x14ac:dyDescent="0.2"/>
  <cols>
    <col min="1" max="1" width="20.83203125" style="9" customWidth="1"/>
    <col min="2" max="2" width="28.5" style="9" customWidth="1"/>
    <col min="3" max="3" width="11.1640625" style="9" customWidth="1"/>
    <col min="4" max="4" width="16.83203125" style="9" customWidth="1"/>
    <col min="5" max="5" width="11.5" style="9" customWidth="1"/>
    <col min="6" max="16384" width="8.83203125" style="9"/>
  </cols>
  <sheetData>
    <row r="1" spans="1:5" ht="40" customHeight="1" thickBot="1" x14ac:dyDescent="0.25">
      <c r="A1" s="159" t="s">
        <v>266</v>
      </c>
      <c r="B1" s="160"/>
      <c r="C1" s="160"/>
      <c r="D1" s="160"/>
      <c r="E1" s="160"/>
    </row>
    <row r="2" spans="1:5" ht="23" customHeight="1" x14ac:dyDescent="0.2">
      <c r="A2" s="99" t="s">
        <v>63</v>
      </c>
      <c r="B2" s="74" t="s">
        <v>278</v>
      </c>
      <c r="C2" s="70" t="s">
        <v>26</v>
      </c>
      <c r="D2" s="65" t="s">
        <v>251</v>
      </c>
      <c r="E2" s="100" t="s">
        <v>252</v>
      </c>
    </row>
    <row r="3" spans="1:5" ht="15" customHeight="1" x14ac:dyDescent="0.2">
      <c r="A3" s="131" t="s">
        <v>7</v>
      </c>
      <c r="B3" s="11" t="s">
        <v>81</v>
      </c>
      <c r="C3" s="75">
        <v>309307</v>
      </c>
      <c r="D3" s="25">
        <v>0.32580031515437508</v>
      </c>
      <c r="E3" s="128">
        <v>0.38490000000000002</v>
      </c>
    </row>
    <row r="4" spans="1:5" ht="15" customHeight="1" x14ac:dyDescent="0.2">
      <c r="A4" s="132"/>
      <c r="B4" s="9" t="s">
        <v>82</v>
      </c>
      <c r="C4" s="27">
        <v>234909</v>
      </c>
      <c r="D4" s="17">
        <v>0.24743515740865579</v>
      </c>
      <c r="E4" s="129"/>
    </row>
    <row r="5" spans="1:5" ht="15" customHeight="1" x14ac:dyDescent="0.2">
      <c r="A5" s="132"/>
      <c r="B5" s="9" t="s">
        <v>83</v>
      </c>
      <c r="C5" s="27">
        <v>172471</v>
      </c>
      <c r="D5" s="17">
        <v>0.18166774807873803</v>
      </c>
      <c r="E5" s="129"/>
    </row>
    <row r="6" spans="1:5" ht="15" customHeight="1" x14ac:dyDescent="0.2">
      <c r="A6" s="132"/>
      <c r="B6" s="9" t="s">
        <v>84</v>
      </c>
      <c r="C6" s="27">
        <v>123520</v>
      </c>
      <c r="D6" s="17">
        <v>0.1301065120668734</v>
      </c>
      <c r="E6" s="129"/>
    </row>
    <row r="7" spans="1:5" ht="15" customHeight="1" x14ac:dyDescent="0.2">
      <c r="A7" s="132"/>
      <c r="B7" s="9" t="s">
        <v>85</v>
      </c>
      <c r="C7" s="27">
        <v>96391</v>
      </c>
      <c r="D7" s="17">
        <v>0.10153090029661588</v>
      </c>
      <c r="E7" s="129"/>
    </row>
    <row r="8" spans="1:5" ht="15" customHeight="1" x14ac:dyDescent="0.2">
      <c r="A8" s="133"/>
      <c r="B8" s="36" t="s">
        <v>86</v>
      </c>
      <c r="C8" s="76">
        <v>41836</v>
      </c>
      <c r="D8" s="37">
        <v>4.4066839692598087E-2</v>
      </c>
      <c r="E8" s="130"/>
    </row>
    <row r="9" spans="1:5" ht="15" customHeight="1" x14ac:dyDescent="0.2">
      <c r="A9" s="131" t="s">
        <v>33</v>
      </c>
      <c r="B9" s="11" t="s">
        <v>87</v>
      </c>
      <c r="C9" s="75">
        <v>471975</v>
      </c>
      <c r="D9" s="25">
        <v>0.67768489429278689</v>
      </c>
      <c r="E9" s="128">
        <v>0.2823</v>
      </c>
    </row>
    <row r="10" spans="1:5" ht="15" customHeight="1" x14ac:dyDescent="0.2">
      <c r="A10" s="132"/>
      <c r="B10" s="9" t="s">
        <v>88</v>
      </c>
      <c r="C10" s="27">
        <v>143532</v>
      </c>
      <c r="D10" s="17">
        <v>0.20609029768024215</v>
      </c>
      <c r="E10" s="129"/>
    </row>
    <row r="11" spans="1:5" ht="15" customHeight="1" x14ac:dyDescent="0.2">
      <c r="A11" s="133"/>
      <c r="B11" s="36" t="s">
        <v>89</v>
      </c>
      <c r="C11" s="76">
        <v>108750</v>
      </c>
      <c r="D11" s="37">
        <v>0.15614859315502003</v>
      </c>
      <c r="E11" s="130"/>
    </row>
    <row r="12" spans="1:5" ht="15" customHeight="1" x14ac:dyDescent="0.2">
      <c r="A12" s="131" t="s">
        <v>253</v>
      </c>
      <c r="B12" s="11" t="s">
        <v>90</v>
      </c>
      <c r="C12" s="75">
        <v>141159</v>
      </c>
      <c r="D12" s="25">
        <v>0.47025255099491298</v>
      </c>
      <c r="E12" s="128">
        <v>0.1217</v>
      </c>
    </row>
    <row r="13" spans="1:5" ht="15" customHeight="1" x14ac:dyDescent="0.2">
      <c r="A13" s="132"/>
      <c r="B13" s="9" t="s">
        <v>91</v>
      </c>
      <c r="C13" s="27">
        <v>119859</v>
      </c>
      <c r="D13" s="17">
        <v>0.39929441629438633</v>
      </c>
      <c r="E13" s="129"/>
    </row>
    <row r="14" spans="1:5" ht="15" customHeight="1" x14ac:dyDescent="0.2">
      <c r="A14" s="133"/>
      <c r="B14" s="36" t="s">
        <v>92</v>
      </c>
      <c r="C14" s="76">
        <v>44598</v>
      </c>
      <c r="D14" s="37">
        <v>0.14857234231803237</v>
      </c>
      <c r="E14" s="130"/>
    </row>
    <row r="15" spans="1:5" x14ac:dyDescent="0.2">
      <c r="A15" s="66" t="s">
        <v>6</v>
      </c>
      <c r="B15" s="69" t="s">
        <v>130</v>
      </c>
      <c r="C15" s="8">
        <v>268736</v>
      </c>
      <c r="D15" s="116">
        <v>1</v>
      </c>
      <c r="E15" s="71" t="s">
        <v>256</v>
      </c>
    </row>
    <row r="16" spans="1:5" x14ac:dyDescent="0.2">
      <c r="A16" s="67" t="s">
        <v>276</v>
      </c>
      <c r="B16" s="153" t="s">
        <v>93</v>
      </c>
      <c r="C16" s="8">
        <v>33461</v>
      </c>
      <c r="D16" s="116">
        <v>1</v>
      </c>
      <c r="E16" s="71" t="s">
        <v>257</v>
      </c>
    </row>
    <row r="17" spans="1:7" x14ac:dyDescent="0.2">
      <c r="A17" s="67" t="s">
        <v>255</v>
      </c>
      <c r="B17" s="153" t="s">
        <v>255</v>
      </c>
      <c r="C17" s="8">
        <v>26313</v>
      </c>
      <c r="D17" s="116">
        <v>1</v>
      </c>
      <c r="E17" s="71" t="s">
        <v>258</v>
      </c>
    </row>
    <row r="18" spans="1:7" ht="16" thickBot="1" x14ac:dyDescent="0.25">
      <c r="A18" s="68" t="s">
        <v>254</v>
      </c>
      <c r="B18" s="154" t="s">
        <v>254</v>
      </c>
      <c r="C18" s="72">
        <v>23580</v>
      </c>
      <c r="D18" s="155">
        <v>1</v>
      </c>
      <c r="E18" s="73" t="s">
        <v>259</v>
      </c>
    </row>
    <row r="19" spans="1:7" ht="23" customHeight="1" x14ac:dyDescent="0.2">
      <c r="A19" s="41"/>
      <c r="B19" s="199"/>
      <c r="C19" s="198" t="s">
        <v>277</v>
      </c>
      <c r="D19" s="198"/>
      <c r="E19" s="198"/>
    </row>
    <row r="21" spans="1:7" x14ac:dyDescent="0.2">
      <c r="B21" s="157" t="s">
        <v>263</v>
      </c>
      <c r="C21" s="157"/>
      <c r="D21" s="157"/>
      <c r="E21" s="157"/>
      <c r="F21" s="161"/>
      <c r="G21" s="161"/>
    </row>
  </sheetData>
  <mergeCells count="9">
    <mergeCell ref="B21:E21"/>
    <mergeCell ref="C19:E19"/>
    <mergeCell ref="A1:E1"/>
    <mergeCell ref="E12:E14"/>
    <mergeCell ref="E9:E11"/>
    <mergeCell ref="E3:E8"/>
    <mergeCell ref="A3:A8"/>
    <mergeCell ref="A9:A11"/>
    <mergeCell ref="A12:A14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3B0A-BDDC-E04B-A473-9EAA03C45938}">
  <dimension ref="A1:E15"/>
  <sheetViews>
    <sheetView showGridLines="0" view="pageLayout" zoomScaleNormal="83" workbookViewId="0">
      <selection activeCell="A15" sqref="A15:D15"/>
    </sheetView>
  </sheetViews>
  <sheetFormatPr baseColWidth="10" defaultColWidth="10.83203125" defaultRowHeight="15" x14ac:dyDescent="0.2"/>
  <cols>
    <col min="1" max="1" width="21.6640625" style="9" customWidth="1"/>
    <col min="2" max="2" width="29.1640625" style="9" customWidth="1"/>
    <col min="3" max="3" width="11.1640625" style="9" bestFit="1" customWidth="1"/>
    <col min="4" max="4" width="13.83203125" style="9" customWidth="1"/>
    <col min="5" max="16384" width="10.83203125" style="9"/>
  </cols>
  <sheetData>
    <row r="1" spans="1:5" ht="40" customHeight="1" thickBot="1" x14ac:dyDescent="0.25">
      <c r="A1" s="29" t="s">
        <v>267</v>
      </c>
      <c r="B1" s="29"/>
    </row>
    <row r="2" spans="1:5" ht="34" customHeight="1" x14ac:dyDescent="0.2">
      <c r="A2" s="80" t="s">
        <v>63</v>
      </c>
      <c r="B2" s="82" t="s">
        <v>278</v>
      </c>
      <c r="C2" s="136" t="s">
        <v>242</v>
      </c>
      <c r="D2" s="137"/>
    </row>
    <row r="3" spans="1:5" ht="24" customHeight="1" x14ac:dyDescent="0.2">
      <c r="A3" s="134" t="s">
        <v>7</v>
      </c>
      <c r="B3" s="171" t="s">
        <v>81</v>
      </c>
      <c r="C3" s="33">
        <v>5</v>
      </c>
      <c r="D3" s="135">
        <v>13</v>
      </c>
      <c r="E3" s="34"/>
    </row>
    <row r="4" spans="1:5" ht="24" customHeight="1" x14ac:dyDescent="0.2">
      <c r="A4" s="134"/>
      <c r="B4" s="172" t="s">
        <v>82</v>
      </c>
      <c r="C4" s="77">
        <v>4</v>
      </c>
      <c r="D4" s="135"/>
      <c r="E4" s="34"/>
    </row>
    <row r="5" spans="1:5" ht="24" customHeight="1" x14ac:dyDescent="0.2">
      <c r="A5" s="134"/>
      <c r="B5" s="172" t="s">
        <v>84</v>
      </c>
      <c r="C5" s="77">
        <v>1</v>
      </c>
      <c r="D5" s="135"/>
      <c r="E5" s="34"/>
    </row>
    <row r="6" spans="1:5" ht="24" customHeight="1" x14ac:dyDescent="0.2">
      <c r="A6" s="134"/>
      <c r="B6" s="172" t="s">
        <v>126</v>
      </c>
      <c r="C6" s="77">
        <v>2</v>
      </c>
      <c r="D6" s="135"/>
      <c r="E6" s="34"/>
    </row>
    <row r="7" spans="1:5" ht="24" customHeight="1" x14ac:dyDescent="0.2">
      <c r="A7" s="134"/>
      <c r="B7" s="173" t="s">
        <v>86</v>
      </c>
      <c r="C7" s="77">
        <v>1</v>
      </c>
      <c r="D7" s="135"/>
      <c r="E7" s="34"/>
    </row>
    <row r="8" spans="1:5" ht="24" customHeight="1" x14ac:dyDescent="0.2">
      <c r="A8" s="134" t="s">
        <v>23</v>
      </c>
      <c r="B8" s="174" t="s">
        <v>128</v>
      </c>
      <c r="C8" s="28">
        <v>7</v>
      </c>
      <c r="D8" s="135">
        <v>10</v>
      </c>
      <c r="E8" s="34"/>
    </row>
    <row r="9" spans="1:5" ht="24" customHeight="1" x14ac:dyDescent="0.2">
      <c r="A9" s="134"/>
      <c r="B9" s="174" t="s">
        <v>88</v>
      </c>
      <c r="C9" s="78">
        <v>2</v>
      </c>
      <c r="D9" s="135"/>
      <c r="E9" s="34"/>
    </row>
    <row r="10" spans="1:5" ht="24" customHeight="1" x14ac:dyDescent="0.2">
      <c r="A10" s="134"/>
      <c r="B10" s="174" t="s">
        <v>129</v>
      </c>
      <c r="C10" s="79">
        <v>1</v>
      </c>
      <c r="D10" s="135"/>
      <c r="E10" s="34"/>
    </row>
    <row r="11" spans="1:5" ht="24" customHeight="1" x14ac:dyDescent="0.2">
      <c r="A11" s="134" t="s">
        <v>9</v>
      </c>
      <c r="B11" s="171" t="s">
        <v>90</v>
      </c>
      <c r="C11" s="77">
        <v>2</v>
      </c>
      <c r="D11" s="135">
        <v>4</v>
      </c>
      <c r="E11" s="34"/>
    </row>
    <row r="12" spans="1:5" ht="24" customHeight="1" x14ac:dyDescent="0.2">
      <c r="A12" s="134"/>
      <c r="B12" s="173" t="s">
        <v>91</v>
      </c>
      <c r="C12" s="77">
        <v>2</v>
      </c>
      <c r="D12" s="135"/>
      <c r="E12" s="34"/>
    </row>
    <row r="13" spans="1:5" ht="24" customHeight="1" thickBot="1" x14ac:dyDescent="0.25">
      <c r="A13" s="83" t="s">
        <v>6</v>
      </c>
      <c r="B13" s="175" t="s">
        <v>130</v>
      </c>
      <c r="C13" s="49">
        <v>3</v>
      </c>
      <c r="D13" s="84">
        <v>3</v>
      </c>
      <c r="E13" s="34"/>
    </row>
    <row r="15" spans="1:5" x14ac:dyDescent="0.2">
      <c r="A15" s="157" t="s">
        <v>263</v>
      </c>
      <c r="B15" s="157"/>
      <c r="C15" s="157"/>
      <c r="D15" s="157"/>
    </row>
  </sheetData>
  <mergeCells count="8">
    <mergeCell ref="A15:D15"/>
    <mergeCell ref="A11:A12"/>
    <mergeCell ref="D11:D12"/>
    <mergeCell ref="A3:A7"/>
    <mergeCell ref="D3:D7"/>
    <mergeCell ref="A8:A10"/>
    <mergeCell ref="D8:D10"/>
    <mergeCell ref="C2:D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E19C-F262-5344-A21C-A2C006C2BECF}">
  <dimension ref="A1:I25"/>
  <sheetViews>
    <sheetView showGridLines="0" view="pageLayout" zoomScaleNormal="106" workbookViewId="0">
      <selection activeCell="B23" sqref="B23"/>
    </sheetView>
  </sheetViews>
  <sheetFormatPr baseColWidth="10" defaultColWidth="10.83203125" defaultRowHeight="15" x14ac:dyDescent="0.2"/>
  <cols>
    <col min="1" max="9" width="13.33203125" style="9" customWidth="1"/>
    <col min="10" max="16384" width="10.83203125" style="9"/>
  </cols>
  <sheetData>
    <row r="1" spans="1:9" s="34" customFormat="1" ht="40" customHeight="1" thickBot="1" x14ac:dyDescent="0.25">
      <c r="A1" s="159" t="s">
        <v>268</v>
      </c>
      <c r="B1" s="159"/>
      <c r="C1" s="159"/>
      <c r="D1" s="159"/>
      <c r="E1" s="159"/>
      <c r="F1" s="159"/>
      <c r="G1" s="159"/>
      <c r="H1" s="159"/>
      <c r="I1" s="159"/>
    </row>
    <row r="2" spans="1:9" ht="43.25" customHeight="1" x14ac:dyDescent="0.2">
      <c r="A2" s="85" t="s">
        <v>19</v>
      </c>
      <c r="B2" s="152" t="s">
        <v>7</v>
      </c>
      <c r="C2" s="152" t="s">
        <v>23</v>
      </c>
      <c r="D2" s="152" t="s">
        <v>9</v>
      </c>
      <c r="E2" s="152" t="s">
        <v>6</v>
      </c>
      <c r="F2" s="152" t="s">
        <v>16</v>
      </c>
      <c r="G2" s="152" t="s">
        <v>11</v>
      </c>
      <c r="H2" s="152" t="s">
        <v>244</v>
      </c>
      <c r="I2" s="86" t="s">
        <v>269</v>
      </c>
    </row>
    <row r="3" spans="1:9" x14ac:dyDescent="0.2">
      <c r="A3" s="45" t="s">
        <v>52</v>
      </c>
      <c r="B3" s="9">
        <v>20</v>
      </c>
      <c r="C3" s="9">
        <v>9</v>
      </c>
      <c r="D3" s="9">
        <v>5</v>
      </c>
      <c r="E3" s="9">
        <v>4</v>
      </c>
      <c r="F3" s="9">
        <v>1</v>
      </c>
      <c r="G3" s="9">
        <v>1</v>
      </c>
      <c r="H3" s="9">
        <v>1</v>
      </c>
      <c r="I3" s="87">
        <f>SUM(B3:H3)</f>
        <v>41</v>
      </c>
    </row>
    <row r="4" spans="1:9" x14ac:dyDescent="0.2">
      <c r="A4" s="45" t="s">
        <v>44</v>
      </c>
      <c r="B4" s="9">
        <v>7</v>
      </c>
      <c r="C4" s="9">
        <v>4</v>
      </c>
      <c r="D4" s="9">
        <v>2</v>
      </c>
      <c r="E4" s="9">
        <v>2</v>
      </c>
      <c r="F4" s="9">
        <v>0</v>
      </c>
      <c r="G4" s="9">
        <v>0</v>
      </c>
      <c r="H4" s="9">
        <v>0</v>
      </c>
      <c r="I4" s="87">
        <f t="shared" ref="I4:I22" si="0">SUM(B4:H4)</f>
        <v>15</v>
      </c>
    </row>
    <row r="5" spans="1:9" x14ac:dyDescent="0.2">
      <c r="A5" s="45" t="s">
        <v>51</v>
      </c>
      <c r="B5" s="9">
        <v>1</v>
      </c>
      <c r="C5" s="9">
        <v>2</v>
      </c>
      <c r="D5" s="9">
        <v>1</v>
      </c>
      <c r="E5" s="9">
        <v>1</v>
      </c>
      <c r="F5" s="9">
        <v>0</v>
      </c>
      <c r="G5" s="9">
        <v>0</v>
      </c>
      <c r="H5" s="9">
        <v>0</v>
      </c>
      <c r="I5" s="87">
        <f t="shared" si="0"/>
        <v>5</v>
      </c>
    </row>
    <row r="6" spans="1:9" x14ac:dyDescent="0.2">
      <c r="A6" s="45" t="s">
        <v>56</v>
      </c>
      <c r="B6" s="9">
        <v>0</v>
      </c>
      <c r="C6" s="9">
        <v>1</v>
      </c>
      <c r="D6" s="9">
        <v>1</v>
      </c>
      <c r="E6" s="9">
        <v>1</v>
      </c>
      <c r="F6" s="9">
        <v>0</v>
      </c>
      <c r="G6" s="9">
        <v>0</v>
      </c>
      <c r="H6" s="9">
        <v>0</v>
      </c>
      <c r="I6" s="87">
        <f t="shared" si="0"/>
        <v>3</v>
      </c>
    </row>
    <row r="7" spans="1:9" x14ac:dyDescent="0.2">
      <c r="A7" s="45" t="s">
        <v>61</v>
      </c>
      <c r="B7" s="9">
        <v>1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87">
        <f t="shared" si="0"/>
        <v>2</v>
      </c>
    </row>
    <row r="8" spans="1:9" x14ac:dyDescent="0.2">
      <c r="A8" s="45" t="s">
        <v>45</v>
      </c>
      <c r="B8" s="9">
        <v>1</v>
      </c>
      <c r="C8" s="9">
        <v>1</v>
      </c>
      <c r="D8" s="9">
        <v>0</v>
      </c>
      <c r="E8" s="9">
        <v>1</v>
      </c>
      <c r="F8" s="9">
        <v>0</v>
      </c>
      <c r="G8" s="9">
        <v>0</v>
      </c>
      <c r="H8" s="9">
        <v>0</v>
      </c>
      <c r="I8" s="87">
        <f t="shared" si="0"/>
        <v>3</v>
      </c>
    </row>
    <row r="9" spans="1:9" x14ac:dyDescent="0.2">
      <c r="A9" s="45" t="s">
        <v>55</v>
      </c>
      <c r="B9" s="9">
        <v>1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87">
        <f t="shared" si="0"/>
        <v>2</v>
      </c>
    </row>
    <row r="10" spans="1:9" x14ac:dyDescent="0.2">
      <c r="A10" s="45" t="s">
        <v>43</v>
      </c>
      <c r="B10" s="9">
        <v>1</v>
      </c>
      <c r="C10" s="9">
        <v>1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87">
        <f t="shared" si="0"/>
        <v>2</v>
      </c>
    </row>
    <row r="11" spans="1:9" x14ac:dyDescent="0.2">
      <c r="A11" s="45" t="s">
        <v>58</v>
      </c>
      <c r="B11" s="9">
        <v>1</v>
      </c>
      <c r="C11" s="9">
        <v>0</v>
      </c>
      <c r="D11" s="9">
        <v>1</v>
      </c>
      <c r="E11" s="9">
        <v>1</v>
      </c>
      <c r="F11" s="9">
        <v>0</v>
      </c>
      <c r="G11" s="9">
        <v>0</v>
      </c>
      <c r="H11" s="9">
        <v>0</v>
      </c>
      <c r="I11" s="87">
        <f t="shared" si="0"/>
        <v>3</v>
      </c>
    </row>
    <row r="12" spans="1:9" x14ac:dyDescent="0.2">
      <c r="A12" s="45" t="s">
        <v>53</v>
      </c>
      <c r="B12" s="9">
        <v>1</v>
      </c>
      <c r="C12" s="9">
        <v>1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87">
        <f t="shared" si="0"/>
        <v>3</v>
      </c>
    </row>
    <row r="13" spans="1:9" x14ac:dyDescent="0.2">
      <c r="A13" s="45" t="s">
        <v>54</v>
      </c>
      <c r="B13" s="9">
        <v>1</v>
      </c>
      <c r="C13" s="9">
        <v>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87">
        <f t="shared" si="0"/>
        <v>2</v>
      </c>
    </row>
    <row r="14" spans="1:9" x14ac:dyDescent="0.2">
      <c r="A14" s="45" t="s">
        <v>59</v>
      </c>
      <c r="B14" s="9">
        <v>0</v>
      </c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87">
        <f t="shared" si="0"/>
        <v>2</v>
      </c>
    </row>
    <row r="15" spans="1:9" x14ac:dyDescent="0.2">
      <c r="A15" s="45" t="s">
        <v>46</v>
      </c>
      <c r="B15" s="9">
        <v>1</v>
      </c>
      <c r="C15" s="9">
        <v>1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87">
        <f t="shared" si="0"/>
        <v>3</v>
      </c>
    </row>
    <row r="16" spans="1:9" x14ac:dyDescent="0.2">
      <c r="A16" s="45" t="s">
        <v>57</v>
      </c>
      <c r="B16" s="9">
        <v>1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87">
        <f t="shared" si="0"/>
        <v>2</v>
      </c>
    </row>
    <row r="17" spans="1:9" x14ac:dyDescent="0.2">
      <c r="A17" s="45" t="s">
        <v>48</v>
      </c>
      <c r="B17" s="9">
        <v>1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87">
        <f t="shared" si="0"/>
        <v>2</v>
      </c>
    </row>
    <row r="18" spans="1:9" x14ac:dyDescent="0.2">
      <c r="A18" s="45" t="s">
        <v>49</v>
      </c>
      <c r="B18" s="9">
        <v>1</v>
      </c>
      <c r="C18" s="9">
        <v>1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87">
        <f t="shared" si="0"/>
        <v>2</v>
      </c>
    </row>
    <row r="19" spans="1:9" x14ac:dyDescent="0.2">
      <c r="A19" s="45" t="s">
        <v>47</v>
      </c>
      <c r="B19" s="9">
        <v>1</v>
      </c>
      <c r="C19" s="9">
        <v>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87">
        <f t="shared" si="0"/>
        <v>2</v>
      </c>
    </row>
    <row r="20" spans="1:9" x14ac:dyDescent="0.2">
      <c r="A20" s="45" t="s">
        <v>50</v>
      </c>
      <c r="B20" s="9">
        <v>1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87">
        <f t="shared" si="0"/>
        <v>2</v>
      </c>
    </row>
    <row r="21" spans="1:9" x14ac:dyDescent="0.2">
      <c r="A21" s="45" t="s">
        <v>60</v>
      </c>
      <c r="B21" s="9">
        <v>1</v>
      </c>
      <c r="C21" s="9">
        <v>1</v>
      </c>
      <c r="D21" s="9">
        <v>0</v>
      </c>
      <c r="E21" s="9">
        <v>1</v>
      </c>
      <c r="F21" s="9">
        <v>0</v>
      </c>
      <c r="G21" s="9">
        <v>0</v>
      </c>
      <c r="H21" s="9">
        <v>0</v>
      </c>
      <c r="I21" s="87">
        <f t="shared" si="0"/>
        <v>3</v>
      </c>
    </row>
    <row r="22" spans="1:9" ht="33" thickBot="1" x14ac:dyDescent="0.25">
      <c r="A22" s="88" t="s">
        <v>270</v>
      </c>
      <c r="B22" s="51">
        <v>42</v>
      </c>
      <c r="C22" s="51">
        <v>30</v>
      </c>
      <c r="D22" s="51">
        <v>13</v>
      </c>
      <c r="E22" s="51">
        <v>11</v>
      </c>
      <c r="F22" s="51">
        <v>1</v>
      </c>
      <c r="G22" s="51">
        <v>1</v>
      </c>
      <c r="H22" s="51">
        <v>1</v>
      </c>
      <c r="I22" s="81">
        <f t="shared" si="0"/>
        <v>99</v>
      </c>
    </row>
    <row r="23" spans="1:9" ht="23" customHeight="1" x14ac:dyDescent="0.2">
      <c r="F23" s="198" t="s">
        <v>277</v>
      </c>
      <c r="G23" s="198"/>
      <c r="H23" s="198"/>
      <c r="I23" s="198"/>
    </row>
    <row r="25" spans="1:9" x14ac:dyDescent="0.2">
      <c r="F25" s="157" t="s">
        <v>263</v>
      </c>
      <c r="G25" s="157"/>
      <c r="H25" s="157"/>
      <c r="I25" s="157"/>
    </row>
  </sheetData>
  <mergeCells count="3">
    <mergeCell ref="A1:I1"/>
    <mergeCell ref="F25:I25"/>
    <mergeCell ref="F23:I23"/>
  </mergeCells>
  <pageMargins left="0.7" right="0.7" top="0.75" bottom="0.75" header="0.3" footer="0.3"/>
  <pageSetup paperSize="9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3E77-A9EA-7A4A-91F3-86A01A9E93D5}">
  <dimension ref="A1:D23"/>
  <sheetViews>
    <sheetView showGridLines="0" view="pageLayout" zoomScaleNormal="100" workbookViewId="0">
      <selection activeCell="B24" sqref="B24"/>
    </sheetView>
  </sheetViews>
  <sheetFormatPr baseColWidth="10" defaultRowHeight="15" x14ac:dyDescent="0.2"/>
  <cols>
    <col min="1" max="1" width="35" customWidth="1" collapsed="1"/>
    <col min="2" max="2" width="12.1640625" customWidth="1"/>
    <col min="3" max="3" width="12.6640625" customWidth="1"/>
    <col min="4" max="4" width="14.6640625" customWidth="1"/>
  </cols>
  <sheetData>
    <row r="1" spans="1:4" ht="40" customHeight="1" thickBot="1" x14ac:dyDescent="0.25">
      <c r="A1" s="159" t="s">
        <v>271</v>
      </c>
      <c r="B1" s="159"/>
      <c r="C1" s="159"/>
      <c r="D1" s="159"/>
    </row>
    <row r="2" spans="1:4" ht="26" customHeight="1" x14ac:dyDescent="0.2">
      <c r="A2" s="89" t="s">
        <v>63</v>
      </c>
      <c r="B2" s="74" t="s">
        <v>26</v>
      </c>
      <c r="C2" s="110" t="s">
        <v>260</v>
      </c>
      <c r="D2" s="165" t="s">
        <v>261</v>
      </c>
    </row>
    <row r="3" spans="1:4" ht="17" customHeight="1" x14ac:dyDescent="0.2">
      <c r="A3" s="90" t="s">
        <v>23</v>
      </c>
      <c r="B3" s="162">
        <v>455327</v>
      </c>
      <c r="C3" s="14">
        <f>B3/1099317</f>
        <v>0.41419081120368373</v>
      </c>
      <c r="D3" s="167">
        <f>B3/2698588</f>
        <v>0.16872786805544232</v>
      </c>
    </row>
    <row r="4" spans="1:4" ht="17" customHeight="1" x14ac:dyDescent="0.2">
      <c r="A4" s="90" t="s">
        <v>7</v>
      </c>
      <c r="B4" s="162">
        <v>256006</v>
      </c>
      <c r="C4" s="14">
        <f t="shared" ref="C4:C20" si="0">B4/1099317</f>
        <v>0.23287732291959462</v>
      </c>
      <c r="D4" s="168">
        <f t="shared" ref="D4:D21" si="1">B4/2698588</f>
        <v>9.4866648780769794E-2</v>
      </c>
    </row>
    <row r="5" spans="1:4" ht="17" customHeight="1" x14ac:dyDescent="0.2">
      <c r="A5" s="90" t="s">
        <v>9</v>
      </c>
      <c r="B5" s="162">
        <v>182841</v>
      </c>
      <c r="C5" s="14">
        <f t="shared" si="0"/>
        <v>0.16632236197566308</v>
      </c>
      <c r="D5" s="168">
        <f t="shared" si="1"/>
        <v>6.7754321889817934E-2</v>
      </c>
    </row>
    <row r="6" spans="1:4" ht="17" customHeight="1" x14ac:dyDescent="0.2">
      <c r="A6" s="90" t="s">
        <v>6</v>
      </c>
      <c r="B6" s="162">
        <v>49485</v>
      </c>
      <c r="C6" s="14">
        <f t="shared" si="0"/>
        <v>4.5014313432795092E-2</v>
      </c>
      <c r="D6" s="168">
        <f t="shared" si="1"/>
        <v>1.8337367541840399E-2</v>
      </c>
    </row>
    <row r="7" spans="1:4" ht="17" customHeight="1" x14ac:dyDescent="0.2">
      <c r="A7" s="90" t="s">
        <v>11</v>
      </c>
      <c r="B7" s="162">
        <v>6751</v>
      </c>
      <c r="C7" s="14">
        <f t="shared" si="0"/>
        <v>6.1410857832636086E-3</v>
      </c>
      <c r="D7" s="168">
        <f t="shared" si="1"/>
        <v>2.5016786556525117E-3</v>
      </c>
    </row>
    <row r="8" spans="1:4" ht="17" customHeight="1" x14ac:dyDescent="0.2">
      <c r="A8" s="90" t="s">
        <v>5</v>
      </c>
      <c r="B8" s="162">
        <v>4145</v>
      </c>
      <c r="C8" s="14">
        <f t="shared" si="0"/>
        <v>3.7705229701714793E-3</v>
      </c>
      <c r="D8" s="168">
        <f t="shared" si="1"/>
        <v>1.535988450256208E-3</v>
      </c>
    </row>
    <row r="9" spans="1:4" ht="17" customHeight="1" x14ac:dyDescent="0.2">
      <c r="A9" s="90" t="s">
        <v>18</v>
      </c>
      <c r="B9" s="162">
        <v>3075</v>
      </c>
      <c r="C9" s="14">
        <f t="shared" si="0"/>
        <v>2.7971913469909044E-3</v>
      </c>
      <c r="D9" s="168">
        <f t="shared" si="1"/>
        <v>1.1394847972347019E-3</v>
      </c>
    </row>
    <row r="10" spans="1:4" ht="17" customHeight="1" x14ac:dyDescent="0.2">
      <c r="A10" s="90" t="s">
        <v>15</v>
      </c>
      <c r="B10" s="162">
        <v>2604</v>
      </c>
      <c r="C10" s="14">
        <f t="shared" si="0"/>
        <v>2.3687435016469319E-3</v>
      </c>
      <c r="D10" s="168">
        <f t="shared" si="1"/>
        <v>9.6494907707289884E-4</v>
      </c>
    </row>
    <row r="11" spans="1:4" ht="17" customHeight="1" x14ac:dyDescent="0.2">
      <c r="A11" s="90" t="s">
        <v>16</v>
      </c>
      <c r="B11" s="162">
        <v>2073</v>
      </c>
      <c r="C11" s="14">
        <f t="shared" si="0"/>
        <v>1.8857163129470389E-3</v>
      </c>
      <c r="D11" s="168">
        <f t="shared" si="1"/>
        <v>7.6817950720895519E-4</v>
      </c>
    </row>
    <row r="12" spans="1:4" ht="17" customHeight="1" x14ac:dyDescent="0.2">
      <c r="A12" s="90" t="s">
        <v>14</v>
      </c>
      <c r="B12" s="162">
        <v>605</v>
      </c>
      <c r="C12" s="14">
        <f t="shared" si="0"/>
        <v>5.5034171217219414E-4</v>
      </c>
      <c r="D12" s="168">
        <f t="shared" si="1"/>
        <v>2.2419131782991698E-4</v>
      </c>
    </row>
    <row r="13" spans="1:4" ht="17" customHeight="1" x14ac:dyDescent="0.2">
      <c r="A13" s="90" t="s">
        <v>12</v>
      </c>
      <c r="B13" s="162">
        <v>566</v>
      </c>
      <c r="C13" s="14">
        <f t="shared" si="0"/>
        <v>5.1486513899084616E-4</v>
      </c>
      <c r="D13" s="168">
        <f t="shared" si="1"/>
        <v>2.0973931552352565E-4</v>
      </c>
    </row>
    <row r="14" spans="1:4" ht="17" customHeight="1" x14ac:dyDescent="0.2">
      <c r="A14" s="91" t="s">
        <v>10</v>
      </c>
      <c r="B14" s="163">
        <v>486</v>
      </c>
      <c r="C14" s="166">
        <f t="shared" si="0"/>
        <v>4.420926811829527E-4</v>
      </c>
      <c r="D14" s="167">
        <f t="shared" si="1"/>
        <v>1.8009418258733826E-4</v>
      </c>
    </row>
    <row r="15" spans="1:4" ht="17" customHeight="1" x14ac:dyDescent="0.2">
      <c r="A15" s="90" t="s">
        <v>17</v>
      </c>
      <c r="B15" s="162">
        <v>250</v>
      </c>
      <c r="C15" s="14">
        <f t="shared" si="0"/>
        <v>2.2741393064966702E-4</v>
      </c>
      <c r="D15" s="168">
        <f t="shared" si="1"/>
        <v>9.2641040425585523E-5</v>
      </c>
    </row>
    <row r="16" spans="1:4" ht="17" customHeight="1" x14ac:dyDescent="0.2">
      <c r="A16" s="90" t="s">
        <v>4</v>
      </c>
      <c r="B16" s="162">
        <v>135</v>
      </c>
      <c r="C16" s="14">
        <f t="shared" si="0"/>
        <v>1.2280352255082018E-4</v>
      </c>
      <c r="D16" s="168">
        <f t="shared" si="1"/>
        <v>5.0026161829816188E-5</v>
      </c>
    </row>
    <row r="17" spans="1:4" ht="17" customHeight="1" x14ac:dyDescent="0.2">
      <c r="A17" s="90" t="s">
        <v>13</v>
      </c>
      <c r="B17" s="162">
        <v>134</v>
      </c>
      <c r="C17" s="14">
        <f t="shared" si="0"/>
        <v>1.2189386682822153E-4</v>
      </c>
      <c r="D17" s="168">
        <f t="shared" si="1"/>
        <v>4.9655597668113844E-5</v>
      </c>
    </row>
    <row r="18" spans="1:4" ht="17" customHeight="1" x14ac:dyDescent="0.2">
      <c r="A18" s="91" t="s">
        <v>0</v>
      </c>
      <c r="B18" s="163">
        <v>7478</v>
      </c>
      <c r="C18" s="166">
        <f t="shared" si="0"/>
        <v>6.8024054935928403E-3</v>
      </c>
      <c r="D18" s="167">
        <f t="shared" si="1"/>
        <v>2.7710788012101145E-3</v>
      </c>
    </row>
    <row r="19" spans="1:4" ht="17" customHeight="1" x14ac:dyDescent="0.2">
      <c r="A19" s="92" t="s">
        <v>1</v>
      </c>
      <c r="B19" s="162">
        <v>5436</v>
      </c>
      <c r="C19" s="14">
        <f t="shared" si="0"/>
        <v>4.9448885080463599E-3</v>
      </c>
      <c r="D19" s="168">
        <f t="shared" si="1"/>
        <v>2.0143867830139319E-3</v>
      </c>
    </row>
    <row r="20" spans="1:4" x14ac:dyDescent="0.2">
      <c r="A20" s="91" t="s">
        <v>2</v>
      </c>
      <c r="B20" s="163">
        <v>1099317</v>
      </c>
      <c r="C20" s="166">
        <f t="shared" si="0"/>
        <v>1</v>
      </c>
      <c r="D20" s="167">
        <f t="shared" si="1"/>
        <v>0.40736748255013361</v>
      </c>
    </row>
    <row r="21" spans="1:4" ht="16" thickBot="1" x14ac:dyDescent="0.25">
      <c r="A21" s="47" t="s">
        <v>3</v>
      </c>
      <c r="B21" s="164">
        <v>2698588</v>
      </c>
      <c r="C21" s="169"/>
      <c r="D21" s="170">
        <f t="shared" si="1"/>
        <v>1</v>
      </c>
    </row>
    <row r="23" spans="1:4" x14ac:dyDescent="0.2">
      <c r="A23" s="157" t="s">
        <v>263</v>
      </c>
      <c r="B23" s="157"/>
      <c r="C23" s="157"/>
      <c r="D23" s="157"/>
    </row>
  </sheetData>
  <sortState xmlns:xlrd2="http://schemas.microsoft.com/office/spreadsheetml/2017/richdata2" ref="A3:B17">
    <sortCondition descending="1" ref="B3:B17"/>
  </sortState>
  <mergeCells count="2">
    <mergeCell ref="A1:D1"/>
    <mergeCell ref="A23:D23"/>
  </mergeCells>
  <pageMargins left="0.7" right="0.7" top="0.75" bottom="0.75" header="0.3" footer="0.3"/>
  <pageSetup paperSize="9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808B-2A1E-8F4E-937E-2F1B254DFF75}">
  <dimension ref="A1:J27"/>
  <sheetViews>
    <sheetView showGridLines="0" view="pageLayout" zoomScaleNormal="82" workbookViewId="0">
      <selection activeCell="G12" sqref="G12"/>
    </sheetView>
  </sheetViews>
  <sheetFormatPr baseColWidth="10" defaultColWidth="8.83203125" defaultRowHeight="15" x14ac:dyDescent="0.2"/>
  <cols>
    <col min="1" max="1" width="20.1640625" customWidth="1"/>
    <col min="3" max="3" width="12" style="1" customWidth="1"/>
    <col min="4" max="4" width="11" customWidth="1"/>
    <col min="5" max="5" width="12" style="1" customWidth="1"/>
    <col min="6" max="6" width="11" customWidth="1"/>
    <col min="7" max="7" width="12" style="1" customWidth="1"/>
    <col min="9" max="9" width="12" style="1" customWidth="1"/>
    <col min="10" max="10" width="12.33203125" customWidth="1"/>
    <col min="11" max="11" width="12" customWidth="1"/>
    <col min="12" max="12" width="12.33203125" customWidth="1"/>
  </cols>
  <sheetData>
    <row r="1" spans="1:10" s="4" customFormat="1" ht="40" customHeight="1" thickBot="1" x14ac:dyDescent="0.25">
      <c r="A1" s="29" t="s">
        <v>272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6" x14ac:dyDescent="0.2">
      <c r="A2" s="127" t="s">
        <v>19</v>
      </c>
      <c r="B2" s="201" t="s">
        <v>67</v>
      </c>
      <c r="C2" s="201"/>
      <c r="D2" s="201" t="s">
        <v>64</v>
      </c>
      <c r="E2" s="201"/>
      <c r="F2" s="201" t="s">
        <v>66</v>
      </c>
      <c r="G2" s="201"/>
      <c r="H2" s="201" t="s">
        <v>65</v>
      </c>
      <c r="I2" s="201"/>
      <c r="J2" s="137" t="s">
        <v>262</v>
      </c>
    </row>
    <row r="3" spans="1:10" ht="16" x14ac:dyDescent="0.2">
      <c r="A3" s="189"/>
      <c r="B3" s="202" t="s">
        <v>26</v>
      </c>
      <c r="C3" s="203" t="s">
        <v>78</v>
      </c>
      <c r="D3" s="202" t="s">
        <v>26</v>
      </c>
      <c r="E3" s="203" t="s">
        <v>78</v>
      </c>
      <c r="F3" s="202" t="s">
        <v>26</v>
      </c>
      <c r="G3" s="203" t="s">
        <v>78</v>
      </c>
      <c r="H3" s="202" t="s">
        <v>26</v>
      </c>
      <c r="I3" s="203" t="s">
        <v>78</v>
      </c>
      <c r="J3" s="200"/>
    </row>
    <row r="4" spans="1:10" ht="16" x14ac:dyDescent="0.2">
      <c r="A4" s="55" t="s">
        <v>52</v>
      </c>
      <c r="B4" s="9">
        <v>44930</v>
      </c>
      <c r="C4" s="14">
        <f t="shared" ref="C4:C22" si="0">B4/J4</f>
        <v>0.35852790500965542</v>
      </c>
      <c r="D4" s="15">
        <v>29836</v>
      </c>
      <c r="E4" s="14">
        <f t="shared" ref="E4:E22" si="1">D4/J4</f>
        <v>0.23808231858152859</v>
      </c>
      <c r="F4" s="15">
        <v>34529</v>
      </c>
      <c r="G4" s="14">
        <f t="shared" ref="G4:G22" si="2">F4/J4</f>
        <v>0.2755310490113152</v>
      </c>
      <c r="H4" s="15">
        <v>16023</v>
      </c>
      <c r="I4" s="14">
        <f t="shared" ref="I4:I22" si="3">H4/J4</f>
        <v>0.12785872739750076</v>
      </c>
      <c r="J4" s="93">
        <v>125318</v>
      </c>
    </row>
    <row r="5" spans="1:10" ht="16" x14ac:dyDescent="0.2">
      <c r="A5" s="55" t="s">
        <v>44</v>
      </c>
      <c r="B5" s="9">
        <v>14527</v>
      </c>
      <c r="C5" s="14">
        <f t="shared" si="0"/>
        <v>0.36227836105638545</v>
      </c>
      <c r="D5" s="15">
        <v>10625</v>
      </c>
      <c r="E5" s="14">
        <f t="shared" si="1"/>
        <v>0.26496920122696327</v>
      </c>
      <c r="F5" s="15">
        <v>12012</v>
      </c>
      <c r="G5" s="14">
        <f t="shared" si="2"/>
        <v>0.29955859248360306</v>
      </c>
      <c r="H5" s="15">
        <v>2935</v>
      </c>
      <c r="I5" s="14">
        <f t="shared" si="3"/>
        <v>7.3193845233048199E-2</v>
      </c>
      <c r="J5" s="93">
        <v>40099</v>
      </c>
    </row>
    <row r="6" spans="1:10" ht="16" x14ac:dyDescent="0.2">
      <c r="A6" s="55" t="s">
        <v>51</v>
      </c>
      <c r="B6" s="9">
        <v>5332</v>
      </c>
      <c r="C6" s="14">
        <f t="shared" si="0"/>
        <v>0.5181226314255174</v>
      </c>
      <c r="D6" s="15">
        <v>2152</v>
      </c>
      <c r="E6" s="14">
        <f t="shared" si="1"/>
        <v>0.20911476047031385</v>
      </c>
      <c r="F6" s="15">
        <v>2103</v>
      </c>
      <c r="G6" s="14">
        <f t="shared" si="2"/>
        <v>0.20435331843358273</v>
      </c>
      <c r="H6" s="15">
        <v>704</v>
      </c>
      <c r="I6" s="14">
        <f t="shared" si="3"/>
        <v>6.8409289670585946E-2</v>
      </c>
      <c r="J6" s="93">
        <v>10291</v>
      </c>
    </row>
    <row r="7" spans="1:10" ht="16" x14ac:dyDescent="0.2">
      <c r="A7" s="55" t="s">
        <v>55</v>
      </c>
      <c r="B7" s="9">
        <v>2322</v>
      </c>
      <c r="C7" s="14">
        <f t="shared" si="0"/>
        <v>0.49849720910261913</v>
      </c>
      <c r="D7" s="15">
        <v>900</v>
      </c>
      <c r="E7" s="14">
        <f t="shared" si="1"/>
        <v>0.19321597252039502</v>
      </c>
      <c r="F7" s="15">
        <v>1231</v>
      </c>
      <c r="G7" s="14">
        <f t="shared" si="2"/>
        <v>0.26427651352511805</v>
      </c>
      <c r="H7" s="15">
        <v>205</v>
      </c>
      <c r="I7" s="14">
        <f t="shared" si="3"/>
        <v>4.4010304851867757E-2</v>
      </c>
      <c r="J7" s="93">
        <v>4658</v>
      </c>
    </row>
    <row r="8" spans="1:10" ht="16" x14ac:dyDescent="0.2">
      <c r="A8" s="55" t="s">
        <v>61</v>
      </c>
      <c r="B8" s="9">
        <v>1520</v>
      </c>
      <c r="C8" s="14">
        <f t="shared" si="0"/>
        <v>0.61939690301548489</v>
      </c>
      <c r="D8" s="15">
        <v>369</v>
      </c>
      <c r="E8" s="14">
        <f t="shared" si="1"/>
        <v>0.15036674816625917</v>
      </c>
      <c r="F8" s="15">
        <v>446</v>
      </c>
      <c r="G8" s="14">
        <f t="shared" si="2"/>
        <v>0.18174409127954361</v>
      </c>
      <c r="H8" s="15">
        <v>119</v>
      </c>
      <c r="I8" s="14">
        <f t="shared" si="3"/>
        <v>4.8492257538712308E-2</v>
      </c>
      <c r="J8" s="93">
        <v>2454</v>
      </c>
    </row>
    <row r="9" spans="1:10" ht="16" x14ac:dyDescent="0.2">
      <c r="A9" s="55" t="s">
        <v>45</v>
      </c>
      <c r="B9" s="9">
        <v>2169</v>
      </c>
      <c r="C9" s="14">
        <f t="shared" si="0"/>
        <v>0.57244655581947745</v>
      </c>
      <c r="D9" s="15">
        <v>687</v>
      </c>
      <c r="E9" s="14">
        <f t="shared" si="1"/>
        <v>0.18131433095803642</v>
      </c>
      <c r="F9" s="15">
        <v>764</v>
      </c>
      <c r="G9" s="14">
        <f t="shared" si="2"/>
        <v>0.20163631565056744</v>
      </c>
      <c r="H9" s="15">
        <v>169</v>
      </c>
      <c r="I9" s="14">
        <f t="shared" si="3"/>
        <v>4.4602797571918713E-2</v>
      </c>
      <c r="J9" s="93">
        <v>3789</v>
      </c>
    </row>
    <row r="10" spans="1:10" ht="16" x14ac:dyDescent="0.2">
      <c r="A10" s="55" t="s">
        <v>56</v>
      </c>
      <c r="B10" s="9">
        <v>1619</v>
      </c>
      <c r="C10" s="14">
        <f t="shared" si="0"/>
        <v>0.47366881217086015</v>
      </c>
      <c r="D10" s="15">
        <v>929</v>
      </c>
      <c r="E10" s="14">
        <f t="shared" si="1"/>
        <v>0.27179637214745467</v>
      </c>
      <c r="F10" s="15">
        <v>733</v>
      </c>
      <c r="G10" s="14">
        <f t="shared" si="2"/>
        <v>0.21445289643066121</v>
      </c>
      <c r="H10" s="15">
        <v>137</v>
      </c>
      <c r="I10" s="14">
        <f t="shared" si="3"/>
        <v>4.0081919251023994E-2</v>
      </c>
      <c r="J10" s="93">
        <v>3418</v>
      </c>
    </row>
    <row r="11" spans="1:10" ht="16" x14ac:dyDescent="0.2">
      <c r="A11" s="55" t="s">
        <v>43</v>
      </c>
      <c r="B11" s="9">
        <v>2644</v>
      </c>
      <c r="C11" s="14">
        <f t="shared" si="0"/>
        <v>0.62698600901114532</v>
      </c>
      <c r="D11" s="15">
        <v>579</v>
      </c>
      <c r="E11" s="14">
        <f t="shared" si="1"/>
        <v>0.13730139909888547</v>
      </c>
      <c r="F11" s="15">
        <v>664</v>
      </c>
      <c r="G11" s="14">
        <f t="shared" si="2"/>
        <v>0.15745790846573393</v>
      </c>
      <c r="H11" s="15">
        <v>330</v>
      </c>
      <c r="I11" s="14">
        <f t="shared" si="3"/>
        <v>7.8254683424235236E-2</v>
      </c>
      <c r="J11" s="93">
        <v>4217</v>
      </c>
    </row>
    <row r="12" spans="1:10" ht="16" x14ac:dyDescent="0.2">
      <c r="A12" s="55" t="s">
        <v>58</v>
      </c>
      <c r="B12" s="9">
        <v>6928</v>
      </c>
      <c r="C12" s="14">
        <f t="shared" si="0"/>
        <v>0.66911338613096383</v>
      </c>
      <c r="D12" s="15">
        <v>1801</v>
      </c>
      <c r="E12" s="14">
        <f t="shared" si="1"/>
        <v>0.17394243770523468</v>
      </c>
      <c r="F12" s="15">
        <v>1358</v>
      </c>
      <c r="G12" s="14">
        <f t="shared" si="2"/>
        <v>0.13115704075719528</v>
      </c>
      <c r="H12" s="15">
        <v>267</v>
      </c>
      <c r="I12" s="14">
        <f t="shared" si="3"/>
        <v>2.5787135406606144E-2</v>
      </c>
      <c r="J12" s="93">
        <v>10354</v>
      </c>
    </row>
    <row r="13" spans="1:10" ht="16" x14ac:dyDescent="0.2">
      <c r="A13" s="55" t="s">
        <v>53</v>
      </c>
      <c r="B13" s="9">
        <v>4463</v>
      </c>
      <c r="C13" s="14">
        <f t="shared" si="0"/>
        <v>0.4774283269148481</v>
      </c>
      <c r="D13" s="15">
        <v>2301</v>
      </c>
      <c r="E13" s="14">
        <f t="shared" si="1"/>
        <v>0.24614890885750962</v>
      </c>
      <c r="F13" s="15">
        <v>2283</v>
      </c>
      <c r="G13" s="14">
        <f t="shared" si="2"/>
        <v>0.24422336328626446</v>
      </c>
      <c r="H13" s="15">
        <v>301</v>
      </c>
      <c r="I13" s="14">
        <f t="shared" si="3"/>
        <v>3.2199400941377833E-2</v>
      </c>
      <c r="J13" s="93">
        <v>9348</v>
      </c>
    </row>
    <row r="14" spans="1:10" ht="16" x14ac:dyDescent="0.2">
      <c r="A14" s="55" t="s">
        <v>54</v>
      </c>
      <c r="B14" s="9">
        <v>2369</v>
      </c>
      <c r="C14" s="14">
        <f t="shared" si="0"/>
        <v>0.54623011298132351</v>
      </c>
      <c r="D14" s="15">
        <v>1051</v>
      </c>
      <c r="E14" s="14">
        <f t="shared" si="1"/>
        <v>0.24233341019137652</v>
      </c>
      <c r="F14" s="15">
        <v>673</v>
      </c>
      <c r="G14" s="14">
        <f t="shared" si="2"/>
        <v>0.15517638920913074</v>
      </c>
      <c r="H14" s="15">
        <v>244</v>
      </c>
      <c r="I14" s="14">
        <f t="shared" si="3"/>
        <v>5.6260087618169238E-2</v>
      </c>
      <c r="J14" s="93">
        <v>4337</v>
      </c>
    </row>
    <row r="15" spans="1:10" ht="16" x14ac:dyDescent="0.2">
      <c r="A15" s="55" t="s">
        <v>59</v>
      </c>
      <c r="B15" s="9">
        <v>2842</v>
      </c>
      <c r="C15" s="14">
        <f t="shared" si="0"/>
        <v>0.56931089743589747</v>
      </c>
      <c r="D15" s="15">
        <v>896</v>
      </c>
      <c r="E15" s="14">
        <f t="shared" si="1"/>
        <v>0.17948717948717949</v>
      </c>
      <c r="F15" s="15">
        <v>999</v>
      </c>
      <c r="G15" s="14">
        <f t="shared" si="2"/>
        <v>0.20012019230769232</v>
      </c>
      <c r="H15" s="15">
        <v>255</v>
      </c>
      <c r="I15" s="14">
        <f t="shared" si="3"/>
        <v>5.1081730769230768E-2</v>
      </c>
      <c r="J15" s="93">
        <v>4992</v>
      </c>
    </row>
    <row r="16" spans="1:10" ht="16" x14ac:dyDescent="0.2">
      <c r="A16" s="55" t="s">
        <v>46</v>
      </c>
      <c r="B16" s="9">
        <v>4585</v>
      </c>
      <c r="C16" s="14">
        <f t="shared" si="0"/>
        <v>0.50356946732564523</v>
      </c>
      <c r="D16" s="15">
        <v>2083</v>
      </c>
      <c r="E16" s="14">
        <f t="shared" si="1"/>
        <v>0.22877539813289402</v>
      </c>
      <c r="F16" s="15">
        <v>2003</v>
      </c>
      <c r="G16" s="14">
        <f t="shared" si="2"/>
        <v>0.2199890170236134</v>
      </c>
      <c r="H16" s="15">
        <v>434</v>
      </c>
      <c r="I16" s="14">
        <f t="shared" si="3"/>
        <v>4.7666117517847335E-2</v>
      </c>
      <c r="J16" s="93">
        <v>9105</v>
      </c>
    </row>
    <row r="17" spans="1:10" ht="16" x14ac:dyDescent="0.2">
      <c r="A17" s="55" t="s">
        <v>57</v>
      </c>
      <c r="B17" s="9">
        <v>3665</v>
      </c>
      <c r="C17" s="14">
        <f t="shared" si="0"/>
        <v>0.50530814835240589</v>
      </c>
      <c r="D17" s="15">
        <v>1581</v>
      </c>
      <c r="E17" s="14">
        <f t="shared" si="1"/>
        <v>0.21797876740659039</v>
      </c>
      <c r="F17" s="15">
        <v>1569</v>
      </c>
      <c r="G17" s="14">
        <f t="shared" si="2"/>
        <v>0.21632427960843789</v>
      </c>
      <c r="H17" s="15">
        <v>438</v>
      </c>
      <c r="I17" s="14">
        <f t="shared" si="3"/>
        <v>6.0388804632565837E-2</v>
      </c>
      <c r="J17" s="93">
        <v>7253</v>
      </c>
    </row>
    <row r="18" spans="1:10" ht="16" x14ac:dyDescent="0.2">
      <c r="A18" s="55" t="s">
        <v>49</v>
      </c>
      <c r="B18" s="9">
        <v>616</v>
      </c>
      <c r="C18" s="14">
        <f t="shared" si="0"/>
        <v>0.47022900763358777</v>
      </c>
      <c r="D18" s="15">
        <v>284</v>
      </c>
      <c r="E18" s="14">
        <f t="shared" si="1"/>
        <v>0.21679389312977099</v>
      </c>
      <c r="F18" s="15">
        <v>354</v>
      </c>
      <c r="G18" s="14">
        <f t="shared" si="2"/>
        <v>0.27022900763358776</v>
      </c>
      <c r="H18" s="15">
        <v>56</v>
      </c>
      <c r="I18" s="14">
        <f t="shared" si="3"/>
        <v>4.2748091603053436E-2</v>
      </c>
      <c r="J18" s="93">
        <v>1310</v>
      </c>
    </row>
    <row r="19" spans="1:10" ht="16" x14ac:dyDescent="0.2">
      <c r="A19" s="55" t="s">
        <v>48</v>
      </c>
      <c r="B19" s="9">
        <v>2069</v>
      </c>
      <c r="C19" s="14">
        <f t="shared" si="0"/>
        <v>0.5210274490052883</v>
      </c>
      <c r="D19" s="15">
        <v>625</v>
      </c>
      <c r="E19" s="14">
        <f t="shared" si="1"/>
        <v>0.15739108536892471</v>
      </c>
      <c r="F19" s="15">
        <v>966</v>
      </c>
      <c r="G19" s="14">
        <f t="shared" si="2"/>
        <v>0.24326366154621001</v>
      </c>
      <c r="H19" s="15">
        <v>311</v>
      </c>
      <c r="I19" s="14">
        <f t="shared" si="3"/>
        <v>7.8317804079576933E-2</v>
      </c>
      <c r="J19" s="93">
        <v>3971</v>
      </c>
    </row>
    <row r="20" spans="1:10" ht="16" x14ac:dyDescent="0.2">
      <c r="A20" s="55" t="s">
        <v>47</v>
      </c>
      <c r="B20" s="9">
        <v>1598</v>
      </c>
      <c r="C20" s="14">
        <f t="shared" si="0"/>
        <v>0.54243041412084181</v>
      </c>
      <c r="D20" s="15">
        <v>456</v>
      </c>
      <c r="E20" s="14">
        <f t="shared" si="1"/>
        <v>0.15478615071283094</v>
      </c>
      <c r="F20" s="15">
        <v>741</v>
      </c>
      <c r="G20" s="14">
        <f t="shared" si="2"/>
        <v>0.2515274949083503</v>
      </c>
      <c r="H20" s="15">
        <v>151</v>
      </c>
      <c r="I20" s="14">
        <f t="shared" si="3"/>
        <v>5.1255940257976917E-2</v>
      </c>
      <c r="J20" s="93">
        <v>2946</v>
      </c>
    </row>
    <row r="21" spans="1:10" ht="16" x14ac:dyDescent="0.2">
      <c r="A21" s="55" t="s">
        <v>50</v>
      </c>
      <c r="B21" s="9">
        <v>1466</v>
      </c>
      <c r="C21" s="14">
        <f t="shared" si="0"/>
        <v>0.50761772853185594</v>
      </c>
      <c r="D21" s="15">
        <v>531</v>
      </c>
      <c r="E21" s="14">
        <f t="shared" si="1"/>
        <v>0.18386426592797783</v>
      </c>
      <c r="F21" s="15">
        <v>688</v>
      </c>
      <c r="G21" s="14">
        <f t="shared" si="2"/>
        <v>0.23822714681440443</v>
      </c>
      <c r="H21" s="15">
        <v>203</v>
      </c>
      <c r="I21" s="14">
        <f t="shared" si="3"/>
        <v>7.0290858725761768E-2</v>
      </c>
      <c r="J21" s="93">
        <v>2888</v>
      </c>
    </row>
    <row r="22" spans="1:10" ht="16" x14ac:dyDescent="0.2">
      <c r="A22" s="55" t="s">
        <v>60</v>
      </c>
      <c r="B22" s="9">
        <v>2459</v>
      </c>
      <c r="C22" s="14">
        <f t="shared" si="0"/>
        <v>0.46766831494864969</v>
      </c>
      <c r="D22" s="15">
        <v>1204</v>
      </c>
      <c r="E22" s="14">
        <f t="shared" si="1"/>
        <v>0.22898440471662229</v>
      </c>
      <c r="F22" s="15">
        <v>1163</v>
      </c>
      <c r="G22" s="14">
        <f t="shared" si="2"/>
        <v>0.22118676302776721</v>
      </c>
      <c r="H22" s="15">
        <v>432</v>
      </c>
      <c r="I22" s="14">
        <f t="shared" si="3"/>
        <v>8.216051730696082E-2</v>
      </c>
      <c r="J22" s="93">
        <v>5258</v>
      </c>
    </row>
    <row r="23" spans="1:10" ht="20" customHeight="1" thickBot="1" x14ac:dyDescent="0.25">
      <c r="A23" s="94" t="s">
        <v>243</v>
      </c>
      <c r="B23" s="95">
        <f>SUM(B4:B22)</f>
        <v>108123</v>
      </c>
      <c r="C23" s="96">
        <f t="shared" ref="C23" si="4">B23/J23</f>
        <v>0.4223455700257025</v>
      </c>
      <c r="D23" s="97">
        <f>SUM(D4:D22)</f>
        <v>58890</v>
      </c>
      <c r="E23" s="96">
        <f t="shared" ref="E23" si="5">D23/J23</f>
        <v>0.23003367108583392</v>
      </c>
      <c r="F23" s="97">
        <f>SUM(F4:F22)</f>
        <v>65279</v>
      </c>
      <c r="G23" s="96">
        <f t="shared" ref="G23" si="6">F23/J23</f>
        <v>0.25499011741912297</v>
      </c>
      <c r="H23" s="97">
        <f>SUM(H4:H22)</f>
        <v>23714</v>
      </c>
      <c r="I23" s="96">
        <f t="shared" ref="I23" si="7">H23/J23</f>
        <v>9.2630641469340566E-2</v>
      </c>
      <c r="J23" s="98">
        <f>SUM(J4:J22)</f>
        <v>256006</v>
      </c>
    </row>
    <row r="24" spans="1:10" x14ac:dyDescent="0.2">
      <c r="A24" s="9"/>
      <c r="B24" s="9"/>
      <c r="C24" s="13"/>
      <c r="D24" s="9"/>
      <c r="E24" s="13"/>
      <c r="F24" s="187"/>
      <c r="G24" s="187"/>
      <c r="H24" s="187"/>
      <c r="I24" s="187"/>
      <c r="J24" s="187"/>
    </row>
    <row r="25" spans="1:10" x14ac:dyDescent="0.2">
      <c r="A25" s="9"/>
      <c r="B25" s="9"/>
      <c r="C25" s="13"/>
      <c r="D25" s="9"/>
      <c r="E25" s="13"/>
      <c r="F25" s="188" t="s">
        <v>263</v>
      </c>
      <c r="G25" s="188"/>
      <c r="H25" s="188"/>
      <c r="I25" s="188"/>
      <c r="J25" s="188"/>
    </row>
    <row r="26" spans="1:10" x14ac:dyDescent="0.2">
      <c r="A26" s="9"/>
      <c r="B26" s="9"/>
      <c r="C26" s="13"/>
      <c r="D26" s="9"/>
      <c r="E26" s="13"/>
      <c r="F26" s="9"/>
      <c r="G26" s="13"/>
      <c r="H26" s="9"/>
      <c r="I26" s="13"/>
      <c r="J26" s="9"/>
    </row>
    <row r="27" spans="1:10" x14ac:dyDescent="0.2">
      <c r="A27" s="9"/>
      <c r="B27" s="9"/>
      <c r="C27" s="13"/>
      <c r="D27" s="9"/>
      <c r="E27" s="13"/>
      <c r="F27" s="9"/>
      <c r="G27" s="13"/>
      <c r="H27" s="9"/>
      <c r="I27" s="13"/>
      <c r="J27" s="9"/>
    </row>
  </sheetData>
  <mergeCells count="7">
    <mergeCell ref="F25:J25"/>
    <mergeCell ref="J2:J3"/>
    <mergeCell ref="A2:A3"/>
    <mergeCell ref="B2:C2"/>
    <mergeCell ref="D2:E2"/>
    <mergeCell ref="F2:G2"/>
    <mergeCell ref="H2:I2"/>
  </mergeCells>
  <pageMargins left="0.7" right="0.7" top="0.75" bottom="0.75" header="0.3" footer="0.3"/>
  <pageSetup paperSize="9" orientation="landscape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DBA9-FFFE-C446-A138-BD6B4356846B}">
  <dimension ref="A1:L27"/>
  <sheetViews>
    <sheetView showGridLines="0" tabSelected="1" view="pageLayout" zoomScale="94" zoomScaleNormal="75" zoomScalePageLayoutView="94" workbookViewId="0">
      <selection activeCell="J21" sqref="J21"/>
    </sheetView>
  </sheetViews>
  <sheetFormatPr baseColWidth="10" defaultColWidth="8.83203125" defaultRowHeight="15" x14ac:dyDescent="0.2"/>
  <cols>
    <col min="1" max="1" width="14.1640625" customWidth="1"/>
    <col min="3" max="3" width="11.33203125" style="2" customWidth="1"/>
    <col min="4" max="4" width="11" customWidth="1"/>
    <col min="5" max="5" width="11.33203125" style="2" customWidth="1"/>
    <col min="6" max="6" width="11" customWidth="1"/>
    <col min="7" max="7" width="11.33203125" style="2" customWidth="1"/>
    <col min="9" max="9" width="11.33203125" style="2" customWidth="1"/>
    <col min="11" max="11" width="11.33203125" style="3" customWidth="1"/>
    <col min="12" max="12" width="12.33203125" customWidth="1"/>
  </cols>
  <sheetData>
    <row r="1" spans="1:12" ht="40" customHeight="1" thickBot="1" x14ac:dyDescent="0.25">
      <c r="A1" s="138" t="s">
        <v>273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2" spans="1:12" x14ac:dyDescent="0.2">
      <c r="A2" s="141" t="s">
        <v>19</v>
      </c>
      <c r="B2" s="179" t="s">
        <v>70</v>
      </c>
      <c r="C2" s="179"/>
      <c r="D2" s="179" t="s">
        <v>72</v>
      </c>
      <c r="E2" s="179"/>
      <c r="F2" s="179" t="s">
        <v>71</v>
      </c>
      <c r="G2" s="179"/>
      <c r="H2" s="179" t="s">
        <v>68</v>
      </c>
      <c r="I2" s="179"/>
      <c r="J2" s="179" t="s">
        <v>69</v>
      </c>
      <c r="K2" s="184"/>
      <c r="L2" s="139" t="s">
        <v>262</v>
      </c>
    </row>
    <row r="3" spans="1:12" x14ac:dyDescent="0.2">
      <c r="A3" s="178"/>
      <c r="B3" s="182" t="s">
        <v>26</v>
      </c>
      <c r="C3" s="183" t="s">
        <v>78</v>
      </c>
      <c r="D3" s="182" t="s">
        <v>26</v>
      </c>
      <c r="E3" s="183" t="s">
        <v>78</v>
      </c>
      <c r="F3" s="182" t="s">
        <v>26</v>
      </c>
      <c r="G3" s="183" t="s">
        <v>78</v>
      </c>
      <c r="H3" s="180" t="s">
        <v>26</v>
      </c>
      <c r="I3" s="181" t="s">
        <v>78</v>
      </c>
      <c r="J3" s="182" t="s">
        <v>26</v>
      </c>
      <c r="K3" s="185" t="s">
        <v>78</v>
      </c>
      <c r="L3" s="140"/>
    </row>
    <row r="4" spans="1:12" x14ac:dyDescent="0.2">
      <c r="A4" s="45" t="s">
        <v>52</v>
      </c>
      <c r="B4" s="16">
        <v>71723</v>
      </c>
      <c r="C4" s="19">
        <f t="shared" ref="C4:C22" si="0">B4/L4</f>
        <v>0.62804178597385307</v>
      </c>
      <c r="D4" s="16">
        <v>24468</v>
      </c>
      <c r="E4" s="19">
        <f t="shared" ref="E4:E22" si="1">D4/L4</f>
        <v>0.21425381564084378</v>
      </c>
      <c r="F4" s="16">
        <v>15827</v>
      </c>
      <c r="G4" s="19">
        <f t="shared" ref="G4:G22" si="2">F4/L4</f>
        <v>0.13858897908074361</v>
      </c>
      <c r="H4" s="16">
        <v>1456</v>
      </c>
      <c r="I4" s="19">
        <f t="shared" ref="I4:I22" si="3">H4/L4</f>
        <v>1.2749450530205516E-2</v>
      </c>
      <c r="J4" s="16">
        <v>727</v>
      </c>
      <c r="K4" s="20">
        <f t="shared" ref="K4:K22" si="4">J4/L4</f>
        <v>6.3659687743539903E-3</v>
      </c>
      <c r="L4" s="101">
        <v>114201</v>
      </c>
    </row>
    <row r="5" spans="1:12" x14ac:dyDescent="0.2">
      <c r="A5" s="45" t="s">
        <v>44</v>
      </c>
      <c r="B5" s="16">
        <v>40844</v>
      </c>
      <c r="C5" s="19">
        <f t="shared" si="0"/>
        <v>0.65568612341873755</v>
      </c>
      <c r="D5" s="16">
        <v>13073</v>
      </c>
      <c r="E5" s="19">
        <f t="shared" si="1"/>
        <v>0.20986643549733514</v>
      </c>
      <c r="F5" s="16">
        <v>6981</v>
      </c>
      <c r="G5" s="19">
        <f t="shared" si="2"/>
        <v>0.11206896551724138</v>
      </c>
      <c r="H5" s="16">
        <v>1257</v>
      </c>
      <c r="I5" s="19">
        <f t="shared" si="3"/>
        <v>2.0179156231939895E-2</v>
      </c>
      <c r="J5" s="16">
        <v>137</v>
      </c>
      <c r="K5" s="20">
        <f t="shared" si="4"/>
        <v>2.1993193347460346E-3</v>
      </c>
      <c r="L5" s="101">
        <v>62292</v>
      </c>
    </row>
    <row r="6" spans="1:12" x14ac:dyDescent="0.2">
      <c r="A6" s="45" t="s">
        <v>51</v>
      </c>
      <c r="B6" s="16">
        <v>14396</v>
      </c>
      <c r="C6" s="19">
        <f t="shared" si="0"/>
        <v>0.44160863830178843</v>
      </c>
      <c r="D6" s="16">
        <v>5460</v>
      </c>
      <c r="E6" s="19">
        <f t="shared" si="1"/>
        <v>0.16748980030062272</v>
      </c>
      <c r="F6" s="16">
        <v>1655</v>
      </c>
      <c r="G6" s="19">
        <f t="shared" si="2"/>
        <v>5.0768428479401211E-2</v>
      </c>
      <c r="H6" s="16">
        <v>10990</v>
      </c>
      <c r="I6" s="19">
        <f t="shared" si="3"/>
        <v>0.33712690573330473</v>
      </c>
      <c r="J6" s="16">
        <v>98</v>
      </c>
      <c r="K6" s="20">
        <f t="shared" si="4"/>
        <v>3.006227184882972E-3</v>
      </c>
      <c r="L6" s="101">
        <v>32599</v>
      </c>
    </row>
    <row r="7" spans="1:12" x14ac:dyDescent="0.2">
      <c r="A7" s="45" t="s">
        <v>55</v>
      </c>
      <c r="B7" s="16">
        <v>7275</v>
      </c>
      <c r="C7" s="19">
        <f t="shared" si="0"/>
        <v>0.63877425586091841</v>
      </c>
      <c r="D7" s="16">
        <v>2472</v>
      </c>
      <c r="E7" s="19">
        <f t="shared" si="1"/>
        <v>0.21705154096057599</v>
      </c>
      <c r="F7" s="16">
        <v>1539</v>
      </c>
      <c r="G7" s="19">
        <f t="shared" si="2"/>
        <v>0.1351303889718149</v>
      </c>
      <c r="H7" s="16">
        <v>80</v>
      </c>
      <c r="I7" s="19">
        <f t="shared" si="3"/>
        <v>7.0243217139344984E-3</v>
      </c>
      <c r="J7" s="16">
        <v>23</v>
      </c>
      <c r="K7" s="20">
        <f t="shared" si="4"/>
        <v>2.0194924927561682E-3</v>
      </c>
      <c r="L7" s="101">
        <v>11389</v>
      </c>
    </row>
    <row r="8" spans="1:12" x14ac:dyDescent="0.2">
      <c r="A8" s="45" t="s">
        <v>61</v>
      </c>
      <c r="B8" s="16">
        <v>4940</v>
      </c>
      <c r="C8" s="19">
        <f t="shared" si="0"/>
        <v>0.40244399185336049</v>
      </c>
      <c r="D8" s="16">
        <v>2076</v>
      </c>
      <c r="E8" s="19">
        <f t="shared" si="1"/>
        <v>0.16912423625254583</v>
      </c>
      <c r="F8" s="16">
        <v>4394</v>
      </c>
      <c r="G8" s="19">
        <f t="shared" si="2"/>
        <v>0.3579633401221996</v>
      </c>
      <c r="H8" s="16">
        <v>835</v>
      </c>
      <c r="I8" s="19">
        <f t="shared" si="3"/>
        <v>6.8024439918533602E-2</v>
      </c>
      <c r="J8" s="16">
        <v>30</v>
      </c>
      <c r="K8" s="20">
        <f t="shared" si="4"/>
        <v>2.443991853360489E-3</v>
      </c>
      <c r="L8" s="101">
        <v>12275</v>
      </c>
    </row>
    <row r="9" spans="1:12" x14ac:dyDescent="0.2">
      <c r="A9" s="45" t="s">
        <v>45</v>
      </c>
      <c r="B9" s="16">
        <v>5430</v>
      </c>
      <c r="C9" s="19">
        <f t="shared" si="0"/>
        <v>0.21235823230348064</v>
      </c>
      <c r="D9" s="16">
        <v>4185</v>
      </c>
      <c r="E9" s="19">
        <f t="shared" si="1"/>
        <v>0.16366836136096988</v>
      </c>
      <c r="F9" s="16">
        <v>1213</v>
      </c>
      <c r="G9" s="19">
        <f t="shared" si="2"/>
        <v>4.743840438013297E-2</v>
      </c>
      <c r="H9" s="16">
        <v>14737</v>
      </c>
      <c r="I9" s="19">
        <f t="shared" si="3"/>
        <v>0.57633946030504501</v>
      </c>
      <c r="J9" s="16">
        <v>5</v>
      </c>
      <c r="K9" s="20">
        <f t="shared" si="4"/>
        <v>1.9554165037152912E-4</v>
      </c>
      <c r="L9" s="101">
        <v>25570</v>
      </c>
    </row>
    <row r="10" spans="1:12" x14ac:dyDescent="0.2">
      <c r="A10" s="45" t="s">
        <v>56</v>
      </c>
      <c r="B10" s="16">
        <v>6411</v>
      </c>
      <c r="C10" s="19">
        <f t="shared" si="0"/>
        <v>0.48804811205846527</v>
      </c>
      <c r="D10" s="16">
        <v>4740</v>
      </c>
      <c r="E10" s="19">
        <f t="shared" si="1"/>
        <v>0.36084043848964675</v>
      </c>
      <c r="F10" s="16">
        <v>1396</v>
      </c>
      <c r="G10" s="19">
        <f t="shared" si="2"/>
        <v>0.10627283800243606</v>
      </c>
      <c r="H10" s="16">
        <v>524</v>
      </c>
      <c r="I10" s="19">
        <f t="shared" si="3"/>
        <v>3.9890377588306943E-2</v>
      </c>
      <c r="J10" s="16">
        <v>65</v>
      </c>
      <c r="K10" s="20">
        <f t="shared" si="4"/>
        <v>4.9482338611449451E-3</v>
      </c>
      <c r="L10" s="101">
        <v>13136</v>
      </c>
    </row>
    <row r="11" spans="1:12" x14ac:dyDescent="0.2">
      <c r="A11" s="45" t="s">
        <v>43</v>
      </c>
      <c r="B11" s="16">
        <v>8708</v>
      </c>
      <c r="C11" s="19">
        <f t="shared" si="0"/>
        <v>0.55788327247101033</v>
      </c>
      <c r="D11" s="16">
        <v>1944</v>
      </c>
      <c r="E11" s="19">
        <f t="shared" si="1"/>
        <v>0.12454353257735921</v>
      </c>
      <c r="F11" s="16">
        <v>4823</v>
      </c>
      <c r="G11" s="19">
        <f t="shared" si="2"/>
        <v>0.30898840412582484</v>
      </c>
      <c r="H11" s="16">
        <v>112</v>
      </c>
      <c r="I11" s="19">
        <f t="shared" si="3"/>
        <v>7.1753475558972392E-3</v>
      </c>
      <c r="J11" s="16">
        <v>22</v>
      </c>
      <c r="K11" s="20">
        <f t="shared" si="4"/>
        <v>1.4094432699083862E-3</v>
      </c>
      <c r="L11" s="101">
        <v>15609</v>
      </c>
    </row>
    <row r="12" spans="1:12" x14ac:dyDescent="0.2">
      <c r="A12" s="45" t="s">
        <v>58</v>
      </c>
      <c r="B12" s="16">
        <v>7088</v>
      </c>
      <c r="C12" s="19">
        <f t="shared" si="0"/>
        <v>0.52903418420659798</v>
      </c>
      <c r="D12" s="16">
        <v>3673</v>
      </c>
      <c r="E12" s="19">
        <f t="shared" si="1"/>
        <v>0.27414539483505002</v>
      </c>
      <c r="F12" s="16">
        <v>2322</v>
      </c>
      <c r="G12" s="19">
        <f t="shared" si="2"/>
        <v>0.17330944917151814</v>
      </c>
      <c r="H12" s="16">
        <v>233</v>
      </c>
      <c r="I12" s="19">
        <f t="shared" si="3"/>
        <v>1.7390655321689805E-2</v>
      </c>
      <c r="J12" s="16">
        <v>82</v>
      </c>
      <c r="K12" s="20">
        <f t="shared" si="4"/>
        <v>6.1203164651440515E-3</v>
      </c>
      <c r="L12" s="101">
        <v>13398</v>
      </c>
    </row>
    <row r="13" spans="1:12" x14ac:dyDescent="0.2">
      <c r="A13" s="45" t="s">
        <v>53</v>
      </c>
      <c r="B13" s="16">
        <v>5686</v>
      </c>
      <c r="C13" s="19">
        <f t="shared" si="0"/>
        <v>0.25355629877369007</v>
      </c>
      <c r="D13" s="16">
        <v>3451</v>
      </c>
      <c r="E13" s="19">
        <f t="shared" si="1"/>
        <v>0.15389074693422519</v>
      </c>
      <c r="F13" s="16">
        <v>13164</v>
      </c>
      <c r="G13" s="19">
        <f t="shared" si="2"/>
        <v>0.58702341137123748</v>
      </c>
      <c r="H13" s="16">
        <v>10</v>
      </c>
      <c r="I13" s="19">
        <f t="shared" si="3"/>
        <v>4.4593088071348942E-4</v>
      </c>
      <c r="J13" s="16">
        <v>114</v>
      </c>
      <c r="K13" s="20">
        <f t="shared" si="4"/>
        <v>5.0836120401337795E-3</v>
      </c>
      <c r="L13" s="101">
        <v>22425</v>
      </c>
    </row>
    <row r="14" spans="1:12" x14ac:dyDescent="0.2">
      <c r="A14" s="45" t="s">
        <v>54</v>
      </c>
      <c r="B14" s="16">
        <v>4056</v>
      </c>
      <c r="C14" s="19">
        <f t="shared" si="0"/>
        <v>0.45192200557103063</v>
      </c>
      <c r="D14" s="16">
        <v>2111</v>
      </c>
      <c r="E14" s="19">
        <f t="shared" si="1"/>
        <v>0.23520891364902508</v>
      </c>
      <c r="F14" s="16">
        <v>2768</v>
      </c>
      <c r="G14" s="19">
        <f t="shared" si="2"/>
        <v>0.30841225626740948</v>
      </c>
      <c r="H14" s="16">
        <v>25</v>
      </c>
      <c r="I14" s="19">
        <f t="shared" si="3"/>
        <v>2.7855153203342618E-3</v>
      </c>
      <c r="J14" s="16">
        <v>15</v>
      </c>
      <c r="K14" s="20">
        <f t="shared" si="4"/>
        <v>1.6713091922005571E-3</v>
      </c>
      <c r="L14" s="101">
        <v>8975</v>
      </c>
    </row>
    <row r="15" spans="1:12" x14ac:dyDescent="0.2">
      <c r="A15" s="45" t="s">
        <v>59</v>
      </c>
      <c r="B15" s="16">
        <v>6047</v>
      </c>
      <c r="C15" s="19">
        <f t="shared" si="0"/>
        <v>0.38592124577190628</v>
      </c>
      <c r="D15" s="16">
        <v>4540</v>
      </c>
      <c r="E15" s="19">
        <f t="shared" si="1"/>
        <v>0.28974408066883656</v>
      </c>
      <c r="F15" s="16">
        <v>4803</v>
      </c>
      <c r="G15" s="19">
        <f t="shared" si="2"/>
        <v>0.30652881485736166</v>
      </c>
      <c r="H15" s="16">
        <v>253</v>
      </c>
      <c r="I15" s="19">
        <f t="shared" si="3"/>
        <v>1.6146531367668644E-2</v>
      </c>
      <c r="J15" s="16">
        <v>26</v>
      </c>
      <c r="K15" s="20">
        <f t="shared" si="4"/>
        <v>1.6593273342268174E-3</v>
      </c>
      <c r="L15" s="101">
        <v>15669</v>
      </c>
    </row>
    <row r="16" spans="1:12" x14ac:dyDescent="0.2">
      <c r="A16" s="45" t="s">
        <v>46</v>
      </c>
      <c r="B16" s="16">
        <v>12140</v>
      </c>
      <c r="C16" s="19">
        <f t="shared" si="0"/>
        <v>0.53697806086341116</v>
      </c>
      <c r="D16" s="16">
        <v>3416</v>
      </c>
      <c r="E16" s="19">
        <f t="shared" si="1"/>
        <v>0.15109695682944091</v>
      </c>
      <c r="F16" s="16">
        <v>5391</v>
      </c>
      <c r="G16" s="19">
        <f t="shared" si="2"/>
        <v>0.23845541401273884</v>
      </c>
      <c r="H16" s="16">
        <v>1485</v>
      </c>
      <c r="I16" s="19">
        <f t="shared" si="3"/>
        <v>6.5684713375796178E-2</v>
      </c>
      <c r="J16" s="16">
        <v>176</v>
      </c>
      <c r="K16" s="20">
        <f t="shared" si="4"/>
        <v>7.7848549186128801E-3</v>
      </c>
      <c r="L16" s="101">
        <v>22608</v>
      </c>
    </row>
    <row r="17" spans="1:12" x14ac:dyDescent="0.2">
      <c r="A17" s="45" t="s">
        <v>57</v>
      </c>
      <c r="B17" s="16">
        <v>11106</v>
      </c>
      <c r="C17" s="19">
        <f t="shared" si="0"/>
        <v>0.64920792657976267</v>
      </c>
      <c r="D17" s="16">
        <v>2738</v>
      </c>
      <c r="E17" s="19">
        <f t="shared" si="1"/>
        <v>0.16005144093061319</v>
      </c>
      <c r="F17" s="16">
        <v>2915</v>
      </c>
      <c r="G17" s="19">
        <f t="shared" si="2"/>
        <v>0.17039808265622261</v>
      </c>
      <c r="H17" s="16">
        <v>327</v>
      </c>
      <c r="I17" s="19">
        <f t="shared" si="3"/>
        <v>1.9114982171041094E-2</v>
      </c>
      <c r="J17" s="16">
        <v>21</v>
      </c>
      <c r="K17" s="20">
        <f t="shared" si="4"/>
        <v>1.2275676623604373E-3</v>
      </c>
      <c r="L17" s="101">
        <v>17107</v>
      </c>
    </row>
    <row r="18" spans="1:12" x14ac:dyDescent="0.2">
      <c r="A18" s="45" t="s">
        <v>49</v>
      </c>
      <c r="B18" s="16">
        <v>3617</v>
      </c>
      <c r="C18" s="19">
        <f t="shared" si="0"/>
        <v>0.57816496163682862</v>
      </c>
      <c r="D18" s="16">
        <v>1731</v>
      </c>
      <c r="E18" s="19">
        <f t="shared" si="1"/>
        <v>0.27669437340153452</v>
      </c>
      <c r="F18" s="16">
        <v>825</v>
      </c>
      <c r="G18" s="19">
        <f t="shared" si="2"/>
        <v>0.13187340153452684</v>
      </c>
      <c r="H18" s="16">
        <v>78</v>
      </c>
      <c r="I18" s="19">
        <f t="shared" si="3"/>
        <v>1.2468030690537084E-2</v>
      </c>
      <c r="J18" s="16">
        <v>5</v>
      </c>
      <c r="K18" s="20">
        <f t="shared" si="4"/>
        <v>7.9923273657289001E-4</v>
      </c>
      <c r="L18" s="101">
        <v>6256</v>
      </c>
    </row>
    <row r="19" spans="1:12" x14ac:dyDescent="0.2">
      <c r="A19" s="45" t="s">
        <v>48</v>
      </c>
      <c r="B19" s="16">
        <v>10207</v>
      </c>
      <c r="C19" s="19">
        <f t="shared" si="0"/>
        <v>0.70112652836928147</v>
      </c>
      <c r="D19" s="16">
        <v>3422</v>
      </c>
      <c r="E19" s="19">
        <f t="shared" si="1"/>
        <v>0.23505976095617531</v>
      </c>
      <c r="F19" s="16">
        <v>815</v>
      </c>
      <c r="G19" s="19">
        <f t="shared" si="2"/>
        <v>5.5982964692952331E-2</v>
      </c>
      <c r="H19" s="16">
        <v>36</v>
      </c>
      <c r="I19" s="19">
        <f t="shared" si="3"/>
        <v>2.4728671520813299E-3</v>
      </c>
      <c r="J19" s="16">
        <v>78</v>
      </c>
      <c r="K19" s="20">
        <f t="shared" si="4"/>
        <v>5.3578788295095478E-3</v>
      </c>
      <c r="L19" s="101">
        <v>14558</v>
      </c>
    </row>
    <row r="20" spans="1:12" x14ac:dyDescent="0.2">
      <c r="A20" s="45" t="s">
        <v>47</v>
      </c>
      <c r="B20" s="16">
        <v>9026</v>
      </c>
      <c r="C20" s="19">
        <f t="shared" si="0"/>
        <v>0.59043631844050504</v>
      </c>
      <c r="D20" s="16">
        <v>4217</v>
      </c>
      <c r="E20" s="19">
        <f t="shared" si="1"/>
        <v>0.27585530189049517</v>
      </c>
      <c r="F20" s="16">
        <v>1838</v>
      </c>
      <c r="G20" s="19">
        <f t="shared" si="2"/>
        <v>0.12023287760842546</v>
      </c>
      <c r="H20" s="16">
        <v>190</v>
      </c>
      <c r="I20" s="19">
        <f t="shared" si="3"/>
        <v>1.2428861123830705E-2</v>
      </c>
      <c r="J20" s="16">
        <v>16</v>
      </c>
      <c r="K20" s="20">
        <f t="shared" si="4"/>
        <v>1.0466409367436383E-3</v>
      </c>
      <c r="L20" s="101">
        <v>15287</v>
      </c>
    </row>
    <row r="21" spans="1:12" x14ac:dyDescent="0.2">
      <c r="A21" s="45" t="s">
        <v>50</v>
      </c>
      <c r="B21" s="16">
        <v>7247</v>
      </c>
      <c r="C21" s="19">
        <f t="shared" si="0"/>
        <v>0.562087954704103</v>
      </c>
      <c r="D21" s="16">
        <v>2523</v>
      </c>
      <c r="E21" s="19">
        <f t="shared" si="1"/>
        <v>0.19568758240905917</v>
      </c>
      <c r="F21" s="16">
        <v>2877</v>
      </c>
      <c r="G21" s="19">
        <f t="shared" si="2"/>
        <v>0.22314434189094859</v>
      </c>
      <c r="H21" s="16">
        <v>218</v>
      </c>
      <c r="I21" s="19">
        <f t="shared" si="3"/>
        <v>1.690839990692624E-2</v>
      </c>
      <c r="J21" s="16">
        <v>28</v>
      </c>
      <c r="K21" s="20">
        <f t="shared" si="4"/>
        <v>2.1717210889630034E-3</v>
      </c>
      <c r="L21" s="101">
        <v>12893</v>
      </c>
    </row>
    <row r="22" spans="1:12" x14ac:dyDescent="0.2">
      <c r="A22" s="45" t="s">
        <v>60</v>
      </c>
      <c r="B22" s="16">
        <v>8701</v>
      </c>
      <c r="C22" s="19">
        <f t="shared" si="0"/>
        <v>0.45602725366876312</v>
      </c>
      <c r="D22" s="16">
        <v>4158</v>
      </c>
      <c r="E22" s="19">
        <f t="shared" si="1"/>
        <v>0.2179245283018868</v>
      </c>
      <c r="F22" s="16">
        <v>4716</v>
      </c>
      <c r="G22" s="19">
        <f t="shared" si="2"/>
        <v>0.24716981132075472</v>
      </c>
      <c r="H22" s="16">
        <v>1468</v>
      </c>
      <c r="I22" s="19">
        <f t="shared" si="3"/>
        <v>7.69392033542977E-2</v>
      </c>
      <c r="J22" s="16">
        <v>37</v>
      </c>
      <c r="K22" s="20">
        <f t="shared" si="4"/>
        <v>1.9392033542976939E-3</v>
      </c>
      <c r="L22" s="101">
        <v>19080</v>
      </c>
    </row>
    <row r="23" spans="1:12" ht="16" thickBot="1" x14ac:dyDescent="0.25">
      <c r="A23" s="102" t="s">
        <v>243</v>
      </c>
      <c r="B23" s="103">
        <f>SUM(B4:B22)</f>
        <v>244648</v>
      </c>
      <c r="C23" s="104">
        <f t="shared" ref="C23" si="5">B23/L23</f>
        <v>0.53730176334809931</v>
      </c>
      <c r="D23" s="103">
        <f>SUM(D4:D22)</f>
        <v>94398</v>
      </c>
      <c r="E23" s="104">
        <f t="shared" ref="E23" si="6">D23/L23</f>
        <v>0.20731913547845834</v>
      </c>
      <c r="F23" s="103">
        <f>SUM(F4:F22)</f>
        <v>80262</v>
      </c>
      <c r="G23" s="104">
        <f t="shared" ref="G23" si="7">F23/L23</f>
        <v>0.17627331566105239</v>
      </c>
      <c r="H23" s="103">
        <f>SUM(H4:H22)</f>
        <v>34314</v>
      </c>
      <c r="I23" s="104">
        <f t="shared" ref="I23" si="8">H23/L23</f>
        <v>7.5361223911606379E-2</v>
      </c>
      <c r="J23" s="103">
        <f>SUM(J4:J22)</f>
        <v>1705</v>
      </c>
      <c r="K23" s="105">
        <f t="shared" ref="K23" si="9">J23/L23</f>
        <v>3.7445616007836125E-3</v>
      </c>
      <c r="L23" s="106">
        <f>SUM(L4:L22)</f>
        <v>455327</v>
      </c>
    </row>
    <row r="24" spans="1:12" x14ac:dyDescent="0.2">
      <c r="A24" s="9"/>
      <c r="B24" s="9"/>
      <c r="C24" s="17"/>
      <c r="D24" s="9"/>
      <c r="E24" s="17"/>
      <c r="F24" s="9"/>
      <c r="G24" s="17"/>
      <c r="H24" s="9"/>
      <c r="I24" s="17"/>
      <c r="J24" s="9"/>
      <c r="K24" s="18"/>
      <c r="L24" s="9"/>
    </row>
    <row r="25" spans="1:12" x14ac:dyDescent="0.2">
      <c r="A25" s="9"/>
      <c r="B25" s="9"/>
      <c r="C25" s="17"/>
      <c r="D25" s="9"/>
      <c r="E25" s="17"/>
      <c r="H25" s="188" t="s">
        <v>263</v>
      </c>
      <c r="I25" s="188"/>
      <c r="J25" s="188"/>
      <c r="K25" s="188"/>
      <c r="L25" s="188"/>
    </row>
    <row r="26" spans="1:12" x14ac:dyDescent="0.2">
      <c r="A26" s="9"/>
      <c r="B26" s="9"/>
      <c r="C26" s="17"/>
      <c r="D26" s="9"/>
      <c r="E26" s="17"/>
      <c r="F26" s="9"/>
      <c r="G26" s="17"/>
      <c r="H26" s="9"/>
      <c r="I26" s="17"/>
      <c r="J26" s="9"/>
      <c r="K26" s="18"/>
      <c r="L26" s="9"/>
    </row>
    <row r="27" spans="1:12" x14ac:dyDescent="0.2">
      <c r="A27" s="9"/>
      <c r="B27" s="9"/>
      <c r="C27" s="17"/>
      <c r="D27" s="9"/>
      <c r="E27" s="17"/>
      <c r="F27" s="9"/>
      <c r="G27" s="17"/>
      <c r="H27" s="9"/>
      <c r="I27" s="17"/>
      <c r="J27" s="9"/>
      <c r="K27" s="18"/>
      <c r="L27" s="9"/>
    </row>
  </sheetData>
  <mergeCells count="9">
    <mergeCell ref="H25:L25"/>
    <mergeCell ref="A1:L1"/>
    <mergeCell ref="L2:L3"/>
    <mergeCell ref="A2:A3"/>
    <mergeCell ref="H2:I2"/>
    <mergeCell ref="J2:K2"/>
    <mergeCell ref="B2:C2"/>
    <mergeCell ref="F2:G2"/>
    <mergeCell ref="D2:E2"/>
  </mergeCells>
  <pageMargins left="0.360082304526749" right="0.13717421124828533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Internas-General</vt:lpstr>
      <vt:lpstr>Balotaje</vt:lpstr>
      <vt:lpstr>Nacional-General</vt:lpstr>
      <vt:lpstr>Nacional-SUBLEMAS</vt:lpstr>
      <vt:lpstr>Senadores</vt:lpstr>
      <vt:lpstr>Representantes</vt:lpstr>
      <vt:lpstr>Internas_Gen2</vt:lpstr>
      <vt:lpstr>Internas-FA</vt:lpstr>
      <vt:lpstr>Internas-PN</vt:lpstr>
      <vt:lpstr>Internas-PC</vt:lpstr>
      <vt:lpstr>Legilsadores</vt:lpstr>
      <vt:lpstr>Hoja1</vt:lpstr>
      <vt:lpstr>Reforma</vt:lpstr>
      <vt:lpstr>Nacional-FA</vt:lpstr>
      <vt:lpstr>Nacional-PN</vt:lpstr>
      <vt:lpstr>Nacional-PC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Federico Acosta y Lara</cp:lastModifiedBy>
  <cp:lastPrinted>2020-12-10T15:45:41Z</cp:lastPrinted>
  <dcterms:created xsi:type="dcterms:W3CDTF">2020-12-08T13:20:04Z</dcterms:created>
  <dcterms:modified xsi:type="dcterms:W3CDTF">2020-12-12T23:36:19Z</dcterms:modified>
</cp:coreProperties>
</file>