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Volumes/KINGSTON/Praga/Tabelle finali/"/>
    </mc:Choice>
  </mc:AlternateContent>
  <bookViews>
    <workbookView xWindow="0" yWindow="460" windowWidth="28800" windowHeight="16860"/>
  </bookViews>
  <sheets>
    <sheet name="Syri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Q16" i="1"/>
  <c r="P16" i="1"/>
  <c r="N16" i="1"/>
  <c r="M16" i="1"/>
  <c r="J16" i="1"/>
  <c r="L16" i="1"/>
  <c r="E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16" i="1"/>
  <c r="F16" i="1"/>
</calcChain>
</file>

<file path=xl/sharedStrings.xml><?xml version="1.0" encoding="utf-8"?>
<sst xmlns="http://schemas.openxmlformats.org/spreadsheetml/2006/main" count="109" uniqueCount="66">
  <si>
    <t>territory</t>
  </si>
  <si>
    <t>distance from capital in miles</t>
  </si>
  <si>
    <t>govr</t>
  </si>
  <si>
    <t>Aleppo</t>
  </si>
  <si>
    <t>Damascus</t>
  </si>
  <si>
    <t>Dara</t>
  </si>
  <si>
    <t>Deir al zour</t>
  </si>
  <si>
    <t>Hama</t>
  </si>
  <si>
    <t>Hasakeh</t>
  </si>
  <si>
    <t>Homs</t>
  </si>
  <si>
    <t>Lattakia</t>
  </si>
  <si>
    <t>Quneitra</t>
  </si>
  <si>
    <t>Swieda</t>
  </si>
  <si>
    <t>Tartous</t>
  </si>
  <si>
    <t>Tot.</t>
  </si>
  <si>
    <t>non-govnmt</t>
  </si>
  <si>
    <t>Idlib</t>
  </si>
  <si>
    <t>Raqqa</t>
  </si>
  <si>
    <t>Rif Dimashq</t>
  </si>
  <si>
    <t>confirmed cases (GPEI)*</t>
  </si>
  <si>
    <t>Time-lapse: 1st July 2013-31 march 2014</t>
  </si>
  <si>
    <t>*GPEI Report 01 2015 W 01 - 04/01/2015</t>
  </si>
  <si>
    <t>confirmed cases (GPEI) + compatible cases (WHO)</t>
  </si>
  <si>
    <t>confirmed cases (GPEI) + compatible cases (WHO) + compatible cases (ACU)</t>
  </si>
  <si>
    <t>NB: 89 + 2 (of unknown governorate)</t>
  </si>
  <si>
    <t>NPAFP 2014*</t>
  </si>
  <si>
    <t>Stool % 2014</t>
  </si>
  <si>
    <t>1.0-1.9</t>
  </si>
  <si>
    <t>70-79.9</t>
  </si>
  <si>
    <t>2.0-3.9</t>
  </si>
  <si>
    <t>80-89.9</t>
  </si>
  <si>
    <t>&gt;90</t>
  </si>
  <si>
    <t>&gt;4.0</t>
  </si>
  <si>
    <t>≥90</t>
  </si>
  <si>
    <t>_</t>
  </si>
  <si>
    <t>_*</t>
  </si>
  <si>
    <t>2.9</t>
  </si>
  <si>
    <t>Targets for a good polio surveillance according to WHO standards</t>
  </si>
  <si>
    <t>NPAFP (in population of under 15)</t>
  </si>
  <si>
    <t>≥ 2 / 100,000</t>
  </si>
  <si>
    <t>% adequate stool collection</t>
  </si>
  <si>
    <t>≥ 80%</t>
  </si>
  <si>
    <t>Adjusted Population estimate below 15 years (2014 - WHO)</t>
  </si>
  <si>
    <t>Fled inside Syria 2016</t>
  </si>
  <si>
    <t>Fled outside Syria 2016</t>
  </si>
  <si>
    <t>Total population at 31/12/2011</t>
  </si>
  <si>
    <t>Hosted IDPs per governorate (June 2014, source: OCHA, UN)</t>
  </si>
  <si>
    <t>Refugees in neighbouring countries of Syria (June 2014, source: OCHA, UN)</t>
  </si>
  <si>
    <t>Number of internally and externally forcibly displaced people in Syria as of 2016, by governorate</t>
  </si>
  <si>
    <t>https://reliefweb.int/sites/reliefweb.int/files/resources/Syria%20governorate%20profiles%206%20August%202014.pdf</t>
  </si>
  <si>
    <t>Jordan, Iraq, Egypt, Lebanon</t>
  </si>
  <si>
    <t>Incidence of confirmed cases GPEI (over population below 15) /100.000</t>
  </si>
  <si>
    <t>Incidence with confirmed cases GPEI and all compatible cases (over population below 15) / 100.000</t>
  </si>
  <si>
    <t>NPAFP 2013 WHO*</t>
  </si>
  <si>
    <t>Stool % 2013 WHO*</t>
  </si>
  <si>
    <t>&lt;1*</t>
  </si>
  <si>
    <t>&lt;70*</t>
  </si>
  <si>
    <t>1-1.99*</t>
  </si>
  <si>
    <t>&gt;=90</t>
  </si>
  <si>
    <t>&gt;=4*</t>
  </si>
  <si>
    <t>2-3.99*</t>
  </si>
  <si>
    <t>89.99-80*</t>
  </si>
  <si>
    <t>&gt;=90*</t>
  </si>
  <si>
    <t>3.1</t>
  </si>
  <si>
    <t>79.99-70*</t>
  </si>
  <si>
    <t>*1 august-31 january 2014 (GPEI n.13)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</si>
</sst>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_(* #,##0.0_);_(* \(#,##0.0\);_(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0" fillId="0" borderId="1" xfId="1" applyNumberFormat="1" applyFont="1" applyFill="1" applyBorder="1" applyAlignment="1" applyProtection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30"/>
  <sheetViews>
    <sheetView tabSelected="1" topLeftCell="F10" workbookViewId="0">
      <selection activeCell="S26" sqref="S26"/>
    </sheetView>
  </sheetViews>
  <sheetFormatPr baseColWidth="10" defaultColWidth="11.1640625" defaultRowHeight="16" x14ac:dyDescent="0.2"/>
  <cols>
    <col min="1" max="1" width="11.1640625" customWidth="1"/>
    <col min="2" max="2" width="10" customWidth="1"/>
    <col min="3" max="3" width="24.83203125" customWidth="1"/>
    <col min="4" max="4" width="13.5" customWidth="1"/>
    <col min="5" max="5" width="20.83203125" customWidth="1"/>
    <col min="6" max="6" width="21" customWidth="1"/>
    <col min="7" max="7" width="35.1640625" customWidth="1"/>
    <col min="8" max="8" width="10.83203125" customWidth="1"/>
    <col min="9" max="9" width="12.1640625" customWidth="1"/>
    <col min="10" max="10" width="11.83203125" customWidth="1"/>
    <col min="11" max="11" width="11.33203125" customWidth="1"/>
    <col min="12" max="12" width="11.1640625" customWidth="1"/>
    <col min="13" max="13" width="10.83203125" customWidth="1"/>
    <col min="14" max="14" width="14.1640625" customWidth="1"/>
    <col min="15" max="15" width="11.6640625" customWidth="1"/>
    <col min="16" max="16" width="10.83203125" customWidth="1"/>
    <col min="17" max="17" width="10.6640625" customWidth="1"/>
    <col min="18" max="18" width="16.6640625" customWidth="1"/>
    <col min="19" max="19" width="12.33203125" customWidth="1"/>
    <col min="20" max="20" width="16.5" customWidth="1"/>
  </cols>
  <sheetData>
    <row r="1" spans="1:72" ht="160" x14ac:dyDescent="0.2">
      <c r="A1" s="26" t="s">
        <v>0</v>
      </c>
      <c r="B1" s="26" t="s">
        <v>1</v>
      </c>
      <c r="C1" s="26" t="s">
        <v>2</v>
      </c>
      <c r="D1" s="26" t="s">
        <v>15</v>
      </c>
      <c r="E1" s="26" t="s">
        <v>19</v>
      </c>
      <c r="F1" s="27" t="s">
        <v>22</v>
      </c>
      <c r="G1" s="27" t="s">
        <v>23</v>
      </c>
      <c r="H1" s="26" t="s">
        <v>25</v>
      </c>
      <c r="I1" s="26" t="s">
        <v>26</v>
      </c>
      <c r="J1" s="20" t="s">
        <v>42</v>
      </c>
      <c r="K1" s="8" t="s">
        <v>51</v>
      </c>
      <c r="L1" s="8" t="s">
        <v>52</v>
      </c>
      <c r="M1" s="27" t="s">
        <v>43</v>
      </c>
      <c r="N1" s="27" t="s">
        <v>44</v>
      </c>
      <c r="O1" s="8" t="s">
        <v>45</v>
      </c>
      <c r="P1" s="8" t="s">
        <v>46</v>
      </c>
      <c r="Q1" s="8" t="s">
        <v>47</v>
      </c>
      <c r="R1" s="26" t="s">
        <v>53</v>
      </c>
      <c r="S1" s="27" t="s">
        <v>54</v>
      </c>
    </row>
    <row r="2" spans="1:72" x14ac:dyDescent="0.2">
      <c r="A2" s="8" t="s">
        <v>3</v>
      </c>
      <c r="B2" s="7">
        <v>244.47508244653631</v>
      </c>
      <c r="C2" s="7">
        <v>0.2</v>
      </c>
      <c r="D2" s="7">
        <v>0.8</v>
      </c>
      <c r="E2" s="9">
        <v>5</v>
      </c>
      <c r="F2" s="7">
        <v>8</v>
      </c>
      <c r="G2" s="7">
        <v>10</v>
      </c>
      <c r="H2" s="7" t="s">
        <v>27</v>
      </c>
      <c r="I2" s="7" t="s">
        <v>28</v>
      </c>
      <c r="J2" s="22">
        <v>1323858</v>
      </c>
      <c r="K2" s="23">
        <f>(E2*100000)/J2</f>
        <v>0.37768401142720742</v>
      </c>
      <c r="L2" s="23">
        <f>(G2*100000)/J2</f>
        <v>0.75536802285441484</v>
      </c>
      <c r="M2" s="24">
        <v>1792581</v>
      </c>
      <c r="N2" s="24">
        <v>1632838</v>
      </c>
      <c r="O2" s="25">
        <v>4867991</v>
      </c>
      <c r="P2" s="7">
        <v>1787000</v>
      </c>
      <c r="Q2" s="7">
        <v>251294</v>
      </c>
      <c r="R2" s="29" t="s">
        <v>55</v>
      </c>
      <c r="S2" s="29" t="s">
        <v>56</v>
      </c>
    </row>
    <row r="3" spans="1:72" x14ac:dyDescent="0.2">
      <c r="A3" s="8" t="s">
        <v>4</v>
      </c>
      <c r="B3" s="7"/>
      <c r="C3" s="7">
        <v>0.7</v>
      </c>
      <c r="D3" s="7">
        <v>0.3</v>
      </c>
      <c r="E3" s="9">
        <v>0</v>
      </c>
      <c r="F3" s="7">
        <v>0</v>
      </c>
      <c r="G3" s="7">
        <v>0</v>
      </c>
      <c r="H3" s="7" t="s">
        <v>29</v>
      </c>
      <c r="I3" s="7" t="s">
        <v>30</v>
      </c>
      <c r="J3" s="22">
        <v>548297</v>
      </c>
      <c r="K3" s="23">
        <f t="shared" ref="K3:K16" si="0">(E3*100000)/J3</f>
        <v>0</v>
      </c>
      <c r="L3" s="23">
        <f t="shared" ref="L3:L15" si="1">(G3*100000)/J3</f>
        <v>0</v>
      </c>
      <c r="M3" s="24">
        <v>718420</v>
      </c>
      <c r="N3" s="24">
        <v>386006</v>
      </c>
      <c r="O3" s="25">
        <v>1754000</v>
      </c>
      <c r="P3" s="7">
        <v>410600</v>
      </c>
      <c r="Q3" s="7">
        <v>1095735</v>
      </c>
      <c r="R3" s="29" t="s">
        <v>57</v>
      </c>
      <c r="S3" s="29" t="s">
        <v>56</v>
      </c>
      <c r="U3" s="28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28"/>
      <c r="BR3" s="28"/>
      <c r="BS3" s="28"/>
    </row>
    <row r="4" spans="1:72" x14ac:dyDescent="0.2">
      <c r="A4" s="8" t="s">
        <v>5</v>
      </c>
      <c r="B4" s="7">
        <v>375.38829657084068</v>
      </c>
      <c r="C4" s="7">
        <v>0.4</v>
      </c>
      <c r="D4" s="7">
        <v>0.6</v>
      </c>
      <c r="E4" s="9">
        <v>0</v>
      </c>
      <c r="F4" s="7">
        <v>0</v>
      </c>
      <c r="G4" s="7">
        <v>0</v>
      </c>
      <c r="H4" s="7" t="s">
        <v>29</v>
      </c>
      <c r="I4" s="7" t="s">
        <v>31</v>
      </c>
      <c r="J4" s="22">
        <v>383124</v>
      </c>
      <c r="K4" s="23">
        <f t="shared" si="0"/>
        <v>0</v>
      </c>
      <c r="L4" s="23">
        <f t="shared" si="1"/>
        <v>0</v>
      </c>
      <c r="M4" s="24">
        <v>201016</v>
      </c>
      <c r="N4" s="24">
        <v>174805</v>
      </c>
      <c r="O4" s="7">
        <v>1027000</v>
      </c>
      <c r="P4" s="7">
        <v>266000</v>
      </c>
      <c r="Q4" s="7">
        <v>354642</v>
      </c>
      <c r="R4" s="29" t="s">
        <v>55</v>
      </c>
      <c r="S4" s="29" t="s">
        <v>58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</row>
    <row r="5" spans="1:72" x14ac:dyDescent="0.2">
      <c r="A5" s="8" t="s">
        <v>6</v>
      </c>
      <c r="B5" s="7">
        <v>132.51490423097243</v>
      </c>
      <c r="C5" s="7">
        <v>0.04</v>
      </c>
      <c r="D5" s="7">
        <v>0.96</v>
      </c>
      <c r="E5" s="9">
        <v>25</v>
      </c>
      <c r="F5" s="7">
        <v>33</v>
      </c>
      <c r="G5" s="7">
        <v>70</v>
      </c>
      <c r="H5" s="7" t="s">
        <v>29</v>
      </c>
      <c r="I5" s="7" t="s">
        <v>28</v>
      </c>
      <c r="J5" s="22">
        <v>632476</v>
      </c>
      <c r="K5" s="23">
        <f t="shared" si="0"/>
        <v>3.9527191545608056</v>
      </c>
      <c r="L5" s="23">
        <f t="shared" si="1"/>
        <v>11.067613632770255</v>
      </c>
      <c r="M5" s="24">
        <v>328308</v>
      </c>
      <c r="N5" s="24">
        <v>189987</v>
      </c>
      <c r="O5" s="25">
        <v>1239005</v>
      </c>
      <c r="P5" s="7">
        <v>441000</v>
      </c>
      <c r="Q5" s="7">
        <v>47366</v>
      </c>
      <c r="R5" s="29" t="s">
        <v>59</v>
      </c>
      <c r="S5" s="29" t="s">
        <v>56</v>
      </c>
      <c r="U5" s="28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72" x14ac:dyDescent="0.2">
      <c r="A6" s="8" t="s">
        <v>16</v>
      </c>
      <c r="B6" s="7">
        <v>54.145747404176809</v>
      </c>
      <c r="C6" s="7">
        <v>0.2</v>
      </c>
      <c r="D6" s="7">
        <v>0.8</v>
      </c>
      <c r="E6" s="9">
        <v>3</v>
      </c>
      <c r="F6" s="7">
        <v>3</v>
      </c>
      <c r="G6" s="7">
        <v>5</v>
      </c>
      <c r="H6" s="7" t="s">
        <v>29</v>
      </c>
      <c r="I6" s="7" t="s">
        <v>28</v>
      </c>
      <c r="J6" s="22">
        <v>662640</v>
      </c>
      <c r="K6" s="23">
        <f t="shared" si="0"/>
        <v>0.45273451647953639</v>
      </c>
      <c r="L6" s="23">
        <f t="shared" si="1"/>
        <v>0.754557527465894</v>
      </c>
      <c r="M6" s="24">
        <v>142688</v>
      </c>
      <c r="N6" s="24">
        <v>179037</v>
      </c>
      <c r="O6" s="25">
        <v>1501000</v>
      </c>
      <c r="P6" s="7">
        <v>708000</v>
      </c>
      <c r="Q6" s="7">
        <v>138253</v>
      </c>
      <c r="R6" s="29" t="s">
        <v>60</v>
      </c>
      <c r="S6" s="29" t="s">
        <v>61</v>
      </c>
    </row>
    <row r="7" spans="1:72" x14ac:dyDescent="0.2">
      <c r="A7" s="8" t="s">
        <v>7</v>
      </c>
      <c r="B7" s="7">
        <v>178.16255059806329</v>
      </c>
      <c r="C7" s="7">
        <v>0.75</v>
      </c>
      <c r="D7" s="7">
        <v>0.25</v>
      </c>
      <c r="E7" s="9">
        <v>1</v>
      </c>
      <c r="F7" s="7">
        <v>1</v>
      </c>
      <c r="G7" s="7">
        <v>1</v>
      </c>
      <c r="H7" s="7" t="s">
        <v>32</v>
      </c>
      <c r="I7" s="7" t="s">
        <v>33</v>
      </c>
      <c r="J7" s="22">
        <v>622794</v>
      </c>
      <c r="K7" s="23">
        <f t="shared" si="0"/>
        <v>0.16056673635263025</v>
      </c>
      <c r="L7" s="23">
        <f t="shared" si="1"/>
        <v>0.16056673635263025</v>
      </c>
      <c r="M7" s="24">
        <v>499878</v>
      </c>
      <c r="N7" s="24">
        <v>218288</v>
      </c>
      <c r="O7" s="25">
        <v>1628000</v>
      </c>
      <c r="P7" s="7">
        <v>245500</v>
      </c>
      <c r="Q7" s="7">
        <v>95502</v>
      </c>
      <c r="R7" s="29" t="s">
        <v>60</v>
      </c>
      <c r="S7" s="29" t="s">
        <v>61</v>
      </c>
    </row>
    <row r="8" spans="1:72" x14ac:dyDescent="0.2">
      <c r="A8" s="8" t="s">
        <v>8</v>
      </c>
      <c r="B8" s="7">
        <v>353.4543285356545</v>
      </c>
      <c r="C8" s="7">
        <v>0.13</v>
      </c>
      <c r="D8" s="7">
        <v>0.88</v>
      </c>
      <c r="E8" s="9">
        <v>2</v>
      </c>
      <c r="F8" s="7">
        <v>3</v>
      </c>
      <c r="G8" s="7">
        <v>3</v>
      </c>
      <c r="H8" s="7" t="s">
        <v>29</v>
      </c>
      <c r="I8" s="7" t="s">
        <v>33</v>
      </c>
      <c r="J8" s="22">
        <v>598262</v>
      </c>
      <c r="K8" s="23">
        <f t="shared" si="0"/>
        <v>0.33430169390668302</v>
      </c>
      <c r="L8" s="23">
        <f t="shared" si="1"/>
        <v>0.50145254086002455</v>
      </c>
      <c r="M8" s="24">
        <v>90294</v>
      </c>
      <c r="N8" s="24">
        <v>296942</v>
      </c>
      <c r="O8" s="25">
        <v>1512000</v>
      </c>
      <c r="P8" s="7">
        <v>197500</v>
      </c>
      <c r="Q8" s="7">
        <v>147644</v>
      </c>
      <c r="R8" s="29" t="s">
        <v>60</v>
      </c>
      <c r="S8" s="29" t="s">
        <v>56</v>
      </c>
    </row>
    <row r="9" spans="1:72" x14ac:dyDescent="0.2">
      <c r="A9" s="8" t="s">
        <v>9</v>
      </c>
      <c r="B9" s="7">
        <v>129.74048333988787</v>
      </c>
      <c r="C9" s="7">
        <v>0.57999999999999996</v>
      </c>
      <c r="D9" s="7">
        <v>0.42</v>
      </c>
      <c r="E9" s="9">
        <v>0</v>
      </c>
      <c r="F9" s="7">
        <v>0</v>
      </c>
      <c r="G9" s="7">
        <v>0</v>
      </c>
      <c r="H9" s="7" t="s">
        <v>32</v>
      </c>
      <c r="I9" s="7" t="s">
        <v>31</v>
      </c>
      <c r="J9" s="22">
        <v>535242</v>
      </c>
      <c r="K9" s="23">
        <f t="shared" si="0"/>
        <v>0</v>
      </c>
      <c r="L9" s="23">
        <f t="shared" si="1"/>
        <v>0</v>
      </c>
      <c r="M9" s="24">
        <v>607943</v>
      </c>
      <c r="N9" s="24">
        <v>445223</v>
      </c>
      <c r="O9" s="25">
        <v>1803000</v>
      </c>
      <c r="P9" s="7">
        <v>560000</v>
      </c>
      <c r="Q9" s="7">
        <v>329109</v>
      </c>
      <c r="R9" s="29" t="s">
        <v>57</v>
      </c>
      <c r="S9" s="29" t="s">
        <v>61</v>
      </c>
    </row>
    <row r="10" spans="1:72" x14ac:dyDescent="0.2">
      <c r="A10" s="8" t="s">
        <v>10</v>
      </c>
      <c r="B10" s="7">
        <v>77.172970894457706</v>
      </c>
      <c r="C10" s="7">
        <v>0.83</v>
      </c>
      <c r="D10" s="7">
        <v>0.17</v>
      </c>
      <c r="E10" s="9">
        <v>0</v>
      </c>
      <c r="F10" s="7">
        <v>0</v>
      </c>
      <c r="G10" s="7">
        <v>0</v>
      </c>
      <c r="H10" s="7" t="s">
        <v>32</v>
      </c>
      <c r="I10" s="7" t="s">
        <v>31</v>
      </c>
      <c r="J10" s="22">
        <v>338602</v>
      </c>
      <c r="K10" s="23">
        <f t="shared" si="0"/>
        <v>0</v>
      </c>
      <c r="L10" s="23">
        <f t="shared" si="1"/>
        <v>0</v>
      </c>
      <c r="M10" s="24">
        <v>40372</v>
      </c>
      <c r="N10" s="24">
        <v>178357</v>
      </c>
      <c r="O10" s="25">
        <v>1008000</v>
      </c>
      <c r="P10" s="7">
        <v>300000</v>
      </c>
      <c r="Q10" s="7">
        <v>7394</v>
      </c>
      <c r="R10" s="29" t="s">
        <v>59</v>
      </c>
      <c r="S10" s="29" t="s">
        <v>62</v>
      </c>
    </row>
    <row r="11" spans="1:72" x14ac:dyDescent="0.2">
      <c r="A11" s="8" t="s">
        <v>11</v>
      </c>
      <c r="B11" s="7">
        <v>166.86622140094391</v>
      </c>
      <c r="C11" s="7">
        <v>0.25</v>
      </c>
      <c r="D11" s="7">
        <v>0.75</v>
      </c>
      <c r="E11" s="9">
        <v>0</v>
      </c>
      <c r="F11" s="7">
        <v>0</v>
      </c>
      <c r="G11" s="7">
        <v>0</v>
      </c>
      <c r="H11" s="7" t="s">
        <v>32</v>
      </c>
      <c r="I11" s="7" t="s">
        <v>30</v>
      </c>
      <c r="J11" s="22">
        <v>112500</v>
      </c>
      <c r="K11" s="23">
        <f t="shared" si="0"/>
        <v>0</v>
      </c>
      <c r="L11" s="23">
        <f t="shared" si="1"/>
        <v>0</v>
      </c>
      <c r="M11" s="24">
        <v>44550</v>
      </c>
      <c r="N11" s="24">
        <v>17470</v>
      </c>
      <c r="O11" s="25">
        <v>90000</v>
      </c>
      <c r="P11" s="25">
        <v>72000</v>
      </c>
      <c r="Q11" s="25">
        <v>15215</v>
      </c>
      <c r="R11" s="7" t="s">
        <v>34</v>
      </c>
      <c r="S11" s="7" t="s">
        <v>34</v>
      </c>
    </row>
    <row r="12" spans="1:72" x14ac:dyDescent="0.2">
      <c r="A12" s="8" t="s">
        <v>17</v>
      </c>
      <c r="B12" s="7">
        <v>228.19913689398896</v>
      </c>
      <c r="C12" s="7">
        <v>0</v>
      </c>
      <c r="D12" s="7">
        <v>1</v>
      </c>
      <c r="E12" s="9">
        <v>0</v>
      </c>
      <c r="F12" s="7">
        <v>0</v>
      </c>
      <c r="G12" s="7">
        <v>0</v>
      </c>
      <c r="H12" s="7" t="s">
        <v>27</v>
      </c>
      <c r="I12" s="7" t="s">
        <v>33</v>
      </c>
      <c r="J12" s="22">
        <v>454574</v>
      </c>
      <c r="K12" s="23">
        <f t="shared" si="0"/>
        <v>0</v>
      </c>
      <c r="L12" s="23">
        <f t="shared" si="1"/>
        <v>0</v>
      </c>
      <c r="M12" s="24">
        <v>102755</v>
      </c>
      <c r="N12" s="24">
        <v>75597</v>
      </c>
      <c r="O12" s="7">
        <v>944000</v>
      </c>
      <c r="P12" s="7">
        <v>177000</v>
      </c>
      <c r="Q12" s="7">
        <v>45128</v>
      </c>
      <c r="R12" s="29" t="s">
        <v>60</v>
      </c>
      <c r="S12" s="29" t="s">
        <v>64</v>
      </c>
    </row>
    <row r="13" spans="1:72" x14ac:dyDescent="0.2">
      <c r="A13" s="8" t="s">
        <v>18</v>
      </c>
      <c r="B13" s="7">
        <v>154.91484311980489</v>
      </c>
      <c r="C13" s="7">
        <v>0.66</v>
      </c>
      <c r="D13" s="7">
        <v>0.34</v>
      </c>
      <c r="E13" s="9">
        <v>0</v>
      </c>
      <c r="F13" s="7">
        <v>0</v>
      </c>
      <c r="G13" s="7">
        <v>0</v>
      </c>
      <c r="H13" s="7" t="s">
        <v>29</v>
      </c>
      <c r="I13" s="7" t="s">
        <v>30</v>
      </c>
      <c r="J13" s="22">
        <v>974900</v>
      </c>
      <c r="K13" s="23">
        <f t="shared" si="0"/>
        <v>0</v>
      </c>
      <c r="L13" s="23">
        <f t="shared" si="1"/>
        <v>0</v>
      </c>
      <c r="M13" s="24">
        <v>958782</v>
      </c>
      <c r="N13" s="24">
        <v>500367</v>
      </c>
      <c r="O13" s="25">
        <v>2835900</v>
      </c>
      <c r="P13" s="7">
        <v>770000</v>
      </c>
      <c r="Q13" s="7">
        <v>193430</v>
      </c>
      <c r="R13" s="29" t="s">
        <v>57</v>
      </c>
      <c r="S13" s="29" t="s">
        <v>56</v>
      </c>
    </row>
    <row r="14" spans="1:72" x14ac:dyDescent="0.2">
      <c r="A14" s="8" t="s">
        <v>12</v>
      </c>
      <c r="B14" s="7">
        <v>61.772397097144065</v>
      </c>
      <c r="C14" s="7">
        <v>1</v>
      </c>
      <c r="D14" s="7">
        <v>0</v>
      </c>
      <c r="E14" s="9">
        <v>0</v>
      </c>
      <c r="F14" s="7">
        <v>0</v>
      </c>
      <c r="G14" s="7">
        <v>0</v>
      </c>
      <c r="H14" s="7" t="s">
        <v>34</v>
      </c>
      <c r="I14" s="7" t="s">
        <v>34</v>
      </c>
      <c r="J14" s="22">
        <v>107381</v>
      </c>
      <c r="K14" s="23">
        <f t="shared" si="0"/>
        <v>0</v>
      </c>
      <c r="L14" s="23">
        <f t="shared" si="1"/>
        <v>0</v>
      </c>
      <c r="M14" s="24">
        <v>13138</v>
      </c>
      <c r="N14" s="24">
        <v>13684</v>
      </c>
      <c r="O14" s="7">
        <v>370000</v>
      </c>
      <c r="P14" s="7">
        <v>69000</v>
      </c>
      <c r="Q14" s="25">
        <v>1008</v>
      </c>
      <c r="R14" s="29" t="s">
        <v>57</v>
      </c>
      <c r="S14" s="29" t="s">
        <v>62</v>
      </c>
    </row>
    <row r="15" spans="1:72" x14ac:dyDescent="0.2">
      <c r="A15" s="8" t="s">
        <v>13</v>
      </c>
      <c r="B15" s="7">
        <v>190.70602676630475</v>
      </c>
      <c r="C15" s="7">
        <v>1</v>
      </c>
      <c r="D15" s="7">
        <v>0</v>
      </c>
      <c r="E15" s="9">
        <v>0</v>
      </c>
      <c r="F15" s="7">
        <v>0</v>
      </c>
      <c r="G15" s="7">
        <v>0</v>
      </c>
      <c r="H15" s="7" t="s">
        <v>35</v>
      </c>
      <c r="I15" s="7" t="s">
        <v>34</v>
      </c>
      <c r="J15" s="22">
        <v>334761</v>
      </c>
      <c r="K15" s="23">
        <f t="shared" si="0"/>
        <v>0</v>
      </c>
      <c r="L15" s="23">
        <f t="shared" si="1"/>
        <v>0</v>
      </c>
      <c r="M15" s="24">
        <v>2271</v>
      </c>
      <c r="N15" s="24">
        <v>7384</v>
      </c>
      <c r="O15" s="7">
        <v>797000</v>
      </c>
      <c r="P15" s="7">
        <v>452000</v>
      </c>
      <c r="Q15" s="7">
        <v>4075</v>
      </c>
      <c r="R15" s="29" t="s">
        <v>35</v>
      </c>
      <c r="S15" s="29" t="s">
        <v>35</v>
      </c>
    </row>
    <row r="16" spans="1:72" x14ac:dyDescent="0.2">
      <c r="A16" s="8" t="s">
        <v>14</v>
      </c>
      <c r="B16" s="7"/>
      <c r="C16" s="7"/>
      <c r="D16" s="7"/>
      <c r="E16" s="9">
        <f>SUM(E2:E15)</f>
        <v>36</v>
      </c>
      <c r="F16" s="7">
        <f>SUM(F2:F15)</f>
        <v>48</v>
      </c>
      <c r="G16" s="7">
        <f>SUM(G2:G15)</f>
        <v>89</v>
      </c>
      <c r="H16" s="7" t="s">
        <v>36</v>
      </c>
      <c r="I16" s="7">
        <v>90</v>
      </c>
      <c r="J16" s="22">
        <f>SUM(J2:J15)</f>
        <v>7629411</v>
      </c>
      <c r="K16" s="23">
        <f t="shared" si="0"/>
        <v>0.47185818145070441</v>
      </c>
      <c r="L16" s="23">
        <f>(91*100000)/J16</f>
        <v>1.1927526253337251</v>
      </c>
      <c r="M16" s="25">
        <f>SUM(M2:M15)</f>
        <v>5542996</v>
      </c>
      <c r="N16" s="25">
        <f>SUM(N2:N15)</f>
        <v>4315985</v>
      </c>
      <c r="O16" s="25">
        <f>SUM(O2:O15)</f>
        <v>21376896</v>
      </c>
      <c r="P16" s="7">
        <f>SUM(P2:P15)</f>
        <v>6455600</v>
      </c>
      <c r="Q16" s="7">
        <f>SUM(Q2:Q15)</f>
        <v>2725795</v>
      </c>
      <c r="R16" s="7" t="s">
        <v>63</v>
      </c>
      <c r="S16" s="7">
        <v>89</v>
      </c>
    </row>
    <row r="17" spans="2:123" ht="22" customHeight="1" x14ac:dyDescent="0.2">
      <c r="B17" s="10"/>
      <c r="C17" s="10"/>
      <c r="D17" s="10"/>
      <c r="E17" s="10"/>
      <c r="G17" s="15" t="s">
        <v>24</v>
      </c>
      <c r="J17" s="10"/>
      <c r="K17" s="21"/>
      <c r="L17" s="10"/>
      <c r="M17" s="21" t="s">
        <v>48</v>
      </c>
      <c r="N17" s="21"/>
      <c r="O17" s="14"/>
      <c r="S17" s="29" t="s">
        <v>65</v>
      </c>
    </row>
    <row r="18" spans="2:123" ht="176" x14ac:dyDescent="0.2">
      <c r="B18" s="10"/>
      <c r="C18" s="10"/>
      <c r="D18" s="10"/>
      <c r="E18" s="10"/>
      <c r="F18" s="12"/>
      <c r="G18" s="10"/>
      <c r="H18" s="16" t="s">
        <v>37</v>
      </c>
      <c r="I18" s="17"/>
      <c r="J18" s="12"/>
      <c r="K18" s="12"/>
      <c r="L18" s="12"/>
      <c r="M18" s="12"/>
      <c r="N18" s="12"/>
      <c r="O18" s="14"/>
      <c r="P18" s="14" t="s">
        <v>49</v>
      </c>
      <c r="Q18" s="11" t="s">
        <v>50</v>
      </c>
      <c r="R18" s="16" t="s">
        <v>37</v>
      </c>
      <c r="S18" s="17"/>
    </row>
    <row r="19" spans="2:123" ht="64" x14ac:dyDescent="0.2">
      <c r="B19" s="10"/>
      <c r="C19" s="10"/>
      <c r="D19" s="10"/>
      <c r="E19" s="10"/>
      <c r="F19" s="12"/>
      <c r="G19" s="10"/>
      <c r="H19" s="18" t="s">
        <v>38</v>
      </c>
      <c r="I19" s="19" t="s">
        <v>39</v>
      </c>
      <c r="J19" s="21"/>
      <c r="R19" s="18" t="s">
        <v>38</v>
      </c>
      <c r="S19" s="19" t="s">
        <v>39</v>
      </c>
    </row>
    <row r="20" spans="2:123" ht="48" x14ac:dyDescent="0.2">
      <c r="B20" s="10"/>
      <c r="C20" s="10"/>
      <c r="D20" s="10"/>
      <c r="E20" s="10"/>
      <c r="F20" s="13"/>
      <c r="G20" s="10"/>
      <c r="H20" s="18" t="s">
        <v>40</v>
      </c>
      <c r="I20" s="19" t="s">
        <v>41</v>
      </c>
      <c r="J20" s="21"/>
      <c r="R20" s="18" t="s">
        <v>40</v>
      </c>
      <c r="S20" s="19" t="s">
        <v>41</v>
      </c>
    </row>
    <row r="21" spans="2:123" x14ac:dyDescent="0.2">
      <c r="B21" s="10"/>
      <c r="C21" s="10"/>
      <c r="D21" s="10"/>
      <c r="E21" s="10"/>
      <c r="F21" t="s">
        <v>20</v>
      </c>
      <c r="G21" s="10"/>
      <c r="H21" s="21"/>
      <c r="I21" s="21"/>
      <c r="J21" s="21"/>
    </row>
    <row r="22" spans="2:123" x14ac:dyDescent="0.2">
      <c r="B22" s="10"/>
      <c r="C22" s="10"/>
      <c r="D22" s="10"/>
      <c r="E22" s="10"/>
      <c r="F22" s="12" t="s">
        <v>21</v>
      </c>
      <c r="G22" s="10"/>
    </row>
    <row r="23" spans="2:123" x14ac:dyDescent="0.2">
      <c r="B23" s="10"/>
      <c r="C23" s="10"/>
      <c r="D23" s="10"/>
      <c r="E23" s="10"/>
      <c r="F23" s="21"/>
      <c r="G23" s="10"/>
    </row>
    <row r="24" spans="2:123" x14ac:dyDescent="0.2">
      <c r="B24" s="10"/>
      <c r="C24" s="10"/>
      <c r="D24" s="10"/>
      <c r="E24" s="10"/>
      <c r="F24" s="10"/>
      <c r="G24" s="6"/>
    </row>
    <row r="28" spans="2:123" x14ac:dyDescent="0.2">
      <c r="B28" s="1"/>
      <c r="C28" s="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</row>
    <row r="29" spans="2:123" x14ac:dyDescent="0.2">
      <c r="B29" s="1"/>
      <c r="C29" s="1"/>
      <c r="D29" s="1"/>
      <c r="E29" s="1"/>
      <c r="F29" s="1"/>
      <c r="G29" s="2"/>
      <c r="H29" s="1"/>
      <c r="I29" s="1"/>
      <c r="J29" s="1"/>
      <c r="K29" s="1"/>
      <c r="L29" s="2"/>
      <c r="M29" s="1"/>
      <c r="N29" s="2"/>
      <c r="O29" s="1"/>
      <c r="P29" s="2"/>
      <c r="Q29" s="2"/>
      <c r="R29" s="2"/>
      <c r="S29" s="2"/>
      <c r="T29" s="1"/>
      <c r="U29" s="2"/>
      <c r="V29" s="2"/>
      <c r="W29" s="2"/>
      <c r="X29" s="2"/>
      <c r="Y29" s="1"/>
      <c r="Z29" s="2"/>
      <c r="AA29" s="2"/>
      <c r="AB29" s="2"/>
      <c r="AC29" s="2"/>
      <c r="AD29" s="1"/>
      <c r="AE29" s="2"/>
      <c r="AF29" s="2"/>
      <c r="AG29" s="2"/>
      <c r="AH29" s="2"/>
      <c r="AI29" s="1"/>
      <c r="AJ29" s="2"/>
      <c r="AK29" s="2"/>
      <c r="AL29" s="2"/>
      <c r="AM29" s="2"/>
      <c r="AN29" s="1"/>
      <c r="AO29" s="2"/>
      <c r="AP29" s="2"/>
      <c r="AQ29" s="2"/>
      <c r="AR29" s="2"/>
      <c r="AS29" s="1"/>
      <c r="AT29" s="2"/>
      <c r="AU29" s="2"/>
      <c r="AV29" s="2"/>
      <c r="AW29" s="2"/>
      <c r="AX29" s="1"/>
      <c r="AY29" s="2"/>
      <c r="AZ29" s="2"/>
      <c r="BA29" s="2"/>
      <c r="BB29" s="2"/>
      <c r="BC29" s="1"/>
      <c r="BD29" s="2"/>
      <c r="BE29" s="2"/>
      <c r="BF29" s="2"/>
      <c r="BG29" s="2"/>
      <c r="BH29" s="1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3"/>
      <c r="DP29" s="2"/>
      <c r="DQ29" s="2"/>
      <c r="DR29" s="2"/>
      <c r="DS29" s="2"/>
    </row>
    <row r="30" spans="2:123" x14ac:dyDescent="0.2"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6"/>
      <c r="DP30" s="5"/>
      <c r="DQ30" s="5"/>
      <c r="DR30" s="5"/>
      <c r="DS30" s="5"/>
    </row>
  </sheetData>
  <mergeCells count="24">
    <mergeCell ref="BG28:BK28"/>
    <mergeCell ref="D28:H28"/>
    <mergeCell ref="I28:M28"/>
    <mergeCell ref="N28:R28"/>
    <mergeCell ref="S28:W28"/>
    <mergeCell ref="X28:AB28"/>
    <mergeCell ref="AC28:AG28"/>
    <mergeCell ref="AH28:AL28"/>
    <mergeCell ref="AM28:AQ28"/>
    <mergeCell ref="AR28:AV28"/>
    <mergeCell ref="AW28:BA28"/>
    <mergeCell ref="BB28:BF28"/>
    <mergeCell ref="DO28:DS28"/>
    <mergeCell ref="BL28:BP28"/>
    <mergeCell ref="BQ28:BU28"/>
    <mergeCell ref="BV28:BZ28"/>
    <mergeCell ref="CA28:CE28"/>
    <mergeCell ref="CF28:CJ28"/>
    <mergeCell ref="CK28:CO28"/>
    <mergeCell ref="CP28:CT28"/>
    <mergeCell ref="CU28:CY28"/>
    <mergeCell ref="CZ28:DD28"/>
    <mergeCell ref="DE28:DI28"/>
    <mergeCell ref="DJ28:DN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Syria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Matic</dc:creator>
  <cp:lastModifiedBy>Utente di Microsoft Office</cp:lastModifiedBy>
  <dcterms:created xsi:type="dcterms:W3CDTF">2018-09-07T16:08:04Z</dcterms:created>
  <dcterms:modified xsi:type="dcterms:W3CDTF">2018-09-08T10:59:41Z</dcterms:modified>
</cp:coreProperties>
</file>